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HARD Y. BUQUE\Documents\DepEd CARAGA\Monthly Consolidated Status Report\2020\March\AAA.Caraga Region\"/>
    </mc:Choice>
  </mc:AlternateContent>
  <bookViews>
    <workbookView xWindow="0" yWindow="0" windowWidth="20490" windowHeight="7755" tabRatio="653" activeTab="1"/>
  </bookViews>
  <sheets>
    <sheet name="summary" sheetId="12" r:id="rId1"/>
    <sheet name="ELECTRIFICATION LIST ALL" sheetId="11" r:id="rId2"/>
    <sheet name="PIVOT_Batch123&amp;4" sheetId="14" r:id="rId3"/>
  </sheets>
  <externalReferences>
    <externalReference r:id="rId4"/>
    <externalReference r:id="rId5"/>
  </externalReferences>
  <definedNames>
    <definedName name="_xlnm._FilterDatabase" localSheetId="1" hidden="1">'ELECTRIFICATION LIST ALL'!$A$6:$AQ$1954</definedName>
    <definedName name="_xlcn.WorksheetConnection_BEFF2016A6BV57181" localSheetId="1" hidden="1">#REF!</definedName>
    <definedName name="_xlcn.WorksheetConnection_BEFF2016A6BV57181" hidden="1">#REF!</definedName>
    <definedName name="CAFISSUANCE" hidden="1">#REF!</definedName>
    <definedName name="_xlnm.Database">[1]Database!$1:$1048576</definedName>
    <definedName name="GLEN">[2]Database!$A$3:$E$541</definedName>
    <definedName name="_xlnm.Print_Area">#REF!</definedName>
    <definedName name="_xlnm.Print_Titles" localSheetId="1">'ELECTRIFICATION LIST ALL'!$1:$6</definedName>
    <definedName name="_xlnm.Print_Titles">#REF!</definedName>
  </definedNames>
  <calcPr calcId="152511" concurrentCalc="0"/>
  <pivotCaches>
    <pivotCache cacheId="0" r:id="rId6"/>
    <pivotCache cacheId="1" r:id="rId7"/>
  </pivotCaches>
</workbook>
</file>

<file path=xl/calcChain.xml><?xml version="1.0" encoding="utf-8"?>
<calcChain xmlns="http://schemas.openxmlformats.org/spreadsheetml/2006/main">
  <c r="AE1706" i="11" l="1"/>
  <c r="AJ1706" i="11"/>
  <c r="AF1706" i="11"/>
  <c r="AK1706" i="11"/>
  <c r="AG1706" i="11"/>
  <c r="AL1706" i="11"/>
  <c r="AH1706" i="11"/>
  <c r="AM1706" i="11"/>
  <c r="AI1706" i="11"/>
  <c r="AN1706" i="11"/>
  <c r="AE1707" i="11"/>
  <c r="AJ1707" i="11"/>
  <c r="AF1707" i="11"/>
  <c r="AK1707" i="11"/>
  <c r="AG1707" i="11"/>
  <c r="AL1707" i="11"/>
  <c r="AH1707" i="11"/>
  <c r="AM1707" i="11"/>
  <c r="AI1707" i="11"/>
  <c r="AN1707" i="11"/>
  <c r="AE1708" i="11"/>
  <c r="AJ1708" i="11"/>
  <c r="AF1708" i="11"/>
  <c r="AK1708" i="11"/>
  <c r="AG1708" i="11"/>
  <c r="AL1708" i="11"/>
  <c r="AH1708" i="11"/>
  <c r="AM1708" i="11"/>
  <c r="AI1708" i="11"/>
  <c r="AN1708" i="11"/>
  <c r="AE1709" i="11"/>
  <c r="AJ1709" i="11"/>
  <c r="AF1709" i="11"/>
  <c r="AK1709" i="11"/>
  <c r="AG1709" i="11"/>
  <c r="AL1709" i="11"/>
  <c r="AH1709" i="11"/>
  <c r="AM1709" i="11"/>
  <c r="AI1709" i="11"/>
  <c r="AN1709" i="11"/>
  <c r="AE1710" i="11"/>
  <c r="AJ1710" i="11"/>
  <c r="AF1710" i="11"/>
  <c r="AK1710" i="11"/>
  <c r="AG1710" i="11"/>
  <c r="AL1710" i="11"/>
  <c r="AH1710" i="11"/>
  <c r="AM1710" i="11"/>
  <c r="AI1710" i="11"/>
  <c r="AN1710" i="11"/>
  <c r="AE1711" i="11"/>
  <c r="AJ1711" i="11"/>
  <c r="AF1711" i="11"/>
  <c r="AK1711" i="11"/>
  <c r="AG1711" i="11"/>
  <c r="AL1711" i="11"/>
  <c r="AH1711" i="11"/>
  <c r="AM1711" i="11"/>
  <c r="AI1711" i="11"/>
  <c r="AN1711" i="11"/>
  <c r="AE1712" i="11"/>
  <c r="AJ1712" i="11"/>
  <c r="AF1712" i="11"/>
  <c r="AK1712" i="11"/>
  <c r="AG1712" i="11"/>
  <c r="AL1712" i="11"/>
  <c r="AH1712" i="11"/>
  <c r="AM1712" i="11"/>
  <c r="AI1712" i="11"/>
  <c r="AN1712" i="11"/>
  <c r="AE1713" i="11"/>
  <c r="AJ1713" i="11"/>
  <c r="AF1713" i="11"/>
  <c r="AK1713" i="11"/>
  <c r="AG1713" i="11"/>
  <c r="AL1713" i="11"/>
  <c r="AH1713" i="11"/>
  <c r="AM1713" i="11"/>
  <c r="AI1713" i="11"/>
  <c r="AN1713" i="11"/>
  <c r="AE1714" i="11"/>
  <c r="AJ1714" i="11"/>
  <c r="AF1714" i="11"/>
  <c r="AK1714" i="11"/>
  <c r="AG1714" i="11"/>
  <c r="AL1714" i="11"/>
  <c r="AH1714" i="11"/>
  <c r="AM1714" i="11"/>
  <c r="AI1714" i="11"/>
  <c r="AN1714" i="11"/>
  <c r="AE1715" i="11"/>
  <c r="AJ1715" i="11"/>
  <c r="AF1715" i="11"/>
  <c r="AK1715" i="11"/>
  <c r="AG1715" i="11"/>
  <c r="AL1715" i="11"/>
  <c r="AH1715" i="11"/>
  <c r="AM1715" i="11"/>
  <c r="AI1715" i="11"/>
  <c r="AN1715" i="11"/>
  <c r="AE1716" i="11"/>
  <c r="AJ1716" i="11"/>
  <c r="AF1716" i="11"/>
  <c r="AK1716" i="11"/>
  <c r="AG1716" i="11"/>
  <c r="AL1716" i="11"/>
  <c r="AH1716" i="11"/>
  <c r="AM1716" i="11"/>
  <c r="AI1716" i="11"/>
  <c r="AN1716" i="11"/>
  <c r="AE1717" i="11"/>
  <c r="AJ1717" i="11"/>
  <c r="AF1717" i="11"/>
  <c r="AK1717" i="11"/>
  <c r="AG1717" i="11"/>
  <c r="AL1717" i="11"/>
  <c r="AH1717" i="11"/>
  <c r="AM1717" i="11"/>
  <c r="AI1717" i="11"/>
  <c r="AN1717" i="11"/>
  <c r="AE1718" i="11"/>
  <c r="AJ1718" i="11"/>
  <c r="AF1718" i="11"/>
  <c r="AK1718" i="11"/>
  <c r="AG1718" i="11"/>
  <c r="AL1718" i="11"/>
  <c r="AH1718" i="11"/>
  <c r="AM1718" i="11"/>
  <c r="AI1718" i="11"/>
  <c r="AN1718" i="11"/>
  <c r="AE1719" i="11"/>
  <c r="AJ1719" i="11"/>
  <c r="AF1719" i="11"/>
  <c r="AK1719" i="11"/>
  <c r="AG1719" i="11"/>
  <c r="AL1719" i="11"/>
  <c r="AH1719" i="11"/>
  <c r="AM1719" i="11"/>
  <c r="AI1719" i="11"/>
  <c r="AN1719" i="11"/>
  <c r="AE1720" i="11"/>
  <c r="AJ1720" i="11"/>
  <c r="AF1720" i="11"/>
  <c r="AK1720" i="11"/>
  <c r="AG1720" i="11"/>
  <c r="AL1720" i="11"/>
  <c r="AH1720" i="11"/>
  <c r="AM1720" i="11"/>
  <c r="AI1720" i="11"/>
  <c r="AN1720" i="11"/>
  <c r="AE1721" i="11"/>
  <c r="AJ1721" i="11"/>
  <c r="AF1721" i="11"/>
  <c r="AK1721" i="11"/>
  <c r="AG1721" i="11"/>
  <c r="AL1721" i="11"/>
  <c r="AH1721" i="11"/>
  <c r="AM1721" i="11"/>
  <c r="AI1721" i="11"/>
  <c r="AN1721" i="11"/>
  <c r="AE1722" i="11"/>
  <c r="AJ1722" i="11"/>
  <c r="AF1722" i="11"/>
  <c r="AK1722" i="11"/>
  <c r="AG1722" i="11"/>
  <c r="AL1722" i="11"/>
  <c r="AH1722" i="11"/>
  <c r="AM1722" i="11"/>
  <c r="AI1722" i="11"/>
  <c r="AN1722" i="11"/>
  <c r="AE1723" i="11"/>
  <c r="AJ1723" i="11"/>
  <c r="AF1723" i="11"/>
  <c r="AK1723" i="11"/>
  <c r="AG1723" i="11"/>
  <c r="AL1723" i="11"/>
  <c r="AH1723" i="11"/>
  <c r="AM1723" i="11"/>
  <c r="AI1723" i="11"/>
  <c r="AN1723" i="11"/>
  <c r="AE1724" i="11"/>
  <c r="AJ1724" i="11"/>
  <c r="AF1724" i="11"/>
  <c r="AK1724" i="11"/>
  <c r="AG1724" i="11"/>
  <c r="AL1724" i="11"/>
  <c r="AH1724" i="11"/>
  <c r="AM1724" i="11"/>
  <c r="AI1724" i="11"/>
  <c r="AN1724" i="11"/>
  <c r="AE1725" i="11"/>
  <c r="AJ1725" i="11"/>
  <c r="AF1725" i="11"/>
  <c r="AK1725" i="11"/>
  <c r="AG1725" i="11"/>
  <c r="AL1725" i="11"/>
  <c r="AH1725" i="11"/>
  <c r="AM1725" i="11"/>
  <c r="AI1725" i="11"/>
  <c r="AN1725" i="11"/>
  <c r="AE1726" i="11"/>
  <c r="AJ1726" i="11"/>
  <c r="AF1726" i="11"/>
  <c r="AK1726" i="11"/>
  <c r="AG1726" i="11"/>
  <c r="AL1726" i="11"/>
  <c r="AH1726" i="11"/>
  <c r="AM1726" i="11"/>
  <c r="AI1726" i="11"/>
  <c r="AN1726" i="11"/>
  <c r="AE1727" i="11"/>
  <c r="AJ1727" i="11"/>
  <c r="AF1727" i="11"/>
  <c r="AK1727" i="11"/>
  <c r="AG1727" i="11"/>
  <c r="AL1727" i="11"/>
  <c r="AH1727" i="11"/>
  <c r="AM1727" i="11"/>
  <c r="AI1727" i="11"/>
  <c r="AN1727" i="11"/>
  <c r="AE1728" i="11"/>
  <c r="AJ1728" i="11"/>
  <c r="AF1728" i="11"/>
  <c r="AK1728" i="11"/>
  <c r="AG1728" i="11"/>
  <c r="AL1728" i="11"/>
  <c r="AH1728" i="11"/>
  <c r="AM1728" i="11"/>
  <c r="AI1728" i="11"/>
  <c r="AN1728" i="11"/>
  <c r="AE1729" i="11"/>
  <c r="AJ1729" i="11"/>
  <c r="AF1729" i="11"/>
  <c r="AK1729" i="11"/>
  <c r="AG1729" i="11"/>
  <c r="AL1729" i="11"/>
  <c r="AH1729" i="11"/>
  <c r="AM1729" i="11"/>
  <c r="AI1729" i="11"/>
  <c r="AN1729" i="11"/>
  <c r="AE1730" i="11"/>
  <c r="AJ1730" i="11"/>
  <c r="AF1730" i="11"/>
  <c r="AK1730" i="11"/>
  <c r="AG1730" i="11"/>
  <c r="AL1730" i="11"/>
  <c r="AH1730" i="11"/>
  <c r="AM1730" i="11"/>
  <c r="AI1730" i="11"/>
  <c r="AN1730" i="11"/>
  <c r="AE1731" i="11"/>
  <c r="AJ1731" i="11"/>
  <c r="AF1731" i="11"/>
  <c r="AK1731" i="11"/>
  <c r="AG1731" i="11"/>
  <c r="AL1731" i="11"/>
  <c r="AH1731" i="11"/>
  <c r="AM1731" i="11"/>
  <c r="AI1731" i="11"/>
  <c r="AN1731" i="11"/>
  <c r="AE1732" i="11"/>
  <c r="AJ1732" i="11"/>
  <c r="AF1732" i="11"/>
  <c r="AK1732" i="11"/>
  <c r="AG1732" i="11"/>
  <c r="AL1732" i="11"/>
  <c r="AH1732" i="11"/>
  <c r="AM1732" i="11"/>
  <c r="AI1732" i="11"/>
  <c r="AN1732" i="11"/>
  <c r="AE1733" i="11"/>
  <c r="AJ1733" i="11"/>
  <c r="AF1733" i="11"/>
  <c r="AK1733" i="11"/>
  <c r="AG1733" i="11"/>
  <c r="AL1733" i="11"/>
  <c r="AH1733" i="11"/>
  <c r="AM1733" i="11"/>
  <c r="AI1733" i="11"/>
  <c r="AN1733" i="11"/>
  <c r="AE1734" i="11"/>
  <c r="AJ1734" i="11"/>
  <c r="AF1734" i="11"/>
  <c r="AK1734" i="11"/>
  <c r="AG1734" i="11"/>
  <c r="AL1734" i="11"/>
  <c r="AH1734" i="11"/>
  <c r="AM1734" i="11"/>
  <c r="AI1734" i="11"/>
  <c r="AN1734" i="11"/>
  <c r="AE1735" i="11"/>
  <c r="AJ1735" i="11"/>
  <c r="AF1735" i="11"/>
  <c r="AK1735" i="11"/>
  <c r="AG1735" i="11"/>
  <c r="AL1735" i="11"/>
  <c r="AH1735" i="11"/>
  <c r="AM1735" i="11"/>
  <c r="AI1735" i="11"/>
  <c r="AN1735" i="11"/>
  <c r="AE1736" i="11"/>
  <c r="AJ1736" i="11"/>
  <c r="AF1736" i="11"/>
  <c r="AK1736" i="11"/>
  <c r="AG1736" i="11"/>
  <c r="AL1736" i="11"/>
  <c r="AH1736" i="11"/>
  <c r="AM1736" i="11"/>
  <c r="AI1736" i="11"/>
  <c r="AN1736" i="11"/>
  <c r="AE1737" i="11"/>
  <c r="AJ1737" i="11"/>
  <c r="AF1737" i="11"/>
  <c r="AK1737" i="11"/>
  <c r="AG1737" i="11"/>
  <c r="AL1737" i="11"/>
  <c r="AH1737" i="11"/>
  <c r="AM1737" i="11"/>
  <c r="AI1737" i="11"/>
  <c r="AN1737" i="11"/>
  <c r="AE1738" i="11"/>
  <c r="AJ1738" i="11"/>
  <c r="AF1738" i="11"/>
  <c r="AK1738" i="11"/>
  <c r="AG1738" i="11"/>
  <c r="AL1738" i="11"/>
  <c r="AH1738" i="11"/>
  <c r="AM1738" i="11"/>
  <c r="AI1738" i="11"/>
  <c r="AN1738" i="11"/>
  <c r="AE1739" i="11"/>
  <c r="AJ1739" i="11"/>
  <c r="AF1739" i="11"/>
  <c r="AK1739" i="11"/>
  <c r="AG1739" i="11"/>
  <c r="AL1739" i="11"/>
  <c r="AH1739" i="11"/>
  <c r="AM1739" i="11"/>
  <c r="AI1739" i="11"/>
  <c r="AN1739" i="11"/>
  <c r="AE1740" i="11"/>
  <c r="AJ1740" i="11"/>
  <c r="AF1740" i="11"/>
  <c r="AK1740" i="11"/>
  <c r="AG1740" i="11"/>
  <c r="AL1740" i="11"/>
  <c r="AH1740" i="11"/>
  <c r="AM1740" i="11"/>
  <c r="AI1740" i="11"/>
  <c r="AN1740" i="11"/>
  <c r="AE1741" i="11"/>
  <c r="AJ1741" i="11"/>
  <c r="AF1741" i="11"/>
  <c r="AK1741" i="11"/>
  <c r="AG1741" i="11"/>
  <c r="AL1741" i="11"/>
  <c r="AH1741" i="11"/>
  <c r="AM1741" i="11"/>
  <c r="AI1741" i="11"/>
  <c r="AN1741" i="11"/>
  <c r="AE1742" i="11"/>
  <c r="AJ1742" i="11"/>
  <c r="AF1742" i="11"/>
  <c r="AK1742" i="11"/>
  <c r="AG1742" i="11"/>
  <c r="AL1742" i="11"/>
  <c r="AH1742" i="11"/>
  <c r="AM1742" i="11"/>
  <c r="AI1742" i="11"/>
  <c r="AN1742" i="11"/>
  <c r="AE1743" i="11"/>
  <c r="AJ1743" i="11"/>
  <c r="AF1743" i="11"/>
  <c r="AK1743" i="11"/>
  <c r="AG1743" i="11"/>
  <c r="AL1743" i="11"/>
  <c r="AH1743" i="11"/>
  <c r="AM1743" i="11"/>
  <c r="AI1743" i="11"/>
  <c r="AN1743" i="11"/>
  <c r="AE1744" i="11"/>
  <c r="AJ1744" i="11"/>
  <c r="AF1744" i="11"/>
  <c r="AK1744" i="11"/>
  <c r="AG1744" i="11"/>
  <c r="AL1744" i="11"/>
  <c r="AH1744" i="11"/>
  <c r="AM1744" i="11"/>
  <c r="AI1744" i="11"/>
  <c r="AN1744" i="11"/>
  <c r="AE1745" i="11"/>
  <c r="AJ1745" i="11"/>
  <c r="AF1745" i="11"/>
  <c r="AK1745" i="11"/>
  <c r="AG1745" i="11"/>
  <c r="AL1745" i="11"/>
  <c r="AH1745" i="11"/>
  <c r="AM1745" i="11"/>
  <c r="AI1745" i="11"/>
  <c r="AN1745" i="11"/>
  <c r="AE1746" i="11"/>
  <c r="AJ1746" i="11"/>
  <c r="AF1746" i="11"/>
  <c r="AK1746" i="11"/>
  <c r="AG1746" i="11"/>
  <c r="AL1746" i="11"/>
  <c r="AH1746" i="11"/>
  <c r="AM1746" i="11"/>
  <c r="AI1746" i="11"/>
  <c r="AN1746" i="11"/>
  <c r="AE1747" i="11"/>
  <c r="AJ1747" i="11"/>
  <c r="AF1747" i="11"/>
  <c r="AK1747" i="11"/>
  <c r="AG1747" i="11"/>
  <c r="AL1747" i="11"/>
  <c r="AH1747" i="11"/>
  <c r="AM1747" i="11"/>
  <c r="AI1747" i="11"/>
  <c r="AN1747" i="11"/>
  <c r="AE1748" i="11"/>
  <c r="AJ1748" i="11"/>
  <c r="AF1748" i="11"/>
  <c r="AK1748" i="11"/>
  <c r="AG1748" i="11"/>
  <c r="AL1748" i="11"/>
  <c r="AH1748" i="11"/>
  <c r="AM1748" i="11"/>
  <c r="AI1748" i="11"/>
  <c r="AN1748" i="11"/>
  <c r="AE1749" i="11"/>
  <c r="AJ1749" i="11"/>
  <c r="AF1749" i="11"/>
  <c r="AK1749" i="11"/>
  <c r="AG1749" i="11"/>
  <c r="AL1749" i="11"/>
  <c r="AH1749" i="11"/>
  <c r="AM1749" i="11"/>
  <c r="AI1749" i="11"/>
  <c r="AN1749" i="11"/>
  <c r="AE1750" i="11"/>
  <c r="AJ1750" i="11"/>
  <c r="AF1750" i="11"/>
  <c r="AK1750" i="11"/>
  <c r="AG1750" i="11"/>
  <c r="AL1750" i="11"/>
  <c r="AH1750" i="11"/>
  <c r="AM1750" i="11"/>
  <c r="AI1750" i="11"/>
  <c r="AN1750" i="11"/>
  <c r="AE1751" i="11"/>
  <c r="AJ1751" i="11"/>
  <c r="AF1751" i="11"/>
  <c r="AK1751" i="11"/>
  <c r="AG1751" i="11"/>
  <c r="AL1751" i="11"/>
  <c r="AH1751" i="11"/>
  <c r="AM1751" i="11"/>
  <c r="AI1751" i="11"/>
  <c r="AN1751" i="11"/>
  <c r="AE1752" i="11"/>
  <c r="AJ1752" i="11"/>
  <c r="AF1752" i="11"/>
  <c r="AK1752" i="11"/>
  <c r="AG1752" i="11"/>
  <c r="AL1752" i="11"/>
  <c r="AH1752" i="11"/>
  <c r="AM1752" i="11"/>
  <c r="AI1752" i="11"/>
  <c r="AN1752" i="11"/>
  <c r="AE1753" i="11"/>
  <c r="AJ1753" i="11"/>
  <c r="AF1753" i="11"/>
  <c r="AK1753" i="11"/>
  <c r="AG1753" i="11"/>
  <c r="AL1753" i="11"/>
  <c r="AH1753" i="11"/>
  <c r="AM1753" i="11"/>
  <c r="AI1753" i="11"/>
  <c r="AN1753" i="11"/>
  <c r="AE1754" i="11"/>
  <c r="AJ1754" i="11"/>
  <c r="AF1754" i="11"/>
  <c r="AK1754" i="11"/>
  <c r="AG1754" i="11"/>
  <c r="AL1754" i="11"/>
  <c r="AH1754" i="11"/>
  <c r="AM1754" i="11"/>
  <c r="AI1754" i="11"/>
  <c r="AN1754" i="11"/>
  <c r="AE1755" i="11"/>
  <c r="AJ1755" i="11"/>
  <c r="AF1755" i="11"/>
  <c r="AK1755" i="11"/>
  <c r="AG1755" i="11"/>
  <c r="AL1755" i="11"/>
  <c r="AH1755" i="11"/>
  <c r="AM1755" i="11"/>
  <c r="AI1755" i="11"/>
  <c r="AN1755" i="11"/>
  <c r="AE1756" i="11"/>
  <c r="AJ1756" i="11"/>
  <c r="AF1756" i="11"/>
  <c r="AK1756" i="11"/>
  <c r="AG1756" i="11"/>
  <c r="AL1756" i="11"/>
  <c r="AH1756" i="11"/>
  <c r="AM1756" i="11"/>
  <c r="AI1756" i="11"/>
  <c r="AN1756" i="11"/>
  <c r="AE1757" i="11"/>
  <c r="AJ1757" i="11"/>
  <c r="AF1757" i="11"/>
  <c r="AK1757" i="11"/>
  <c r="AG1757" i="11"/>
  <c r="AL1757" i="11"/>
  <c r="AH1757" i="11"/>
  <c r="AM1757" i="11"/>
  <c r="AI1757" i="11"/>
  <c r="AN1757" i="11"/>
  <c r="AE1758" i="11"/>
  <c r="AJ1758" i="11"/>
  <c r="AF1758" i="11"/>
  <c r="AK1758" i="11"/>
  <c r="AG1758" i="11"/>
  <c r="AL1758" i="11"/>
  <c r="AH1758" i="11"/>
  <c r="AM1758" i="11"/>
  <c r="AI1758" i="11"/>
  <c r="AN1758" i="11"/>
  <c r="AE1759" i="11"/>
  <c r="AJ1759" i="11"/>
  <c r="AF1759" i="11"/>
  <c r="AK1759" i="11"/>
  <c r="AG1759" i="11"/>
  <c r="AL1759" i="11"/>
  <c r="AH1759" i="11"/>
  <c r="AM1759" i="11"/>
  <c r="AI1759" i="11"/>
  <c r="AN1759" i="11"/>
  <c r="AE1760" i="11"/>
  <c r="AJ1760" i="11"/>
  <c r="AF1760" i="11"/>
  <c r="AK1760" i="11"/>
  <c r="AG1760" i="11"/>
  <c r="AL1760" i="11"/>
  <c r="AH1760" i="11"/>
  <c r="AM1760" i="11"/>
  <c r="AI1760" i="11"/>
  <c r="AN1760" i="11"/>
  <c r="AE1761" i="11"/>
  <c r="AJ1761" i="11"/>
  <c r="AF1761" i="11"/>
  <c r="AK1761" i="11"/>
  <c r="AG1761" i="11"/>
  <c r="AL1761" i="11"/>
  <c r="AH1761" i="11"/>
  <c r="AM1761" i="11"/>
  <c r="AI1761" i="11"/>
  <c r="AN1761" i="11"/>
  <c r="AE1762" i="11"/>
  <c r="AJ1762" i="11"/>
  <c r="AF1762" i="11"/>
  <c r="AK1762" i="11"/>
  <c r="AG1762" i="11"/>
  <c r="AL1762" i="11"/>
  <c r="AH1762" i="11"/>
  <c r="AM1762" i="11"/>
  <c r="AI1762" i="11"/>
  <c r="AN1762" i="11"/>
  <c r="AE1763" i="11"/>
  <c r="AJ1763" i="11"/>
  <c r="AF1763" i="11"/>
  <c r="AK1763" i="11"/>
  <c r="AG1763" i="11"/>
  <c r="AL1763" i="11"/>
  <c r="AH1763" i="11"/>
  <c r="AM1763" i="11"/>
  <c r="AI1763" i="11"/>
  <c r="AN1763" i="11"/>
  <c r="AE1764" i="11"/>
  <c r="AJ1764" i="11"/>
  <c r="AF1764" i="11"/>
  <c r="AK1764" i="11"/>
  <c r="AG1764" i="11"/>
  <c r="AL1764" i="11"/>
  <c r="AH1764" i="11"/>
  <c r="AM1764" i="11"/>
  <c r="AI1764" i="11"/>
  <c r="AN1764" i="11"/>
  <c r="AE1765" i="11"/>
  <c r="AJ1765" i="11"/>
  <c r="AF1765" i="11"/>
  <c r="AK1765" i="11"/>
  <c r="AG1765" i="11"/>
  <c r="AL1765" i="11"/>
  <c r="AH1765" i="11"/>
  <c r="AM1765" i="11"/>
  <c r="AI1765" i="11"/>
  <c r="AN1765" i="11"/>
  <c r="AE1766" i="11"/>
  <c r="AJ1766" i="11"/>
  <c r="AF1766" i="11"/>
  <c r="AK1766" i="11"/>
  <c r="AG1766" i="11"/>
  <c r="AL1766" i="11"/>
  <c r="AH1766" i="11"/>
  <c r="AM1766" i="11"/>
  <c r="AI1766" i="11"/>
  <c r="AN1766" i="11"/>
  <c r="AE1767" i="11"/>
  <c r="AJ1767" i="11"/>
  <c r="AF1767" i="11"/>
  <c r="AK1767" i="11"/>
  <c r="AG1767" i="11"/>
  <c r="AL1767" i="11"/>
  <c r="AH1767" i="11"/>
  <c r="AM1767" i="11"/>
  <c r="AI1767" i="11"/>
  <c r="AN1767" i="11"/>
  <c r="AE1768" i="11"/>
  <c r="AJ1768" i="11"/>
  <c r="AF1768" i="11"/>
  <c r="AK1768" i="11"/>
  <c r="AG1768" i="11"/>
  <c r="AL1768" i="11"/>
  <c r="AH1768" i="11"/>
  <c r="AM1768" i="11"/>
  <c r="AI1768" i="11"/>
  <c r="AN1768" i="11"/>
  <c r="AE1769" i="11"/>
  <c r="AJ1769" i="11"/>
  <c r="AF1769" i="11"/>
  <c r="AK1769" i="11"/>
  <c r="AG1769" i="11"/>
  <c r="AL1769" i="11"/>
  <c r="AH1769" i="11"/>
  <c r="AM1769" i="11"/>
  <c r="AI1769" i="11"/>
  <c r="AN1769" i="11"/>
  <c r="AE1770" i="11"/>
  <c r="AJ1770" i="11"/>
  <c r="AF1770" i="11"/>
  <c r="AK1770" i="11"/>
  <c r="AG1770" i="11"/>
  <c r="AL1770" i="11"/>
  <c r="AH1770" i="11"/>
  <c r="AM1770" i="11"/>
  <c r="AI1770" i="11"/>
  <c r="AN1770" i="11"/>
  <c r="AE1771" i="11"/>
  <c r="AJ1771" i="11"/>
  <c r="AF1771" i="11"/>
  <c r="AK1771" i="11"/>
  <c r="AG1771" i="11"/>
  <c r="AL1771" i="11"/>
  <c r="AH1771" i="11"/>
  <c r="AM1771" i="11"/>
  <c r="AI1771" i="11"/>
  <c r="AN1771" i="11"/>
  <c r="AE1772" i="11"/>
  <c r="AJ1772" i="11"/>
  <c r="AF1772" i="11"/>
  <c r="AK1772" i="11"/>
  <c r="AG1772" i="11"/>
  <c r="AL1772" i="11"/>
  <c r="AH1772" i="11"/>
  <c r="AM1772" i="11"/>
  <c r="AI1772" i="11"/>
  <c r="AN1772" i="11"/>
  <c r="AE1773" i="11"/>
  <c r="AJ1773" i="11"/>
  <c r="AF1773" i="11"/>
  <c r="AK1773" i="11"/>
  <c r="AG1773" i="11"/>
  <c r="AL1773" i="11"/>
  <c r="AH1773" i="11"/>
  <c r="AM1773" i="11"/>
  <c r="AI1773" i="11"/>
  <c r="AN1773" i="11"/>
  <c r="AE1774" i="11"/>
  <c r="AJ1774" i="11"/>
  <c r="AF1774" i="11"/>
  <c r="AK1774" i="11"/>
  <c r="AG1774" i="11"/>
  <c r="AL1774" i="11"/>
  <c r="AH1774" i="11"/>
  <c r="AM1774" i="11"/>
  <c r="AI1774" i="11"/>
  <c r="AN1774" i="11"/>
  <c r="AE1775" i="11"/>
  <c r="AJ1775" i="11"/>
  <c r="AF1775" i="11"/>
  <c r="AK1775" i="11"/>
  <c r="AG1775" i="11"/>
  <c r="AL1775" i="11"/>
  <c r="AH1775" i="11"/>
  <c r="AM1775" i="11"/>
  <c r="AI1775" i="11"/>
  <c r="AN1775" i="11"/>
  <c r="AE1776" i="11"/>
  <c r="AJ1776" i="11"/>
  <c r="AF1776" i="11"/>
  <c r="AK1776" i="11"/>
  <c r="AG1776" i="11"/>
  <c r="AL1776" i="11"/>
  <c r="AH1776" i="11"/>
  <c r="AM1776" i="11"/>
  <c r="AI1776" i="11"/>
  <c r="AN1776" i="11"/>
  <c r="AE1777" i="11"/>
  <c r="AJ1777" i="11"/>
  <c r="AF1777" i="11"/>
  <c r="AK1777" i="11"/>
  <c r="AG1777" i="11"/>
  <c r="AL1777" i="11"/>
  <c r="AH1777" i="11"/>
  <c r="AM1777" i="11"/>
  <c r="AI1777" i="11"/>
  <c r="AN1777" i="11"/>
  <c r="AE1778" i="11"/>
  <c r="AJ1778" i="11"/>
  <c r="AF1778" i="11"/>
  <c r="AK1778" i="11"/>
  <c r="AG1778" i="11"/>
  <c r="AL1778" i="11"/>
  <c r="AH1778" i="11"/>
  <c r="AM1778" i="11"/>
  <c r="AI1778" i="11"/>
  <c r="AN1778" i="11"/>
  <c r="AE1779" i="11"/>
  <c r="AJ1779" i="11"/>
  <c r="AF1779" i="11"/>
  <c r="AK1779" i="11"/>
  <c r="AG1779" i="11"/>
  <c r="AL1779" i="11"/>
  <c r="AH1779" i="11"/>
  <c r="AM1779" i="11"/>
  <c r="AI1779" i="11"/>
  <c r="AN1779" i="11"/>
  <c r="AE1780" i="11"/>
  <c r="AJ1780" i="11"/>
  <c r="AF1780" i="11"/>
  <c r="AK1780" i="11"/>
  <c r="AG1780" i="11"/>
  <c r="AL1780" i="11"/>
  <c r="AH1780" i="11"/>
  <c r="AM1780" i="11"/>
  <c r="AI1780" i="11"/>
  <c r="AN1780" i="11"/>
  <c r="AE1781" i="11"/>
  <c r="AJ1781" i="11"/>
  <c r="AF1781" i="11"/>
  <c r="AK1781" i="11"/>
  <c r="AG1781" i="11"/>
  <c r="AL1781" i="11"/>
  <c r="AH1781" i="11"/>
  <c r="AM1781" i="11"/>
  <c r="AI1781" i="11"/>
  <c r="AN1781" i="11"/>
  <c r="AE1782" i="11"/>
  <c r="AJ1782" i="11"/>
  <c r="AF1782" i="11"/>
  <c r="AK1782" i="11"/>
  <c r="AG1782" i="11"/>
  <c r="AL1782" i="11"/>
  <c r="AH1782" i="11"/>
  <c r="AM1782" i="11"/>
  <c r="AI1782" i="11"/>
  <c r="AN1782" i="11"/>
  <c r="AE1783" i="11"/>
  <c r="AJ1783" i="11"/>
  <c r="AF1783" i="11"/>
  <c r="AK1783" i="11"/>
  <c r="AG1783" i="11"/>
  <c r="AL1783" i="11"/>
  <c r="AH1783" i="11"/>
  <c r="AM1783" i="11"/>
  <c r="AI1783" i="11"/>
  <c r="AN1783" i="11"/>
  <c r="AE1784" i="11"/>
  <c r="AJ1784" i="11"/>
  <c r="AF1784" i="11"/>
  <c r="AK1784" i="11"/>
  <c r="AG1784" i="11"/>
  <c r="AL1784" i="11"/>
  <c r="AH1784" i="11"/>
  <c r="AM1784" i="11"/>
  <c r="AI1784" i="11"/>
  <c r="AN1784" i="11"/>
  <c r="AE1785" i="11"/>
  <c r="AJ1785" i="11"/>
  <c r="AF1785" i="11"/>
  <c r="AK1785" i="11"/>
  <c r="AG1785" i="11"/>
  <c r="AL1785" i="11"/>
  <c r="AH1785" i="11"/>
  <c r="AM1785" i="11"/>
  <c r="AI1785" i="11"/>
  <c r="AN1785" i="11"/>
  <c r="AE1786" i="11"/>
  <c r="AJ1786" i="11"/>
  <c r="AF1786" i="11"/>
  <c r="AK1786" i="11"/>
  <c r="AG1786" i="11"/>
  <c r="AL1786" i="11"/>
  <c r="AH1786" i="11"/>
  <c r="AM1786" i="11"/>
  <c r="AI1786" i="11"/>
  <c r="AN1786" i="11"/>
  <c r="AE1787" i="11"/>
  <c r="AJ1787" i="11"/>
  <c r="AF1787" i="11"/>
  <c r="AK1787" i="11"/>
  <c r="AG1787" i="11"/>
  <c r="AL1787" i="11"/>
  <c r="AH1787" i="11"/>
  <c r="AM1787" i="11"/>
  <c r="AI1787" i="11"/>
  <c r="AN1787" i="11"/>
  <c r="AE1788" i="11"/>
  <c r="AJ1788" i="11"/>
  <c r="AF1788" i="11"/>
  <c r="AK1788" i="11"/>
  <c r="AG1788" i="11"/>
  <c r="AL1788" i="11"/>
  <c r="AH1788" i="11"/>
  <c r="AM1788" i="11"/>
  <c r="AI1788" i="11"/>
  <c r="AN1788" i="11"/>
  <c r="AE1789" i="11"/>
  <c r="AJ1789" i="11"/>
  <c r="AF1789" i="11"/>
  <c r="AK1789" i="11"/>
  <c r="AG1789" i="11"/>
  <c r="AL1789" i="11"/>
  <c r="AH1789" i="11"/>
  <c r="AM1789" i="11"/>
  <c r="AI1789" i="11"/>
  <c r="AN1789" i="11"/>
  <c r="AE1790" i="11"/>
  <c r="AJ1790" i="11"/>
  <c r="AF1790" i="11"/>
  <c r="AK1790" i="11"/>
  <c r="AG1790" i="11"/>
  <c r="AL1790" i="11"/>
  <c r="AH1790" i="11"/>
  <c r="AM1790" i="11"/>
  <c r="AI1790" i="11"/>
  <c r="AN1790" i="11"/>
  <c r="AE1791" i="11"/>
  <c r="AJ1791" i="11"/>
  <c r="AF1791" i="11"/>
  <c r="AK1791" i="11"/>
  <c r="AG1791" i="11"/>
  <c r="AL1791" i="11"/>
  <c r="AH1791" i="11"/>
  <c r="AM1791" i="11"/>
  <c r="AI1791" i="11"/>
  <c r="AN1791" i="11"/>
  <c r="AE1792" i="11"/>
  <c r="AJ1792" i="11"/>
  <c r="AF1792" i="11"/>
  <c r="AK1792" i="11"/>
  <c r="AG1792" i="11"/>
  <c r="AL1792" i="11"/>
  <c r="AH1792" i="11"/>
  <c r="AM1792" i="11"/>
  <c r="AI1792" i="11"/>
  <c r="AN1792" i="11"/>
  <c r="AE1793" i="11"/>
  <c r="AJ1793" i="11"/>
  <c r="AF1793" i="11"/>
  <c r="AK1793" i="11"/>
  <c r="AG1793" i="11"/>
  <c r="AL1793" i="11"/>
  <c r="AH1793" i="11"/>
  <c r="AM1793" i="11"/>
  <c r="AI1793" i="11"/>
  <c r="AN1793" i="11"/>
  <c r="AE1794" i="11"/>
  <c r="AJ1794" i="11"/>
  <c r="AF1794" i="11"/>
  <c r="AK1794" i="11"/>
  <c r="AG1794" i="11"/>
  <c r="AL1794" i="11"/>
  <c r="AH1794" i="11"/>
  <c r="AM1794" i="11"/>
  <c r="AI1794" i="11"/>
  <c r="AN1794" i="11"/>
  <c r="AE1795" i="11"/>
  <c r="AJ1795" i="11"/>
  <c r="AF1795" i="11"/>
  <c r="AK1795" i="11"/>
  <c r="AG1795" i="11"/>
  <c r="AL1795" i="11"/>
  <c r="AH1795" i="11"/>
  <c r="AM1795" i="11"/>
  <c r="AI1795" i="11"/>
  <c r="AN1795" i="11"/>
  <c r="AE1796" i="11"/>
  <c r="AJ1796" i="11"/>
  <c r="AF1796" i="11"/>
  <c r="AK1796" i="11"/>
  <c r="AG1796" i="11"/>
  <c r="AL1796" i="11"/>
  <c r="AH1796" i="11"/>
  <c r="AM1796" i="11"/>
  <c r="AI1796" i="11"/>
  <c r="AN1796" i="11"/>
  <c r="AE1797" i="11"/>
  <c r="AJ1797" i="11"/>
  <c r="AF1797" i="11"/>
  <c r="AK1797" i="11"/>
  <c r="AG1797" i="11"/>
  <c r="AL1797" i="11"/>
  <c r="AH1797" i="11"/>
  <c r="AM1797" i="11"/>
  <c r="AI1797" i="11"/>
  <c r="AN1797" i="11"/>
  <c r="AE1798" i="11"/>
  <c r="AJ1798" i="11"/>
  <c r="AF1798" i="11"/>
  <c r="AK1798" i="11"/>
  <c r="AG1798" i="11"/>
  <c r="AL1798" i="11"/>
  <c r="AH1798" i="11"/>
  <c r="AM1798" i="11"/>
  <c r="AI1798" i="11"/>
  <c r="AN1798" i="11"/>
  <c r="AE1799" i="11"/>
  <c r="AJ1799" i="11"/>
  <c r="AF1799" i="11"/>
  <c r="AK1799" i="11"/>
  <c r="AG1799" i="11"/>
  <c r="AL1799" i="11"/>
  <c r="AH1799" i="11"/>
  <c r="AM1799" i="11"/>
  <c r="AI1799" i="11"/>
  <c r="AN1799" i="11"/>
  <c r="AE1800" i="11"/>
  <c r="AJ1800" i="11"/>
  <c r="AF1800" i="11"/>
  <c r="AK1800" i="11"/>
  <c r="AG1800" i="11"/>
  <c r="AL1800" i="11"/>
  <c r="AH1800" i="11"/>
  <c r="AM1800" i="11"/>
  <c r="AI1800" i="11"/>
  <c r="AN1800" i="11"/>
  <c r="AE1801" i="11"/>
  <c r="AJ1801" i="11"/>
  <c r="AF1801" i="11"/>
  <c r="AK1801" i="11"/>
  <c r="AG1801" i="11"/>
  <c r="AL1801" i="11"/>
  <c r="AH1801" i="11"/>
  <c r="AM1801" i="11"/>
  <c r="AI1801" i="11"/>
  <c r="AN1801" i="11"/>
  <c r="AE1802" i="11"/>
  <c r="AJ1802" i="11"/>
  <c r="AF1802" i="11"/>
  <c r="AK1802" i="11"/>
  <c r="AG1802" i="11"/>
  <c r="AL1802" i="11"/>
  <c r="AH1802" i="11"/>
  <c r="AM1802" i="11"/>
  <c r="AI1802" i="11"/>
  <c r="AN1802" i="11"/>
  <c r="AE1803" i="11"/>
  <c r="AJ1803" i="11"/>
  <c r="AF1803" i="11"/>
  <c r="AK1803" i="11"/>
  <c r="AG1803" i="11"/>
  <c r="AL1803" i="11"/>
  <c r="AH1803" i="11"/>
  <c r="AM1803" i="11"/>
  <c r="AI1803" i="11"/>
  <c r="AN1803" i="11"/>
  <c r="AE1804" i="11"/>
  <c r="AJ1804" i="11"/>
  <c r="AF1804" i="11"/>
  <c r="AK1804" i="11"/>
  <c r="AG1804" i="11"/>
  <c r="AL1804" i="11"/>
  <c r="AH1804" i="11"/>
  <c r="AM1804" i="11"/>
  <c r="AI1804" i="11"/>
  <c r="AN1804" i="11"/>
  <c r="AE1805" i="11"/>
  <c r="AJ1805" i="11"/>
  <c r="AF1805" i="11"/>
  <c r="AK1805" i="11"/>
  <c r="AG1805" i="11"/>
  <c r="AL1805" i="11"/>
  <c r="AH1805" i="11"/>
  <c r="AM1805" i="11"/>
  <c r="AI1805" i="11"/>
  <c r="AN1805" i="11"/>
  <c r="AE1806" i="11"/>
  <c r="AJ1806" i="11"/>
  <c r="AF1806" i="11"/>
  <c r="AK1806" i="11"/>
  <c r="AG1806" i="11"/>
  <c r="AL1806" i="11"/>
  <c r="AH1806" i="11"/>
  <c r="AM1806" i="11"/>
  <c r="AI1806" i="11"/>
  <c r="AN1806" i="11"/>
  <c r="AE1807" i="11"/>
  <c r="AJ1807" i="11"/>
  <c r="AF1807" i="11"/>
  <c r="AK1807" i="11"/>
  <c r="AG1807" i="11"/>
  <c r="AL1807" i="11"/>
  <c r="AH1807" i="11"/>
  <c r="AM1807" i="11"/>
  <c r="AI1807" i="11"/>
  <c r="AN1807" i="11"/>
  <c r="AE1808" i="11"/>
  <c r="AJ1808" i="11"/>
  <c r="AF1808" i="11"/>
  <c r="AK1808" i="11"/>
  <c r="AG1808" i="11"/>
  <c r="AL1808" i="11"/>
  <c r="AH1808" i="11"/>
  <c r="AM1808" i="11"/>
  <c r="AI1808" i="11"/>
  <c r="AN1808" i="11"/>
  <c r="AE1809" i="11"/>
  <c r="AJ1809" i="11"/>
  <c r="AF1809" i="11"/>
  <c r="AK1809" i="11"/>
  <c r="AG1809" i="11"/>
  <c r="AL1809" i="11"/>
  <c r="AH1809" i="11"/>
  <c r="AM1809" i="11"/>
  <c r="AI1809" i="11"/>
  <c r="AN1809" i="11"/>
  <c r="AE1810" i="11"/>
  <c r="AJ1810" i="11"/>
  <c r="AF1810" i="11"/>
  <c r="AK1810" i="11"/>
  <c r="AG1810" i="11"/>
  <c r="AL1810" i="11"/>
  <c r="AH1810" i="11"/>
  <c r="AM1810" i="11"/>
  <c r="AI1810" i="11"/>
  <c r="AN1810" i="11"/>
  <c r="AE1811" i="11"/>
  <c r="AJ1811" i="11"/>
  <c r="AF1811" i="11"/>
  <c r="AK1811" i="11"/>
  <c r="AG1811" i="11"/>
  <c r="AL1811" i="11"/>
  <c r="AH1811" i="11"/>
  <c r="AM1811" i="11"/>
  <c r="AI1811" i="11"/>
  <c r="AN1811" i="11"/>
  <c r="AE1812" i="11"/>
  <c r="AJ1812" i="11"/>
  <c r="AF1812" i="11"/>
  <c r="AK1812" i="11"/>
  <c r="AG1812" i="11"/>
  <c r="AL1812" i="11"/>
  <c r="AH1812" i="11"/>
  <c r="AM1812" i="11"/>
  <c r="AI1812" i="11"/>
  <c r="AN1812" i="11"/>
  <c r="AE1813" i="11"/>
  <c r="AJ1813" i="11"/>
  <c r="AF1813" i="11"/>
  <c r="AK1813" i="11"/>
  <c r="AG1813" i="11"/>
  <c r="AL1813" i="11"/>
  <c r="AH1813" i="11"/>
  <c r="AM1813" i="11"/>
  <c r="AI1813" i="11"/>
  <c r="AN1813" i="11"/>
  <c r="AE1814" i="11"/>
  <c r="AJ1814" i="11"/>
  <c r="AF1814" i="11"/>
  <c r="AK1814" i="11"/>
  <c r="AG1814" i="11"/>
  <c r="AL1814" i="11"/>
  <c r="AH1814" i="11"/>
  <c r="AM1814" i="11"/>
  <c r="AI1814" i="11"/>
  <c r="AN1814" i="11"/>
  <c r="AE1815" i="11"/>
  <c r="AJ1815" i="11"/>
  <c r="AF1815" i="11"/>
  <c r="AK1815" i="11"/>
  <c r="AG1815" i="11"/>
  <c r="AL1815" i="11"/>
  <c r="AH1815" i="11"/>
  <c r="AM1815" i="11"/>
  <c r="AI1815" i="11"/>
  <c r="AN1815" i="11"/>
  <c r="AE1816" i="11"/>
  <c r="AJ1816" i="11"/>
  <c r="AF1816" i="11"/>
  <c r="AK1816" i="11"/>
  <c r="AG1816" i="11"/>
  <c r="AL1816" i="11"/>
  <c r="AH1816" i="11"/>
  <c r="AM1816" i="11"/>
  <c r="AI1816" i="11"/>
  <c r="AN1816" i="11"/>
  <c r="AE1817" i="11"/>
  <c r="AJ1817" i="11"/>
  <c r="AF1817" i="11"/>
  <c r="AK1817" i="11"/>
  <c r="AG1817" i="11"/>
  <c r="AL1817" i="11"/>
  <c r="AH1817" i="11"/>
  <c r="AM1817" i="11"/>
  <c r="AI1817" i="11"/>
  <c r="AN1817" i="11"/>
  <c r="AE1818" i="11"/>
  <c r="AJ1818" i="11"/>
  <c r="AF1818" i="11"/>
  <c r="AK1818" i="11"/>
  <c r="AG1818" i="11"/>
  <c r="AL1818" i="11"/>
  <c r="AH1818" i="11"/>
  <c r="AM1818" i="11"/>
  <c r="AI1818" i="11"/>
  <c r="AN1818" i="11"/>
  <c r="AE1819" i="11"/>
  <c r="AJ1819" i="11"/>
  <c r="AF1819" i="11"/>
  <c r="AK1819" i="11"/>
  <c r="AG1819" i="11"/>
  <c r="AL1819" i="11"/>
  <c r="AH1819" i="11"/>
  <c r="AM1819" i="11"/>
  <c r="AI1819" i="11"/>
  <c r="AN1819" i="11"/>
  <c r="AE1820" i="11"/>
  <c r="AJ1820" i="11"/>
  <c r="AF1820" i="11"/>
  <c r="AK1820" i="11"/>
  <c r="AG1820" i="11"/>
  <c r="AL1820" i="11"/>
  <c r="AH1820" i="11"/>
  <c r="AM1820" i="11"/>
  <c r="AI1820" i="11"/>
  <c r="AN1820" i="11"/>
  <c r="AE1821" i="11"/>
  <c r="AJ1821" i="11"/>
  <c r="AF1821" i="11"/>
  <c r="AK1821" i="11"/>
  <c r="AG1821" i="11"/>
  <c r="AL1821" i="11"/>
  <c r="AH1821" i="11"/>
  <c r="AM1821" i="11"/>
  <c r="AI1821" i="11"/>
  <c r="AN1821" i="11"/>
  <c r="AE1822" i="11"/>
  <c r="AJ1822" i="11"/>
  <c r="AF1822" i="11"/>
  <c r="AK1822" i="11"/>
  <c r="AG1822" i="11"/>
  <c r="AL1822" i="11"/>
  <c r="AH1822" i="11"/>
  <c r="AM1822" i="11"/>
  <c r="AI1822" i="11"/>
  <c r="AN1822" i="11"/>
  <c r="AE1823" i="11"/>
  <c r="AJ1823" i="11"/>
  <c r="AF1823" i="11"/>
  <c r="AK1823" i="11"/>
  <c r="AG1823" i="11"/>
  <c r="AL1823" i="11"/>
  <c r="AH1823" i="11"/>
  <c r="AM1823" i="11"/>
  <c r="AI1823" i="11"/>
  <c r="AN1823" i="11"/>
  <c r="AE1824" i="11"/>
  <c r="AJ1824" i="11"/>
  <c r="AF1824" i="11"/>
  <c r="AK1824" i="11"/>
  <c r="AG1824" i="11"/>
  <c r="AL1824" i="11"/>
  <c r="AH1824" i="11"/>
  <c r="AM1824" i="11"/>
  <c r="AI1824" i="11"/>
  <c r="AN1824" i="11"/>
  <c r="AE1825" i="11"/>
  <c r="AJ1825" i="11"/>
  <c r="AF1825" i="11"/>
  <c r="AK1825" i="11"/>
  <c r="AG1825" i="11"/>
  <c r="AL1825" i="11"/>
  <c r="AH1825" i="11"/>
  <c r="AM1825" i="11"/>
  <c r="AI1825" i="11"/>
  <c r="AN1825" i="11"/>
  <c r="AE1826" i="11"/>
  <c r="AJ1826" i="11"/>
  <c r="AF1826" i="11"/>
  <c r="AK1826" i="11"/>
  <c r="AG1826" i="11"/>
  <c r="AL1826" i="11"/>
  <c r="AH1826" i="11"/>
  <c r="AM1826" i="11"/>
  <c r="AI1826" i="11"/>
  <c r="AN1826" i="11"/>
  <c r="AE1827" i="11"/>
  <c r="AJ1827" i="11"/>
  <c r="AF1827" i="11"/>
  <c r="AK1827" i="11"/>
  <c r="AG1827" i="11"/>
  <c r="AL1827" i="11"/>
  <c r="AH1827" i="11"/>
  <c r="AM1827" i="11"/>
  <c r="AI1827" i="11"/>
  <c r="AN1827" i="11"/>
  <c r="AE1828" i="11"/>
  <c r="AJ1828" i="11"/>
  <c r="AF1828" i="11"/>
  <c r="AK1828" i="11"/>
  <c r="AG1828" i="11"/>
  <c r="AL1828" i="11"/>
  <c r="AH1828" i="11"/>
  <c r="AM1828" i="11"/>
  <c r="AI1828" i="11"/>
  <c r="AN1828" i="11"/>
  <c r="AE1829" i="11"/>
  <c r="AJ1829" i="11"/>
  <c r="AF1829" i="11"/>
  <c r="AK1829" i="11"/>
  <c r="AG1829" i="11"/>
  <c r="AL1829" i="11"/>
  <c r="AH1829" i="11"/>
  <c r="AM1829" i="11"/>
  <c r="AI1829" i="11"/>
  <c r="AN1829" i="11"/>
  <c r="AE1830" i="11"/>
  <c r="AJ1830" i="11"/>
  <c r="AF1830" i="11"/>
  <c r="AK1830" i="11"/>
  <c r="AG1830" i="11"/>
  <c r="AL1830" i="11"/>
  <c r="AH1830" i="11"/>
  <c r="AM1830" i="11"/>
  <c r="AI1830" i="11"/>
  <c r="AN1830" i="11"/>
  <c r="AE1831" i="11"/>
  <c r="AJ1831" i="11"/>
  <c r="AF1831" i="11"/>
  <c r="AK1831" i="11"/>
  <c r="AG1831" i="11"/>
  <c r="AL1831" i="11"/>
  <c r="AH1831" i="11"/>
  <c r="AM1831" i="11"/>
  <c r="AI1831" i="11"/>
  <c r="AN1831" i="11"/>
  <c r="AE1832" i="11"/>
  <c r="AJ1832" i="11"/>
  <c r="AF1832" i="11"/>
  <c r="AK1832" i="11"/>
  <c r="AG1832" i="11"/>
  <c r="AL1832" i="11"/>
  <c r="AH1832" i="11"/>
  <c r="AM1832" i="11"/>
  <c r="AI1832" i="11"/>
  <c r="AN1832" i="11"/>
  <c r="AE1833" i="11"/>
  <c r="AJ1833" i="11"/>
  <c r="AF1833" i="11"/>
  <c r="AK1833" i="11"/>
  <c r="AG1833" i="11"/>
  <c r="AL1833" i="11"/>
  <c r="AH1833" i="11"/>
  <c r="AM1833" i="11"/>
  <c r="AI1833" i="11"/>
  <c r="AN1833" i="11"/>
  <c r="AE1834" i="11"/>
  <c r="AJ1834" i="11"/>
  <c r="AF1834" i="11"/>
  <c r="AK1834" i="11"/>
  <c r="AG1834" i="11"/>
  <c r="AL1834" i="11"/>
  <c r="AH1834" i="11"/>
  <c r="AM1834" i="11"/>
  <c r="AI1834" i="11"/>
  <c r="AN1834" i="11"/>
  <c r="AE1835" i="11"/>
  <c r="AJ1835" i="11"/>
  <c r="AF1835" i="11"/>
  <c r="AK1835" i="11"/>
  <c r="AG1835" i="11"/>
  <c r="AL1835" i="11"/>
  <c r="AH1835" i="11"/>
  <c r="AM1835" i="11"/>
  <c r="AI1835" i="11"/>
  <c r="AN1835" i="11"/>
  <c r="AE1836" i="11"/>
  <c r="AJ1836" i="11"/>
  <c r="AF1836" i="11"/>
  <c r="AK1836" i="11"/>
  <c r="AG1836" i="11"/>
  <c r="AL1836" i="11"/>
  <c r="AH1836" i="11"/>
  <c r="AM1836" i="11"/>
  <c r="AI1836" i="11"/>
  <c r="AN1836" i="11"/>
  <c r="AE1837" i="11"/>
  <c r="AJ1837" i="11"/>
  <c r="AF1837" i="11"/>
  <c r="AK1837" i="11"/>
  <c r="AG1837" i="11"/>
  <c r="AL1837" i="11"/>
  <c r="AH1837" i="11"/>
  <c r="AM1837" i="11"/>
  <c r="AI1837" i="11"/>
  <c r="AN1837" i="11"/>
  <c r="AE1838" i="11"/>
  <c r="AJ1838" i="11"/>
  <c r="AF1838" i="11"/>
  <c r="AK1838" i="11"/>
  <c r="AG1838" i="11"/>
  <c r="AL1838" i="11"/>
  <c r="AH1838" i="11"/>
  <c r="AM1838" i="11"/>
  <c r="AI1838" i="11"/>
  <c r="AN1838" i="11"/>
  <c r="AE1839" i="11"/>
  <c r="AJ1839" i="11"/>
  <c r="AF1839" i="11"/>
  <c r="AK1839" i="11"/>
  <c r="AG1839" i="11"/>
  <c r="AL1839" i="11"/>
  <c r="AH1839" i="11"/>
  <c r="AM1839" i="11"/>
  <c r="AI1839" i="11"/>
  <c r="AN1839" i="11"/>
  <c r="AE1840" i="11"/>
  <c r="AJ1840" i="11"/>
  <c r="AF1840" i="11"/>
  <c r="AK1840" i="11"/>
  <c r="AG1840" i="11"/>
  <c r="AL1840" i="11"/>
  <c r="AH1840" i="11"/>
  <c r="AM1840" i="11"/>
  <c r="AI1840" i="11"/>
  <c r="AN1840" i="11"/>
  <c r="AE1841" i="11"/>
  <c r="AJ1841" i="11"/>
  <c r="AF1841" i="11"/>
  <c r="AK1841" i="11"/>
  <c r="AG1841" i="11"/>
  <c r="AL1841" i="11"/>
  <c r="AH1841" i="11"/>
  <c r="AM1841" i="11"/>
  <c r="AI1841" i="11"/>
  <c r="AN1841" i="11"/>
  <c r="AE1842" i="11"/>
  <c r="AJ1842" i="11"/>
  <c r="AF1842" i="11"/>
  <c r="AK1842" i="11"/>
  <c r="AG1842" i="11"/>
  <c r="AL1842" i="11"/>
  <c r="AH1842" i="11"/>
  <c r="AM1842" i="11"/>
  <c r="AI1842" i="11"/>
  <c r="AN1842" i="11"/>
  <c r="AE1843" i="11"/>
  <c r="AJ1843" i="11"/>
  <c r="AF1843" i="11"/>
  <c r="AK1843" i="11"/>
  <c r="AG1843" i="11"/>
  <c r="AL1843" i="11"/>
  <c r="AH1843" i="11"/>
  <c r="AM1843" i="11"/>
  <c r="AI1843" i="11"/>
  <c r="AN1843" i="11"/>
  <c r="AE1844" i="11"/>
  <c r="AJ1844" i="11"/>
  <c r="AF1844" i="11"/>
  <c r="AK1844" i="11"/>
  <c r="AG1844" i="11"/>
  <c r="AL1844" i="11"/>
  <c r="AH1844" i="11"/>
  <c r="AM1844" i="11"/>
  <c r="AI1844" i="11"/>
  <c r="AN1844" i="11"/>
  <c r="AE1845" i="11"/>
  <c r="AJ1845" i="11"/>
  <c r="AF1845" i="11"/>
  <c r="AK1845" i="11"/>
  <c r="AG1845" i="11"/>
  <c r="AL1845" i="11"/>
  <c r="AH1845" i="11"/>
  <c r="AM1845" i="11"/>
  <c r="AI1845" i="11"/>
  <c r="AN1845" i="11"/>
  <c r="AE1846" i="11"/>
  <c r="AJ1846" i="11"/>
  <c r="AF1846" i="11"/>
  <c r="AK1846" i="11"/>
  <c r="AG1846" i="11"/>
  <c r="AL1846" i="11"/>
  <c r="AH1846" i="11"/>
  <c r="AM1846" i="11"/>
  <c r="AI1846" i="11"/>
  <c r="AN1846" i="11"/>
  <c r="AE1847" i="11"/>
  <c r="AJ1847" i="11"/>
  <c r="AF1847" i="11"/>
  <c r="AK1847" i="11"/>
  <c r="AG1847" i="11"/>
  <c r="AL1847" i="11"/>
  <c r="AH1847" i="11"/>
  <c r="AM1847" i="11"/>
  <c r="AI1847" i="11"/>
  <c r="AN1847" i="11"/>
  <c r="AE1848" i="11"/>
  <c r="AJ1848" i="11"/>
  <c r="AF1848" i="11"/>
  <c r="AK1848" i="11"/>
  <c r="AG1848" i="11"/>
  <c r="AL1848" i="11"/>
  <c r="AH1848" i="11"/>
  <c r="AM1848" i="11"/>
  <c r="AI1848" i="11"/>
  <c r="AN1848" i="11"/>
  <c r="AE1849" i="11"/>
  <c r="AJ1849" i="11"/>
  <c r="AF1849" i="11"/>
  <c r="AK1849" i="11"/>
  <c r="AG1849" i="11"/>
  <c r="AL1849" i="11"/>
  <c r="AH1849" i="11"/>
  <c r="AM1849" i="11"/>
  <c r="AI1849" i="11"/>
  <c r="AN1849" i="11"/>
  <c r="AE1850" i="11"/>
  <c r="AJ1850" i="11"/>
  <c r="AF1850" i="11"/>
  <c r="AK1850" i="11"/>
  <c r="AG1850" i="11"/>
  <c r="AL1850" i="11"/>
  <c r="AH1850" i="11"/>
  <c r="AM1850" i="11"/>
  <c r="AI1850" i="11"/>
  <c r="AN1850" i="11"/>
  <c r="AE1851" i="11"/>
  <c r="AJ1851" i="11"/>
  <c r="AF1851" i="11"/>
  <c r="AK1851" i="11"/>
  <c r="AG1851" i="11"/>
  <c r="AL1851" i="11"/>
  <c r="AH1851" i="11"/>
  <c r="AM1851" i="11"/>
  <c r="AI1851" i="11"/>
  <c r="AN1851" i="11"/>
  <c r="AE1852" i="11"/>
  <c r="AJ1852" i="11"/>
  <c r="AF1852" i="11"/>
  <c r="AK1852" i="11"/>
  <c r="AG1852" i="11"/>
  <c r="AL1852" i="11"/>
  <c r="AH1852" i="11"/>
  <c r="AM1852" i="11"/>
  <c r="AI1852" i="11"/>
  <c r="AN1852" i="11"/>
  <c r="AE1853" i="11"/>
  <c r="AJ1853" i="11"/>
  <c r="AF1853" i="11"/>
  <c r="AK1853" i="11"/>
  <c r="AG1853" i="11"/>
  <c r="AL1853" i="11"/>
  <c r="AH1853" i="11"/>
  <c r="AM1853" i="11"/>
  <c r="AI1853" i="11"/>
  <c r="AN1853" i="11"/>
  <c r="AE1854" i="11"/>
  <c r="AJ1854" i="11"/>
  <c r="AF1854" i="11"/>
  <c r="AK1854" i="11"/>
  <c r="AG1854" i="11"/>
  <c r="AL1854" i="11"/>
  <c r="AH1854" i="11"/>
  <c r="AM1854" i="11"/>
  <c r="AI1854" i="11"/>
  <c r="AN1854" i="11"/>
  <c r="AE1855" i="11"/>
  <c r="AJ1855" i="11"/>
  <c r="AF1855" i="11"/>
  <c r="AK1855" i="11"/>
  <c r="AG1855" i="11"/>
  <c r="AL1855" i="11"/>
  <c r="AH1855" i="11"/>
  <c r="AM1855" i="11"/>
  <c r="AI1855" i="11"/>
  <c r="AN1855" i="11"/>
  <c r="AE1856" i="11"/>
  <c r="AJ1856" i="11"/>
  <c r="AF1856" i="11"/>
  <c r="AK1856" i="11"/>
  <c r="AG1856" i="11"/>
  <c r="AL1856" i="11"/>
  <c r="AH1856" i="11"/>
  <c r="AM1856" i="11"/>
  <c r="AI1856" i="11"/>
  <c r="AN1856" i="11"/>
  <c r="AE1857" i="11"/>
  <c r="AJ1857" i="11"/>
  <c r="AF1857" i="11"/>
  <c r="AK1857" i="11"/>
  <c r="AG1857" i="11"/>
  <c r="AL1857" i="11"/>
  <c r="AH1857" i="11"/>
  <c r="AM1857" i="11"/>
  <c r="AI1857" i="11"/>
  <c r="AN1857" i="11"/>
  <c r="AE1858" i="11"/>
  <c r="AJ1858" i="11"/>
  <c r="AF1858" i="11"/>
  <c r="AK1858" i="11"/>
  <c r="AG1858" i="11"/>
  <c r="AL1858" i="11"/>
  <c r="AH1858" i="11"/>
  <c r="AM1858" i="11"/>
  <c r="AI1858" i="11"/>
  <c r="AN1858" i="11"/>
  <c r="AE1859" i="11"/>
  <c r="AJ1859" i="11"/>
  <c r="AF1859" i="11"/>
  <c r="AK1859" i="11"/>
  <c r="AG1859" i="11"/>
  <c r="AL1859" i="11"/>
  <c r="AH1859" i="11"/>
  <c r="AM1859" i="11"/>
  <c r="AI1859" i="11"/>
  <c r="AN1859" i="11"/>
  <c r="AE1860" i="11"/>
  <c r="AJ1860" i="11"/>
  <c r="AF1860" i="11"/>
  <c r="AK1860" i="11"/>
  <c r="AG1860" i="11"/>
  <c r="AL1860" i="11"/>
  <c r="AH1860" i="11"/>
  <c r="AM1860" i="11"/>
  <c r="AI1860" i="11"/>
  <c r="AN1860" i="11"/>
  <c r="AE1861" i="11"/>
  <c r="AJ1861" i="11"/>
  <c r="AF1861" i="11"/>
  <c r="AK1861" i="11"/>
  <c r="AG1861" i="11"/>
  <c r="AL1861" i="11"/>
  <c r="AH1861" i="11"/>
  <c r="AM1861" i="11"/>
  <c r="AI1861" i="11"/>
  <c r="AN1861" i="11"/>
  <c r="AE1862" i="11"/>
  <c r="AJ1862" i="11"/>
  <c r="AF1862" i="11"/>
  <c r="AK1862" i="11"/>
  <c r="AG1862" i="11"/>
  <c r="AL1862" i="11"/>
  <c r="AH1862" i="11"/>
  <c r="AM1862" i="11"/>
  <c r="AI1862" i="11"/>
  <c r="AN1862" i="11"/>
  <c r="AE1863" i="11"/>
  <c r="AJ1863" i="11"/>
  <c r="AF1863" i="11"/>
  <c r="AK1863" i="11"/>
  <c r="AG1863" i="11"/>
  <c r="AL1863" i="11"/>
  <c r="AH1863" i="11"/>
  <c r="AM1863" i="11"/>
  <c r="AI1863" i="11"/>
  <c r="AN1863" i="11"/>
  <c r="AE1864" i="11"/>
  <c r="AJ1864" i="11"/>
  <c r="AF1864" i="11"/>
  <c r="AK1864" i="11"/>
  <c r="AG1864" i="11"/>
  <c r="AL1864" i="11"/>
  <c r="AH1864" i="11"/>
  <c r="AM1864" i="11"/>
  <c r="AI1864" i="11"/>
  <c r="AN1864" i="11"/>
  <c r="AE1865" i="11"/>
  <c r="AJ1865" i="11"/>
  <c r="AF1865" i="11"/>
  <c r="AK1865" i="11"/>
  <c r="AG1865" i="11"/>
  <c r="AL1865" i="11"/>
  <c r="AH1865" i="11"/>
  <c r="AM1865" i="11"/>
  <c r="AI1865" i="11"/>
  <c r="AN1865" i="11"/>
  <c r="AE1866" i="11"/>
  <c r="AJ1866" i="11"/>
  <c r="AF1866" i="11"/>
  <c r="AK1866" i="11"/>
  <c r="AG1866" i="11"/>
  <c r="AL1866" i="11"/>
  <c r="AH1866" i="11"/>
  <c r="AM1866" i="11"/>
  <c r="AI1866" i="11"/>
  <c r="AN1866" i="11"/>
  <c r="AE1867" i="11"/>
  <c r="AJ1867" i="11"/>
  <c r="AF1867" i="11"/>
  <c r="AK1867" i="11"/>
  <c r="AG1867" i="11"/>
  <c r="AL1867" i="11"/>
  <c r="AH1867" i="11"/>
  <c r="AM1867" i="11"/>
  <c r="AI1867" i="11"/>
  <c r="AN1867" i="11"/>
  <c r="AE1868" i="11"/>
  <c r="AJ1868" i="11"/>
  <c r="AF1868" i="11"/>
  <c r="AK1868" i="11"/>
  <c r="AG1868" i="11"/>
  <c r="AL1868" i="11"/>
  <c r="AH1868" i="11"/>
  <c r="AM1868" i="11"/>
  <c r="AI1868" i="11"/>
  <c r="AN1868" i="11"/>
  <c r="AE1869" i="11"/>
  <c r="AJ1869" i="11"/>
  <c r="AF1869" i="11"/>
  <c r="AK1869" i="11"/>
  <c r="AG1869" i="11"/>
  <c r="AL1869" i="11"/>
  <c r="AH1869" i="11"/>
  <c r="AM1869" i="11"/>
  <c r="AI1869" i="11"/>
  <c r="AN1869" i="11"/>
  <c r="AE1870" i="11"/>
  <c r="AJ1870" i="11"/>
  <c r="AF1870" i="11"/>
  <c r="AK1870" i="11"/>
  <c r="AG1870" i="11"/>
  <c r="AL1870" i="11"/>
  <c r="AH1870" i="11"/>
  <c r="AM1870" i="11"/>
  <c r="AI1870" i="11"/>
  <c r="AN1870" i="11"/>
  <c r="AE1871" i="11"/>
  <c r="AJ1871" i="11"/>
  <c r="AF1871" i="11"/>
  <c r="AK1871" i="11"/>
  <c r="AG1871" i="11"/>
  <c r="AL1871" i="11"/>
  <c r="AH1871" i="11"/>
  <c r="AM1871" i="11"/>
  <c r="AI1871" i="11"/>
  <c r="AN1871" i="11"/>
  <c r="AE1872" i="11"/>
  <c r="AJ1872" i="11"/>
  <c r="AF1872" i="11"/>
  <c r="AK1872" i="11"/>
  <c r="AG1872" i="11"/>
  <c r="AL1872" i="11"/>
  <c r="AH1872" i="11"/>
  <c r="AM1872" i="11"/>
  <c r="AI1872" i="11"/>
  <c r="AN1872" i="11"/>
  <c r="AE1873" i="11"/>
  <c r="AJ1873" i="11"/>
  <c r="AF1873" i="11"/>
  <c r="AK1873" i="11"/>
  <c r="AG1873" i="11"/>
  <c r="AL1873" i="11"/>
  <c r="AH1873" i="11"/>
  <c r="AM1873" i="11"/>
  <c r="AI1873" i="11"/>
  <c r="AN1873" i="11"/>
  <c r="AE1874" i="11"/>
  <c r="AJ1874" i="11"/>
  <c r="AF1874" i="11"/>
  <c r="AK1874" i="11"/>
  <c r="AG1874" i="11"/>
  <c r="AL1874" i="11"/>
  <c r="AH1874" i="11"/>
  <c r="AM1874" i="11"/>
  <c r="AI1874" i="11"/>
  <c r="AN1874" i="11"/>
  <c r="AE1875" i="11"/>
  <c r="AJ1875" i="11"/>
  <c r="AF1875" i="11"/>
  <c r="AK1875" i="11"/>
  <c r="AG1875" i="11"/>
  <c r="AL1875" i="11"/>
  <c r="AH1875" i="11"/>
  <c r="AM1875" i="11"/>
  <c r="AI1875" i="11"/>
  <c r="AN1875" i="11"/>
  <c r="AE1876" i="11"/>
  <c r="AJ1876" i="11"/>
  <c r="AF1876" i="11"/>
  <c r="AK1876" i="11"/>
  <c r="AG1876" i="11"/>
  <c r="AL1876" i="11"/>
  <c r="AH1876" i="11"/>
  <c r="AM1876" i="11"/>
  <c r="AI1876" i="11"/>
  <c r="AN1876" i="11"/>
  <c r="AE1877" i="11"/>
  <c r="AJ1877" i="11"/>
  <c r="AF1877" i="11"/>
  <c r="AK1877" i="11"/>
  <c r="AG1877" i="11"/>
  <c r="AL1877" i="11"/>
  <c r="AH1877" i="11"/>
  <c r="AM1877" i="11"/>
  <c r="AI1877" i="11"/>
  <c r="AN1877" i="11"/>
  <c r="AE1878" i="11"/>
  <c r="AJ1878" i="11"/>
  <c r="AF1878" i="11"/>
  <c r="AK1878" i="11"/>
  <c r="AG1878" i="11"/>
  <c r="AL1878" i="11"/>
  <c r="AH1878" i="11"/>
  <c r="AM1878" i="11"/>
  <c r="AI1878" i="11"/>
  <c r="AN1878" i="11"/>
  <c r="AE1879" i="11"/>
  <c r="AJ1879" i="11"/>
  <c r="AF1879" i="11"/>
  <c r="AK1879" i="11"/>
  <c r="AG1879" i="11"/>
  <c r="AL1879" i="11"/>
  <c r="AH1879" i="11"/>
  <c r="AM1879" i="11"/>
  <c r="AI1879" i="11"/>
  <c r="AN1879" i="11"/>
  <c r="AE1880" i="11"/>
  <c r="AJ1880" i="11"/>
  <c r="AF1880" i="11"/>
  <c r="AK1880" i="11"/>
  <c r="AG1880" i="11"/>
  <c r="AL1880" i="11"/>
  <c r="AH1880" i="11"/>
  <c r="AM1880" i="11"/>
  <c r="AI1880" i="11"/>
  <c r="AN1880" i="11"/>
  <c r="AE1881" i="11"/>
  <c r="AJ1881" i="11"/>
  <c r="AF1881" i="11"/>
  <c r="AK1881" i="11"/>
  <c r="AG1881" i="11"/>
  <c r="AL1881" i="11"/>
  <c r="AH1881" i="11"/>
  <c r="AM1881" i="11"/>
  <c r="AI1881" i="11"/>
  <c r="AN1881" i="11"/>
  <c r="AE1882" i="11"/>
  <c r="AJ1882" i="11"/>
  <c r="AF1882" i="11"/>
  <c r="AK1882" i="11"/>
  <c r="AG1882" i="11"/>
  <c r="AL1882" i="11"/>
  <c r="AH1882" i="11"/>
  <c r="AM1882" i="11"/>
  <c r="AI1882" i="11"/>
  <c r="AN1882" i="11"/>
  <c r="AE1883" i="11"/>
  <c r="AJ1883" i="11"/>
  <c r="AF1883" i="11"/>
  <c r="AK1883" i="11"/>
  <c r="AG1883" i="11"/>
  <c r="AL1883" i="11"/>
  <c r="AH1883" i="11"/>
  <c r="AM1883" i="11"/>
  <c r="AI1883" i="11"/>
  <c r="AN1883" i="11"/>
  <c r="AE1884" i="11"/>
  <c r="AJ1884" i="11"/>
  <c r="AF1884" i="11"/>
  <c r="AK1884" i="11"/>
  <c r="AG1884" i="11"/>
  <c r="AL1884" i="11"/>
  <c r="AH1884" i="11"/>
  <c r="AM1884" i="11"/>
  <c r="AI1884" i="11"/>
  <c r="AN1884" i="11"/>
  <c r="AE1885" i="11"/>
  <c r="AJ1885" i="11"/>
  <c r="AF1885" i="11"/>
  <c r="AK1885" i="11"/>
  <c r="AG1885" i="11"/>
  <c r="AL1885" i="11"/>
  <c r="AH1885" i="11"/>
  <c r="AM1885" i="11"/>
  <c r="AI1885" i="11"/>
  <c r="AN1885" i="11"/>
  <c r="AE1886" i="11"/>
  <c r="AJ1886" i="11"/>
  <c r="AF1886" i="11"/>
  <c r="AK1886" i="11"/>
  <c r="AG1886" i="11"/>
  <c r="AL1886" i="11"/>
  <c r="AH1886" i="11"/>
  <c r="AM1886" i="11"/>
  <c r="AI1886" i="11"/>
  <c r="AN1886" i="11"/>
  <c r="AE1887" i="11"/>
  <c r="AJ1887" i="11"/>
  <c r="AF1887" i="11"/>
  <c r="AK1887" i="11"/>
  <c r="AG1887" i="11"/>
  <c r="AL1887" i="11"/>
  <c r="AH1887" i="11"/>
  <c r="AM1887" i="11"/>
  <c r="AI1887" i="11"/>
  <c r="AN1887" i="11"/>
  <c r="AE1888" i="11"/>
  <c r="AJ1888" i="11"/>
  <c r="AF1888" i="11"/>
  <c r="AK1888" i="11"/>
  <c r="AG1888" i="11"/>
  <c r="AL1888" i="11"/>
  <c r="AH1888" i="11"/>
  <c r="AM1888" i="11"/>
  <c r="AI1888" i="11"/>
  <c r="AN1888" i="11"/>
  <c r="AE1889" i="11"/>
  <c r="AJ1889" i="11"/>
  <c r="AF1889" i="11"/>
  <c r="AK1889" i="11"/>
  <c r="AG1889" i="11"/>
  <c r="AL1889" i="11"/>
  <c r="AH1889" i="11"/>
  <c r="AM1889" i="11"/>
  <c r="AI1889" i="11"/>
  <c r="AN1889" i="11"/>
  <c r="AE1890" i="11"/>
  <c r="AJ1890" i="11"/>
  <c r="AF1890" i="11"/>
  <c r="AK1890" i="11"/>
  <c r="AG1890" i="11"/>
  <c r="AL1890" i="11"/>
  <c r="AH1890" i="11"/>
  <c r="AM1890" i="11"/>
  <c r="AI1890" i="11"/>
  <c r="AN1890" i="11"/>
  <c r="AE1891" i="11"/>
  <c r="AJ1891" i="11"/>
  <c r="AF1891" i="11"/>
  <c r="AK1891" i="11"/>
  <c r="AG1891" i="11"/>
  <c r="AL1891" i="11"/>
  <c r="AH1891" i="11"/>
  <c r="AM1891" i="11"/>
  <c r="AI1891" i="11"/>
  <c r="AN1891" i="11"/>
  <c r="AE1892" i="11"/>
  <c r="AJ1892" i="11"/>
  <c r="AF1892" i="11"/>
  <c r="AK1892" i="11"/>
  <c r="AG1892" i="11"/>
  <c r="AL1892" i="11"/>
  <c r="AH1892" i="11"/>
  <c r="AM1892" i="11"/>
  <c r="AI1892" i="11"/>
  <c r="AN1892" i="11"/>
  <c r="AE1893" i="11"/>
  <c r="AJ1893" i="11"/>
  <c r="AF1893" i="11"/>
  <c r="AK1893" i="11"/>
  <c r="AG1893" i="11"/>
  <c r="AL1893" i="11"/>
  <c r="AH1893" i="11"/>
  <c r="AM1893" i="11"/>
  <c r="AI1893" i="11"/>
  <c r="AN1893" i="11"/>
  <c r="AE1894" i="11"/>
  <c r="AJ1894" i="11"/>
  <c r="AF1894" i="11"/>
  <c r="AK1894" i="11"/>
  <c r="AG1894" i="11"/>
  <c r="AL1894" i="11"/>
  <c r="AH1894" i="11"/>
  <c r="AM1894" i="11"/>
  <c r="AI1894" i="11"/>
  <c r="AN1894" i="11"/>
  <c r="AE1895" i="11"/>
  <c r="AJ1895" i="11"/>
  <c r="AF1895" i="11"/>
  <c r="AK1895" i="11"/>
  <c r="AG1895" i="11"/>
  <c r="AL1895" i="11"/>
  <c r="AH1895" i="11"/>
  <c r="AM1895" i="11"/>
  <c r="AI1895" i="11"/>
  <c r="AN1895" i="11"/>
  <c r="AE1896" i="11"/>
  <c r="AJ1896" i="11"/>
  <c r="AF1896" i="11"/>
  <c r="AK1896" i="11"/>
  <c r="AG1896" i="11"/>
  <c r="AL1896" i="11"/>
  <c r="AH1896" i="11"/>
  <c r="AM1896" i="11"/>
  <c r="AI1896" i="11"/>
  <c r="AN1896" i="11"/>
  <c r="AE1897" i="11"/>
  <c r="AJ1897" i="11"/>
  <c r="AF1897" i="11"/>
  <c r="AK1897" i="11"/>
  <c r="AG1897" i="11"/>
  <c r="AL1897" i="11"/>
  <c r="AH1897" i="11"/>
  <c r="AM1897" i="11"/>
  <c r="AI1897" i="11"/>
  <c r="AN1897" i="11"/>
  <c r="AE1898" i="11"/>
  <c r="AJ1898" i="11"/>
  <c r="AF1898" i="11"/>
  <c r="AK1898" i="11"/>
  <c r="AG1898" i="11"/>
  <c r="AL1898" i="11"/>
  <c r="AH1898" i="11"/>
  <c r="AM1898" i="11"/>
  <c r="AI1898" i="11"/>
  <c r="AN1898" i="11"/>
  <c r="AE1899" i="11"/>
  <c r="AJ1899" i="11"/>
  <c r="AF1899" i="11"/>
  <c r="AK1899" i="11"/>
  <c r="AG1899" i="11"/>
  <c r="AL1899" i="11"/>
  <c r="AH1899" i="11"/>
  <c r="AM1899" i="11"/>
  <c r="AI1899" i="11"/>
  <c r="AN1899" i="11"/>
  <c r="AE1900" i="11"/>
  <c r="AJ1900" i="11"/>
  <c r="AF1900" i="11"/>
  <c r="AK1900" i="11"/>
  <c r="AG1900" i="11"/>
  <c r="AL1900" i="11"/>
  <c r="AH1900" i="11"/>
  <c r="AM1900" i="11"/>
  <c r="AI1900" i="11"/>
  <c r="AN1900" i="11"/>
  <c r="AE1901" i="11"/>
  <c r="AJ1901" i="11"/>
  <c r="AF1901" i="11"/>
  <c r="AK1901" i="11"/>
  <c r="AG1901" i="11"/>
  <c r="AL1901" i="11"/>
  <c r="AH1901" i="11"/>
  <c r="AM1901" i="11"/>
  <c r="AI1901" i="11"/>
  <c r="AN1901" i="11"/>
  <c r="AE1902" i="11"/>
  <c r="AJ1902" i="11"/>
  <c r="AF1902" i="11"/>
  <c r="AK1902" i="11"/>
  <c r="AG1902" i="11"/>
  <c r="AL1902" i="11"/>
  <c r="AH1902" i="11"/>
  <c r="AM1902" i="11"/>
  <c r="AI1902" i="11"/>
  <c r="AN1902" i="11"/>
  <c r="AE1903" i="11"/>
  <c r="AJ1903" i="11"/>
  <c r="AF1903" i="11"/>
  <c r="AK1903" i="11"/>
  <c r="AG1903" i="11"/>
  <c r="AL1903" i="11"/>
  <c r="AH1903" i="11"/>
  <c r="AM1903" i="11"/>
  <c r="AI1903" i="11"/>
  <c r="AN1903" i="11"/>
  <c r="AE1904" i="11"/>
  <c r="AJ1904" i="11"/>
  <c r="AF1904" i="11"/>
  <c r="AK1904" i="11"/>
  <c r="AG1904" i="11"/>
  <c r="AL1904" i="11"/>
  <c r="AH1904" i="11"/>
  <c r="AM1904" i="11"/>
  <c r="AI1904" i="11"/>
  <c r="AN1904" i="11"/>
  <c r="AE1905" i="11"/>
  <c r="AJ1905" i="11"/>
  <c r="AF1905" i="11"/>
  <c r="AK1905" i="11"/>
  <c r="AG1905" i="11"/>
  <c r="AL1905" i="11"/>
  <c r="AH1905" i="11"/>
  <c r="AM1905" i="11"/>
  <c r="AI1905" i="11"/>
  <c r="AN1905" i="11"/>
  <c r="AE1906" i="11"/>
  <c r="AJ1906" i="11"/>
  <c r="AF1906" i="11"/>
  <c r="AK1906" i="11"/>
  <c r="AG1906" i="11"/>
  <c r="AL1906" i="11"/>
  <c r="AH1906" i="11"/>
  <c r="AM1906" i="11"/>
  <c r="AI1906" i="11"/>
  <c r="AN1906" i="11"/>
  <c r="AE1907" i="11"/>
  <c r="AJ1907" i="11"/>
  <c r="AF1907" i="11"/>
  <c r="AK1907" i="11"/>
  <c r="AG1907" i="11"/>
  <c r="AL1907" i="11"/>
  <c r="AH1907" i="11"/>
  <c r="AM1907" i="11"/>
  <c r="AI1907" i="11"/>
  <c r="AN1907" i="11"/>
  <c r="AE1908" i="11"/>
  <c r="AJ1908" i="11"/>
  <c r="AF1908" i="11"/>
  <c r="AK1908" i="11"/>
  <c r="AG1908" i="11"/>
  <c r="AL1908" i="11"/>
  <c r="AH1908" i="11"/>
  <c r="AM1908" i="11"/>
  <c r="AI1908" i="11"/>
  <c r="AN1908" i="11"/>
  <c r="AE1909" i="11"/>
  <c r="AJ1909" i="11"/>
  <c r="AF1909" i="11"/>
  <c r="AK1909" i="11"/>
  <c r="AG1909" i="11"/>
  <c r="AL1909" i="11"/>
  <c r="AH1909" i="11"/>
  <c r="AM1909" i="11"/>
  <c r="AI1909" i="11"/>
  <c r="AN1909" i="11"/>
  <c r="AE1910" i="11"/>
  <c r="AJ1910" i="11"/>
  <c r="AF1910" i="11"/>
  <c r="AK1910" i="11"/>
  <c r="AG1910" i="11"/>
  <c r="AL1910" i="11"/>
  <c r="AH1910" i="11"/>
  <c r="AM1910" i="11"/>
  <c r="AI1910" i="11"/>
  <c r="AN1910" i="11"/>
  <c r="AE1911" i="11"/>
  <c r="AJ1911" i="11"/>
  <c r="AF1911" i="11"/>
  <c r="AK1911" i="11"/>
  <c r="AG1911" i="11"/>
  <c r="AL1911" i="11"/>
  <c r="AH1911" i="11"/>
  <c r="AM1911" i="11"/>
  <c r="AI1911" i="11"/>
  <c r="AN1911" i="11"/>
  <c r="AE1912" i="11"/>
  <c r="AJ1912" i="11"/>
  <c r="AF1912" i="11"/>
  <c r="AK1912" i="11"/>
  <c r="AG1912" i="11"/>
  <c r="AL1912" i="11"/>
  <c r="AH1912" i="11"/>
  <c r="AM1912" i="11"/>
  <c r="AI1912" i="11"/>
  <c r="AN1912" i="11"/>
  <c r="AE1913" i="11"/>
  <c r="AJ1913" i="11"/>
  <c r="AF1913" i="11"/>
  <c r="AK1913" i="11"/>
  <c r="AG1913" i="11"/>
  <c r="AL1913" i="11"/>
  <c r="AH1913" i="11"/>
  <c r="AM1913" i="11"/>
  <c r="AI1913" i="11"/>
  <c r="AN1913" i="11"/>
  <c r="AE1914" i="11"/>
  <c r="AJ1914" i="11"/>
  <c r="AF1914" i="11"/>
  <c r="AK1914" i="11"/>
  <c r="AG1914" i="11"/>
  <c r="AL1914" i="11"/>
  <c r="AH1914" i="11"/>
  <c r="AM1914" i="11"/>
  <c r="AI1914" i="11"/>
  <c r="AN1914" i="11"/>
  <c r="AE1915" i="11"/>
  <c r="AJ1915" i="11"/>
  <c r="AF1915" i="11"/>
  <c r="AK1915" i="11"/>
  <c r="AG1915" i="11"/>
  <c r="AL1915" i="11"/>
  <c r="AH1915" i="11"/>
  <c r="AM1915" i="11"/>
  <c r="AI1915" i="11"/>
  <c r="AN1915" i="11"/>
  <c r="AE1916" i="11"/>
  <c r="AJ1916" i="11"/>
  <c r="AF1916" i="11"/>
  <c r="AK1916" i="11"/>
  <c r="AG1916" i="11"/>
  <c r="AL1916" i="11"/>
  <c r="AH1916" i="11"/>
  <c r="AM1916" i="11"/>
  <c r="AI1916" i="11"/>
  <c r="AN1916" i="11"/>
  <c r="AE1917" i="11"/>
  <c r="AJ1917" i="11"/>
  <c r="AF1917" i="11"/>
  <c r="AK1917" i="11"/>
  <c r="AG1917" i="11"/>
  <c r="AL1917" i="11"/>
  <c r="AH1917" i="11"/>
  <c r="AM1917" i="11"/>
  <c r="AI1917" i="11"/>
  <c r="AN1917" i="11"/>
  <c r="AE1918" i="11"/>
  <c r="AJ1918" i="11"/>
  <c r="AF1918" i="11"/>
  <c r="AK1918" i="11"/>
  <c r="AG1918" i="11"/>
  <c r="AL1918" i="11"/>
  <c r="AH1918" i="11"/>
  <c r="AM1918" i="11"/>
  <c r="AI1918" i="11"/>
  <c r="AN1918" i="11"/>
  <c r="AE1919" i="11"/>
  <c r="AJ1919" i="11"/>
  <c r="AF1919" i="11"/>
  <c r="AK1919" i="11"/>
  <c r="AG1919" i="11"/>
  <c r="AL1919" i="11"/>
  <c r="AH1919" i="11"/>
  <c r="AM1919" i="11"/>
  <c r="AI1919" i="11"/>
  <c r="AN1919" i="11"/>
  <c r="AE1920" i="11"/>
  <c r="AJ1920" i="11"/>
  <c r="AF1920" i="11"/>
  <c r="AK1920" i="11"/>
  <c r="AG1920" i="11"/>
  <c r="AL1920" i="11"/>
  <c r="AH1920" i="11"/>
  <c r="AM1920" i="11"/>
  <c r="AI1920" i="11"/>
  <c r="AN1920" i="11"/>
  <c r="AE1921" i="11"/>
  <c r="AJ1921" i="11"/>
  <c r="AF1921" i="11"/>
  <c r="AK1921" i="11"/>
  <c r="AG1921" i="11"/>
  <c r="AL1921" i="11"/>
  <c r="AH1921" i="11"/>
  <c r="AM1921" i="11"/>
  <c r="AI1921" i="11"/>
  <c r="AN1921" i="11"/>
  <c r="AE1922" i="11"/>
  <c r="AJ1922" i="11"/>
  <c r="AF1922" i="11"/>
  <c r="AK1922" i="11"/>
  <c r="AG1922" i="11"/>
  <c r="AL1922" i="11"/>
  <c r="AH1922" i="11"/>
  <c r="AM1922" i="11"/>
  <c r="AI1922" i="11"/>
  <c r="AN1922" i="11"/>
  <c r="AE1923" i="11"/>
  <c r="AJ1923" i="11"/>
  <c r="AF1923" i="11"/>
  <c r="AK1923" i="11"/>
  <c r="AG1923" i="11"/>
  <c r="AL1923" i="11"/>
  <c r="AH1923" i="11"/>
  <c r="AM1923" i="11"/>
  <c r="AI1923" i="11"/>
  <c r="AN1923" i="11"/>
  <c r="AE1924" i="11"/>
  <c r="AJ1924" i="11"/>
  <c r="AF1924" i="11"/>
  <c r="AK1924" i="11"/>
  <c r="AG1924" i="11"/>
  <c r="AL1924" i="11"/>
  <c r="AH1924" i="11"/>
  <c r="AM1924" i="11"/>
  <c r="AI1924" i="11"/>
  <c r="AN1924" i="11"/>
  <c r="AE1925" i="11"/>
  <c r="AJ1925" i="11"/>
  <c r="AF1925" i="11"/>
  <c r="AK1925" i="11"/>
  <c r="AG1925" i="11"/>
  <c r="AL1925" i="11"/>
  <c r="AH1925" i="11"/>
  <c r="AM1925" i="11"/>
  <c r="AI1925" i="11"/>
  <c r="AN1925" i="11"/>
  <c r="AE1926" i="11"/>
  <c r="AJ1926" i="11"/>
  <c r="AF1926" i="11"/>
  <c r="AK1926" i="11"/>
  <c r="AG1926" i="11"/>
  <c r="AL1926" i="11"/>
  <c r="AH1926" i="11"/>
  <c r="AM1926" i="11"/>
  <c r="AI1926" i="11"/>
  <c r="AN1926" i="11"/>
  <c r="AE1927" i="11"/>
  <c r="AJ1927" i="11"/>
  <c r="AF1927" i="11"/>
  <c r="AK1927" i="11"/>
  <c r="AG1927" i="11"/>
  <c r="AL1927" i="11"/>
  <c r="AH1927" i="11"/>
  <c r="AM1927" i="11"/>
  <c r="AI1927" i="11"/>
  <c r="AN1927" i="11"/>
  <c r="AE1928" i="11"/>
  <c r="AJ1928" i="11"/>
  <c r="AF1928" i="11"/>
  <c r="AK1928" i="11"/>
  <c r="AG1928" i="11"/>
  <c r="AL1928" i="11"/>
  <c r="AH1928" i="11"/>
  <c r="AM1928" i="11"/>
  <c r="AI1928" i="11"/>
  <c r="AN1928" i="11"/>
  <c r="AE1929" i="11"/>
  <c r="AJ1929" i="11"/>
  <c r="AF1929" i="11"/>
  <c r="AK1929" i="11"/>
  <c r="AG1929" i="11"/>
  <c r="AL1929" i="11"/>
  <c r="AH1929" i="11"/>
  <c r="AM1929" i="11"/>
  <c r="AI1929" i="11"/>
  <c r="AN1929" i="11"/>
  <c r="AE1930" i="11"/>
  <c r="AJ1930" i="11"/>
  <c r="AF1930" i="11"/>
  <c r="AK1930" i="11"/>
  <c r="AG1930" i="11"/>
  <c r="AL1930" i="11"/>
  <c r="AH1930" i="11"/>
  <c r="AM1930" i="11"/>
  <c r="AI1930" i="11"/>
  <c r="AN1930" i="11"/>
  <c r="AE1931" i="11"/>
  <c r="AJ1931" i="11"/>
  <c r="AF1931" i="11"/>
  <c r="AK1931" i="11"/>
  <c r="AG1931" i="11"/>
  <c r="AL1931" i="11"/>
  <c r="AH1931" i="11"/>
  <c r="AM1931" i="11"/>
  <c r="AI1931" i="11"/>
  <c r="AN1931" i="11"/>
  <c r="AE1932" i="11"/>
  <c r="AJ1932" i="11"/>
  <c r="AF1932" i="11"/>
  <c r="AK1932" i="11"/>
  <c r="AG1932" i="11"/>
  <c r="AL1932" i="11"/>
  <c r="AH1932" i="11"/>
  <c r="AM1932" i="11"/>
  <c r="AI1932" i="11"/>
  <c r="AN1932" i="11"/>
  <c r="AE1933" i="11"/>
  <c r="AJ1933" i="11"/>
  <c r="AF1933" i="11"/>
  <c r="AK1933" i="11"/>
  <c r="AG1933" i="11"/>
  <c r="AL1933" i="11"/>
  <c r="AH1933" i="11"/>
  <c r="AM1933" i="11"/>
  <c r="AI1933" i="11"/>
  <c r="AN1933" i="11"/>
  <c r="AE1934" i="11"/>
  <c r="AJ1934" i="11"/>
  <c r="AF1934" i="11"/>
  <c r="AK1934" i="11"/>
  <c r="AG1934" i="11"/>
  <c r="AL1934" i="11"/>
  <c r="AH1934" i="11"/>
  <c r="AM1934" i="11"/>
  <c r="AI1934" i="11"/>
  <c r="AN1934" i="11"/>
  <c r="AE1935" i="11"/>
  <c r="AJ1935" i="11"/>
  <c r="AF1935" i="11"/>
  <c r="AK1935" i="11"/>
  <c r="AG1935" i="11"/>
  <c r="AL1935" i="11"/>
  <c r="AH1935" i="11"/>
  <c r="AM1935" i="11"/>
  <c r="AI1935" i="11"/>
  <c r="AN1935" i="11"/>
  <c r="AE1936" i="11"/>
  <c r="AJ1936" i="11"/>
  <c r="AF1936" i="11"/>
  <c r="AK1936" i="11"/>
  <c r="AG1936" i="11"/>
  <c r="AL1936" i="11"/>
  <c r="AH1936" i="11"/>
  <c r="AM1936" i="11"/>
  <c r="AI1936" i="11"/>
  <c r="AN1936" i="11"/>
  <c r="AE1937" i="11"/>
  <c r="AJ1937" i="11"/>
  <c r="AF1937" i="11"/>
  <c r="AK1937" i="11"/>
  <c r="AG1937" i="11"/>
  <c r="AL1937" i="11"/>
  <c r="AH1937" i="11"/>
  <c r="AM1937" i="11"/>
  <c r="AI1937" i="11"/>
  <c r="AN1937" i="11"/>
  <c r="AE1938" i="11"/>
  <c r="AJ1938" i="11"/>
  <c r="AF1938" i="11"/>
  <c r="AK1938" i="11"/>
  <c r="AG1938" i="11"/>
  <c r="AL1938" i="11"/>
  <c r="AH1938" i="11"/>
  <c r="AM1938" i="11"/>
  <c r="AI1938" i="11"/>
  <c r="AN1938" i="11"/>
  <c r="AE1939" i="11"/>
  <c r="AJ1939" i="11"/>
  <c r="AF1939" i="11"/>
  <c r="AK1939" i="11"/>
  <c r="AG1939" i="11"/>
  <c r="AL1939" i="11"/>
  <c r="AH1939" i="11"/>
  <c r="AM1939" i="11"/>
  <c r="AI1939" i="11"/>
  <c r="AN1939" i="11"/>
  <c r="AE1940" i="11"/>
  <c r="AJ1940" i="11"/>
  <c r="AF1940" i="11"/>
  <c r="AK1940" i="11"/>
  <c r="AG1940" i="11"/>
  <c r="AL1940" i="11"/>
  <c r="AH1940" i="11"/>
  <c r="AM1940" i="11"/>
  <c r="AI1940" i="11"/>
  <c r="AN1940" i="11"/>
  <c r="AE1941" i="11"/>
  <c r="AJ1941" i="11"/>
  <c r="AF1941" i="11"/>
  <c r="AK1941" i="11"/>
  <c r="AG1941" i="11"/>
  <c r="AL1941" i="11"/>
  <c r="AH1941" i="11"/>
  <c r="AM1941" i="11"/>
  <c r="AI1941" i="11"/>
  <c r="AN1941" i="11"/>
  <c r="AE1942" i="11"/>
  <c r="AJ1942" i="11"/>
  <c r="AF1942" i="11"/>
  <c r="AK1942" i="11"/>
  <c r="AG1942" i="11"/>
  <c r="AL1942" i="11"/>
  <c r="AH1942" i="11"/>
  <c r="AM1942" i="11"/>
  <c r="AI1942" i="11"/>
  <c r="AN1942" i="11"/>
  <c r="AE1943" i="11"/>
  <c r="AJ1943" i="11"/>
  <c r="AF1943" i="11"/>
  <c r="AK1943" i="11"/>
  <c r="AG1943" i="11"/>
  <c r="AL1943" i="11"/>
  <c r="AH1943" i="11"/>
  <c r="AM1943" i="11"/>
  <c r="AI1943" i="11"/>
  <c r="AN1943" i="11"/>
  <c r="AE1944" i="11"/>
  <c r="AJ1944" i="11"/>
  <c r="AF1944" i="11"/>
  <c r="AK1944" i="11"/>
  <c r="AG1944" i="11"/>
  <c r="AL1944" i="11"/>
  <c r="AH1944" i="11"/>
  <c r="AM1944" i="11"/>
  <c r="AI1944" i="11"/>
  <c r="AN1944" i="11"/>
  <c r="AE1945" i="11"/>
  <c r="AJ1945" i="11"/>
  <c r="AF1945" i="11"/>
  <c r="AK1945" i="11"/>
  <c r="AG1945" i="11"/>
  <c r="AL1945" i="11"/>
  <c r="AH1945" i="11"/>
  <c r="AM1945" i="11"/>
  <c r="AI1945" i="11"/>
  <c r="AN1945" i="11"/>
  <c r="AE1946" i="11"/>
  <c r="AJ1946" i="11"/>
  <c r="AF1946" i="11"/>
  <c r="AK1946" i="11"/>
  <c r="AG1946" i="11"/>
  <c r="AL1946" i="11"/>
  <c r="AH1946" i="11"/>
  <c r="AM1946" i="11"/>
  <c r="AI1946" i="11"/>
  <c r="AN1946" i="11"/>
  <c r="AE1947" i="11"/>
  <c r="AJ1947" i="11"/>
  <c r="AF1947" i="11"/>
  <c r="AK1947" i="11"/>
  <c r="AG1947" i="11"/>
  <c r="AL1947" i="11"/>
  <c r="AH1947" i="11"/>
  <c r="AM1947" i="11"/>
  <c r="AI1947" i="11"/>
  <c r="AN1947" i="11"/>
  <c r="AE1948" i="11"/>
  <c r="AJ1948" i="11"/>
  <c r="AF1948" i="11"/>
  <c r="AK1948" i="11"/>
  <c r="AG1948" i="11"/>
  <c r="AL1948" i="11"/>
  <c r="AH1948" i="11"/>
  <c r="AM1948" i="11"/>
  <c r="AI1948" i="11"/>
  <c r="AN1948" i="11"/>
  <c r="AE1949" i="11"/>
  <c r="AJ1949" i="11"/>
  <c r="AF1949" i="11"/>
  <c r="AK1949" i="11"/>
  <c r="AG1949" i="11"/>
  <c r="AL1949" i="11"/>
  <c r="AH1949" i="11"/>
  <c r="AM1949" i="11"/>
  <c r="AI1949" i="11"/>
  <c r="AN1949" i="11"/>
  <c r="AE1950" i="11"/>
  <c r="AJ1950" i="11"/>
  <c r="AF1950" i="11"/>
  <c r="AK1950" i="11"/>
  <c r="AG1950" i="11"/>
  <c r="AL1950" i="11"/>
  <c r="AH1950" i="11"/>
  <c r="AM1950" i="11"/>
  <c r="AI1950" i="11"/>
  <c r="AN1950" i="11"/>
  <c r="AE1951" i="11"/>
  <c r="AJ1951" i="11"/>
  <c r="AF1951" i="11"/>
  <c r="AK1951" i="11"/>
  <c r="AG1951" i="11"/>
  <c r="AL1951" i="11"/>
  <c r="AH1951" i="11"/>
  <c r="AM1951" i="11"/>
  <c r="AI1951" i="11"/>
  <c r="AN1951" i="11"/>
  <c r="AE1952" i="11"/>
  <c r="AJ1952" i="11"/>
  <c r="AF1952" i="11"/>
  <c r="AK1952" i="11"/>
  <c r="AG1952" i="11"/>
  <c r="AL1952" i="11"/>
  <c r="AH1952" i="11"/>
  <c r="AM1952" i="11"/>
  <c r="AI1952" i="11"/>
  <c r="AN1952" i="11"/>
  <c r="AE1953" i="11"/>
  <c r="AJ1953" i="11"/>
  <c r="AF1953" i="11"/>
  <c r="AK1953" i="11"/>
  <c r="AG1953" i="11"/>
  <c r="AL1953" i="11"/>
  <c r="AH1953" i="11"/>
  <c r="AM1953" i="11"/>
  <c r="AI1953" i="11"/>
  <c r="AN1953" i="11"/>
  <c r="AE1954" i="11"/>
  <c r="AJ1954" i="11"/>
  <c r="AF1954" i="11"/>
  <c r="AK1954" i="11"/>
  <c r="AG1954" i="11"/>
  <c r="AL1954" i="11"/>
  <c r="AH1954" i="11"/>
  <c r="AM1954" i="11"/>
  <c r="AI1954" i="11"/>
  <c r="AN1954" i="11"/>
  <c r="AE1705" i="11"/>
  <c r="AJ1705" i="11"/>
  <c r="AF1705" i="11"/>
  <c r="AK1705" i="11"/>
  <c r="AG1705" i="11"/>
  <c r="AL1705" i="11"/>
  <c r="AH1705" i="11"/>
  <c r="AM1705" i="11"/>
  <c r="AI1705" i="11"/>
  <c r="AN1705" i="11"/>
  <c r="AC1698" i="11"/>
  <c r="T1422" i="11"/>
  <c r="T1421" i="11"/>
  <c r="T1420" i="11"/>
  <c r="T1419" i="11"/>
  <c r="T1418" i="11"/>
  <c r="AI1704" i="11"/>
  <c r="AN1704" i="11"/>
  <c r="AH1704" i="11"/>
  <c r="AM1704" i="11"/>
  <c r="AG1704" i="11"/>
  <c r="AL1704" i="11"/>
  <c r="AF1704" i="11"/>
  <c r="AK1704" i="11"/>
  <c r="AE1704" i="11"/>
  <c r="AJ1704" i="11"/>
  <c r="AI1703" i="11"/>
  <c r="AN1703" i="11"/>
  <c r="AH1703" i="11"/>
  <c r="AM1703" i="11"/>
  <c r="AG1703" i="11"/>
  <c r="AL1703" i="11"/>
  <c r="AF1703" i="11"/>
  <c r="AK1703" i="11"/>
  <c r="AE1703" i="11"/>
  <c r="AJ1703" i="11"/>
  <c r="AI1702" i="11"/>
  <c r="AN1702" i="11"/>
  <c r="AH1702" i="11"/>
  <c r="AM1702" i="11"/>
  <c r="AG1702" i="11"/>
  <c r="AL1702" i="11"/>
  <c r="AF1702" i="11"/>
  <c r="AK1702" i="11"/>
  <c r="AE1702" i="11"/>
  <c r="AJ1702" i="11"/>
  <c r="AI1701" i="11"/>
  <c r="AN1701" i="11"/>
  <c r="AH1701" i="11"/>
  <c r="AM1701" i="11"/>
  <c r="AG1701" i="11"/>
  <c r="AL1701" i="11"/>
  <c r="AF1701" i="11"/>
  <c r="AK1701" i="11"/>
  <c r="AE1701" i="11"/>
  <c r="AJ1701" i="11"/>
  <c r="AI1700" i="11"/>
  <c r="AN1700" i="11"/>
  <c r="AH1700" i="11"/>
  <c r="AM1700" i="11"/>
  <c r="AG1700" i="11"/>
  <c r="AL1700" i="11"/>
  <c r="AF1700" i="11"/>
  <c r="AK1700" i="11"/>
  <c r="AE1700" i="11"/>
  <c r="AJ1700" i="11"/>
  <c r="AI1699" i="11"/>
  <c r="AN1699" i="11"/>
  <c r="AH1699" i="11"/>
  <c r="AM1699" i="11"/>
  <c r="AG1699" i="11"/>
  <c r="AL1699" i="11"/>
  <c r="AF1699" i="11"/>
  <c r="AK1699" i="11"/>
  <c r="AE1699" i="11"/>
  <c r="AJ1699" i="11"/>
  <c r="AI1698" i="11"/>
  <c r="AN1698" i="11"/>
  <c r="AH1698" i="11"/>
  <c r="AM1698" i="11"/>
  <c r="AG1698" i="11"/>
  <c r="AL1698" i="11"/>
  <c r="AF1698" i="11"/>
  <c r="AK1698" i="11"/>
  <c r="AE1698" i="11"/>
  <c r="AJ1698" i="11"/>
  <c r="AI1697" i="11"/>
  <c r="AN1697" i="11"/>
  <c r="AH1697" i="11"/>
  <c r="AM1697" i="11"/>
  <c r="AG1697" i="11"/>
  <c r="AL1697" i="11"/>
  <c r="AF1697" i="11"/>
  <c r="AK1697" i="11"/>
  <c r="AE1697" i="11"/>
  <c r="AJ1697" i="11"/>
  <c r="AI1696" i="11"/>
  <c r="AN1696" i="11"/>
  <c r="AH1696" i="11"/>
  <c r="AM1696" i="11"/>
  <c r="AG1696" i="11"/>
  <c r="AL1696" i="11"/>
  <c r="AF1696" i="11"/>
  <c r="AK1696" i="11"/>
  <c r="AE1696" i="11"/>
  <c r="AJ1696" i="11"/>
  <c r="AI1695" i="11"/>
  <c r="AN1695" i="11"/>
  <c r="AH1695" i="11"/>
  <c r="AM1695" i="11"/>
  <c r="AG1695" i="11"/>
  <c r="AL1695" i="11"/>
  <c r="AF1695" i="11"/>
  <c r="AK1695" i="11"/>
  <c r="AE1695" i="11"/>
  <c r="AJ1695" i="11"/>
  <c r="AI1694" i="11"/>
  <c r="AN1694" i="11"/>
  <c r="AH1694" i="11"/>
  <c r="AM1694" i="11"/>
  <c r="AG1694" i="11"/>
  <c r="AL1694" i="11"/>
  <c r="AF1694" i="11"/>
  <c r="AK1694" i="11"/>
  <c r="AE1694" i="11"/>
  <c r="AJ1694" i="11"/>
  <c r="AI1693" i="11"/>
  <c r="AN1693" i="11"/>
  <c r="AH1693" i="11"/>
  <c r="AM1693" i="11"/>
  <c r="AG1693" i="11"/>
  <c r="AL1693" i="11"/>
  <c r="AF1693" i="11"/>
  <c r="AK1693" i="11"/>
  <c r="AE1693" i="11"/>
  <c r="AJ1693" i="11"/>
  <c r="AI1692" i="11"/>
  <c r="AN1692" i="11"/>
  <c r="AH1692" i="11"/>
  <c r="AM1692" i="11"/>
  <c r="AG1692" i="11"/>
  <c r="AL1692" i="11"/>
  <c r="AF1692" i="11"/>
  <c r="AK1692" i="11"/>
  <c r="AE1692" i="11"/>
  <c r="AJ1692" i="11"/>
  <c r="AI1691" i="11"/>
  <c r="AN1691" i="11"/>
  <c r="AH1691" i="11"/>
  <c r="AM1691" i="11"/>
  <c r="AG1691" i="11"/>
  <c r="AL1691" i="11"/>
  <c r="AF1691" i="11"/>
  <c r="AK1691" i="11"/>
  <c r="AE1691" i="11"/>
  <c r="AJ1691" i="11"/>
  <c r="AI1690" i="11"/>
  <c r="AN1690" i="11"/>
  <c r="AH1690" i="11"/>
  <c r="AM1690" i="11"/>
  <c r="AG1690" i="11"/>
  <c r="AL1690" i="11"/>
  <c r="AF1690" i="11"/>
  <c r="AK1690" i="11"/>
  <c r="AE1690" i="11"/>
  <c r="AJ1690" i="11"/>
  <c r="AI1689" i="11"/>
  <c r="AN1689" i="11"/>
  <c r="AH1689" i="11"/>
  <c r="AM1689" i="11"/>
  <c r="AG1689" i="11"/>
  <c r="AL1689" i="11"/>
  <c r="AF1689" i="11"/>
  <c r="AK1689" i="11"/>
  <c r="AE1689" i="11"/>
  <c r="AJ1689" i="11"/>
  <c r="AI1688" i="11"/>
  <c r="AN1688" i="11"/>
  <c r="AH1688" i="11"/>
  <c r="AM1688" i="11"/>
  <c r="AG1688" i="11"/>
  <c r="AL1688" i="11"/>
  <c r="AF1688" i="11"/>
  <c r="AK1688" i="11"/>
  <c r="AE1688" i="11"/>
  <c r="AJ1688" i="11"/>
  <c r="AI1687" i="11"/>
  <c r="AN1687" i="11"/>
  <c r="AH1687" i="11"/>
  <c r="AM1687" i="11"/>
  <c r="AG1687" i="11"/>
  <c r="AL1687" i="11"/>
  <c r="AF1687" i="11"/>
  <c r="AK1687" i="11"/>
  <c r="AE1687" i="11"/>
  <c r="AJ1687" i="11"/>
  <c r="AI1686" i="11"/>
  <c r="AN1686" i="11"/>
  <c r="AH1686" i="11"/>
  <c r="AM1686" i="11"/>
  <c r="AG1686" i="11"/>
  <c r="AL1686" i="11"/>
  <c r="AF1686" i="11"/>
  <c r="AK1686" i="11"/>
  <c r="AE1686" i="11"/>
  <c r="AJ1686" i="11"/>
  <c r="AI1685" i="11"/>
  <c r="AN1685" i="11"/>
  <c r="AH1685" i="11"/>
  <c r="AM1685" i="11"/>
  <c r="AG1685" i="11"/>
  <c r="AL1685" i="11"/>
  <c r="AF1685" i="11"/>
  <c r="AK1685" i="11"/>
  <c r="AE1685" i="11"/>
  <c r="AJ1685" i="11"/>
  <c r="AI1684" i="11"/>
  <c r="AN1684" i="11"/>
  <c r="AH1684" i="11"/>
  <c r="AM1684" i="11"/>
  <c r="AG1684" i="11"/>
  <c r="AL1684" i="11"/>
  <c r="AF1684" i="11"/>
  <c r="AK1684" i="11"/>
  <c r="AE1684" i="11"/>
  <c r="AJ1684" i="11"/>
  <c r="AI1683" i="11"/>
  <c r="AN1683" i="11"/>
  <c r="AH1683" i="11"/>
  <c r="AM1683" i="11"/>
  <c r="AG1683" i="11"/>
  <c r="AL1683" i="11"/>
  <c r="AF1683" i="11"/>
  <c r="AK1683" i="11"/>
  <c r="AE1683" i="11"/>
  <c r="AJ1683" i="11"/>
  <c r="AI1682" i="11"/>
  <c r="AN1682" i="11"/>
  <c r="AH1682" i="11"/>
  <c r="AM1682" i="11"/>
  <c r="AG1682" i="11"/>
  <c r="AL1682" i="11"/>
  <c r="AF1682" i="11"/>
  <c r="AK1682" i="11"/>
  <c r="AE1682" i="11"/>
  <c r="AJ1682" i="11"/>
  <c r="AI1681" i="11"/>
  <c r="AN1681" i="11"/>
  <c r="AH1681" i="11"/>
  <c r="AM1681" i="11"/>
  <c r="AG1681" i="11"/>
  <c r="AL1681" i="11"/>
  <c r="AF1681" i="11"/>
  <c r="AK1681" i="11"/>
  <c r="AE1681" i="11"/>
  <c r="AJ1681" i="11"/>
  <c r="AI1680" i="11"/>
  <c r="AN1680" i="11"/>
  <c r="AH1680" i="11"/>
  <c r="AM1680" i="11"/>
  <c r="AG1680" i="11"/>
  <c r="AL1680" i="11"/>
  <c r="AF1680" i="11"/>
  <c r="AK1680" i="11"/>
  <c r="AE1680" i="11"/>
  <c r="AJ1680" i="11"/>
  <c r="AI1679" i="11"/>
  <c r="AN1679" i="11"/>
  <c r="AH1679" i="11"/>
  <c r="AM1679" i="11"/>
  <c r="AG1679" i="11"/>
  <c r="AL1679" i="11"/>
  <c r="AF1679" i="11"/>
  <c r="AK1679" i="11"/>
  <c r="AE1679" i="11"/>
  <c r="AJ1679" i="11"/>
  <c r="AI1678" i="11"/>
  <c r="AN1678" i="11"/>
  <c r="AH1678" i="11"/>
  <c r="AM1678" i="11"/>
  <c r="AG1678" i="11"/>
  <c r="AL1678" i="11"/>
  <c r="AF1678" i="11"/>
  <c r="AK1678" i="11"/>
  <c r="AE1678" i="11"/>
  <c r="AJ1678" i="11"/>
  <c r="AI1677" i="11"/>
  <c r="AN1677" i="11"/>
  <c r="AH1677" i="11"/>
  <c r="AM1677" i="11"/>
  <c r="AG1677" i="11"/>
  <c r="AL1677" i="11"/>
  <c r="AF1677" i="11"/>
  <c r="AK1677" i="11"/>
  <c r="AE1677" i="11"/>
  <c r="AJ1677" i="11"/>
  <c r="AI1676" i="11"/>
  <c r="AN1676" i="11"/>
  <c r="AH1676" i="11"/>
  <c r="AM1676" i="11"/>
  <c r="AG1676" i="11"/>
  <c r="AL1676" i="11"/>
  <c r="AF1676" i="11"/>
  <c r="AK1676" i="11"/>
  <c r="AE1676" i="11"/>
  <c r="AJ1676" i="11"/>
  <c r="AI1675" i="11"/>
  <c r="AN1675" i="11"/>
  <c r="AH1675" i="11"/>
  <c r="AM1675" i="11"/>
  <c r="AG1675" i="11"/>
  <c r="AL1675" i="11"/>
  <c r="AF1675" i="11"/>
  <c r="AK1675" i="11"/>
  <c r="AE1675" i="11"/>
  <c r="AJ1675" i="11"/>
  <c r="AI1674" i="11"/>
  <c r="AN1674" i="11"/>
  <c r="AH1674" i="11"/>
  <c r="AM1674" i="11"/>
  <c r="AG1674" i="11"/>
  <c r="AL1674" i="11"/>
  <c r="AF1674" i="11"/>
  <c r="AK1674" i="11"/>
  <c r="AE1674" i="11"/>
  <c r="AJ1674" i="11"/>
  <c r="AI1673" i="11"/>
  <c r="AN1673" i="11"/>
  <c r="AH1673" i="11"/>
  <c r="AM1673" i="11"/>
  <c r="AG1673" i="11"/>
  <c r="AL1673" i="11"/>
  <c r="AF1673" i="11"/>
  <c r="AK1673" i="11"/>
  <c r="AE1673" i="11"/>
  <c r="AJ1673" i="11"/>
  <c r="AI1672" i="11"/>
  <c r="AN1672" i="11"/>
  <c r="AH1672" i="11"/>
  <c r="AM1672" i="11"/>
  <c r="AG1672" i="11"/>
  <c r="AL1672" i="11"/>
  <c r="AF1672" i="11"/>
  <c r="AK1672" i="11"/>
  <c r="AE1672" i="11"/>
  <c r="AJ1672" i="11"/>
  <c r="AI1671" i="11"/>
  <c r="AN1671" i="11"/>
  <c r="AH1671" i="11"/>
  <c r="AM1671" i="11"/>
  <c r="AG1671" i="11"/>
  <c r="AL1671" i="11"/>
  <c r="AF1671" i="11"/>
  <c r="AK1671" i="11"/>
  <c r="AE1671" i="11"/>
  <c r="AJ1671" i="11"/>
  <c r="AI1670" i="11"/>
  <c r="AN1670" i="11"/>
  <c r="AH1670" i="11"/>
  <c r="AM1670" i="11"/>
  <c r="AG1670" i="11"/>
  <c r="AL1670" i="11"/>
  <c r="AF1670" i="11"/>
  <c r="AK1670" i="11"/>
  <c r="AE1670" i="11"/>
  <c r="AJ1670" i="11"/>
  <c r="AI1669" i="11"/>
  <c r="AN1669" i="11"/>
  <c r="AH1669" i="11"/>
  <c r="AM1669" i="11"/>
  <c r="AG1669" i="11"/>
  <c r="AL1669" i="11"/>
  <c r="AF1669" i="11"/>
  <c r="AK1669" i="11"/>
  <c r="AE1669" i="11"/>
  <c r="AJ1669" i="11"/>
  <c r="AI1668" i="11"/>
  <c r="AN1668" i="11"/>
  <c r="AH1668" i="11"/>
  <c r="AM1668" i="11"/>
  <c r="AG1668" i="11"/>
  <c r="AL1668" i="11"/>
  <c r="AF1668" i="11"/>
  <c r="AK1668" i="11"/>
  <c r="AE1668" i="11"/>
  <c r="AJ1668" i="11"/>
  <c r="AI1667" i="11"/>
  <c r="AN1667" i="11"/>
  <c r="AH1667" i="11"/>
  <c r="AM1667" i="11"/>
  <c r="AG1667" i="11"/>
  <c r="AL1667" i="11"/>
  <c r="AF1667" i="11"/>
  <c r="AK1667" i="11"/>
  <c r="AE1667" i="11"/>
  <c r="AJ1667" i="11"/>
  <c r="AI1666" i="11"/>
  <c r="AN1666" i="11"/>
  <c r="AH1666" i="11"/>
  <c r="AM1666" i="11"/>
  <c r="AG1666" i="11"/>
  <c r="AL1666" i="11"/>
  <c r="AF1666" i="11"/>
  <c r="AK1666" i="11"/>
  <c r="AE1666" i="11"/>
  <c r="AJ1666" i="11"/>
  <c r="AI1665" i="11"/>
  <c r="AN1665" i="11"/>
  <c r="AH1665" i="11"/>
  <c r="AM1665" i="11"/>
  <c r="AG1665" i="11"/>
  <c r="AL1665" i="11"/>
  <c r="AF1665" i="11"/>
  <c r="AK1665" i="11"/>
  <c r="AE1665" i="11"/>
  <c r="AJ1665" i="11"/>
  <c r="AI1664" i="11"/>
  <c r="AN1664" i="11"/>
  <c r="AH1664" i="11"/>
  <c r="AM1664" i="11"/>
  <c r="AG1664" i="11"/>
  <c r="AL1664" i="11"/>
  <c r="AF1664" i="11"/>
  <c r="AK1664" i="11"/>
  <c r="AE1664" i="11"/>
  <c r="AJ1664" i="11"/>
  <c r="AI1663" i="11"/>
  <c r="AN1663" i="11"/>
  <c r="AH1663" i="11"/>
  <c r="AM1663" i="11"/>
  <c r="AG1663" i="11"/>
  <c r="AL1663" i="11"/>
  <c r="AF1663" i="11"/>
  <c r="AK1663" i="11"/>
  <c r="AE1663" i="11"/>
  <c r="AJ1663" i="11"/>
  <c r="AI1662" i="11"/>
  <c r="AN1662" i="11"/>
  <c r="AH1662" i="11"/>
  <c r="AM1662" i="11"/>
  <c r="AG1662" i="11"/>
  <c r="AL1662" i="11"/>
  <c r="AF1662" i="11"/>
  <c r="AK1662" i="11"/>
  <c r="AE1662" i="11"/>
  <c r="AJ1662" i="11"/>
  <c r="AI1661" i="11"/>
  <c r="AN1661" i="11"/>
  <c r="AH1661" i="11"/>
  <c r="AM1661" i="11"/>
  <c r="AG1661" i="11"/>
  <c r="AL1661" i="11"/>
  <c r="AF1661" i="11"/>
  <c r="AK1661" i="11"/>
  <c r="AE1661" i="11"/>
  <c r="AJ1661" i="11"/>
  <c r="AI1660" i="11"/>
  <c r="AN1660" i="11"/>
  <c r="AH1660" i="11"/>
  <c r="AM1660" i="11"/>
  <c r="AG1660" i="11"/>
  <c r="AL1660" i="11"/>
  <c r="AF1660" i="11"/>
  <c r="AK1660" i="11"/>
  <c r="AE1660" i="11"/>
  <c r="AJ1660" i="11"/>
  <c r="AI1659" i="11"/>
  <c r="AN1659" i="11"/>
  <c r="AH1659" i="11"/>
  <c r="AM1659" i="11"/>
  <c r="AG1659" i="11"/>
  <c r="AL1659" i="11"/>
  <c r="AF1659" i="11"/>
  <c r="AK1659" i="11"/>
  <c r="AE1659" i="11"/>
  <c r="AJ1659" i="11"/>
  <c r="AI1658" i="11"/>
  <c r="AN1658" i="11"/>
  <c r="AH1658" i="11"/>
  <c r="AM1658" i="11"/>
  <c r="AG1658" i="11"/>
  <c r="AL1658" i="11"/>
  <c r="AF1658" i="11"/>
  <c r="AK1658" i="11"/>
  <c r="AE1658" i="11"/>
  <c r="AJ1658" i="11"/>
  <c r="AI1657" i="11"/>
  <c r="AN1657" i="11"/>
  <c r="AH1657" i="11"/>
  <c r="AM1657" i="11"/>
  <c r="AG1657" i="11"/>
  <c r="AL1657" i="11"/>
  <c r="AF1657" i="11"/>
  <c r="AK1657" i="11"/>
  <c r="AE1657" i="11"/>
  <c r="AJ1657" i="11"/>
  <c r="AI1656" i="11"/>
  <c r="AN1656" i="11"/>
  <c r="AH1656" i="11"/>
  <c r="AM1656" i="11"/>
  <c r="AG1656" i="11"/>
  <c r="AL1656" i="11"/>
  <c r="AF1656" i="11"/>
  <c r="AK1656" i="11"/>
  <c r="AE1656" i="11"/>
  <c r="AJ1656" i="11"/>
  <c r="AI1655" i="11"/>
  <c r="AN1655" i="11"/>
  <c r="AH1655" i="11"/>
  <c r="AM1655" i="11"/>
  <c r="AG1655" i="11"/>
  <c r="AL1655" i="11"/>
  <c r="AF1655" i="11"/>
  <c r="AK1655" i="11"/>
  <c r="AE1655" i="11"/>
  <c r="AJ1655" i="11"/>
  <c r="AI1654" i="11"/>
  <c r="AN1654" i="11"/>
  <c r="AH1654" i="11"/>
  <c r="AM1654" i="11"/>
  <c r="AG1654" i="11"/>
  <c r="AL1654" i="11"/>
  <c r="AF1654" i="11"/>
  <c r="AK1654" i="11"/>
  <c r="AE1654" i="11"/>
  <c r="AJ1654" i="11"/>
  <c r="AI1653" i="11"/>
  <c r="AN1653" i="11"/>
  <c r="AH1653" i="11"/>
  <c r="AM1653" i="11"/>
  <c r="AG1653" i="11"/>
  <c r="AL1653" i="11"/>
  <c r="AF1653" i="11"/>
  <c r="AK1653" i="11"/>
  <c r="AE1653" i="11"/>
  <c r="AJ1653" i="11"/>
  <c r="AI1652" i="11"/>
  <c r="AN1652" i="11"/>
  <c r="AH1652" i="11"/>
  <c r="AM1652" i="11"/>
  <c r="AG1652" i="11"/>
  <c r="AL1652" i="11"/>
  <c r="AF1652" i="11"/>
  <c r="AK1652" i="11"/>
  <c r="AE1652" i="11"/>
  <c r="AJ1652" i="11"/>
  <c r="AI1651" i="11"/>
  <c r="AN1651" i="11"/>
  <c r="AH1651" i="11"/>
  <c r="AM1651" i="11"/>
  <c r="AG1651" i="11"/>
  <c r="AL1651" i="11"/>
  <c r="AF1651" i="11"/>
  <c r="AK1651" i="11"/>
  <c r="AE1651" i="11"/>
  <c r="AJ1651" i="11"/>
  <c r="AI1650" i="11"/>
  <c r="AN1650" i="11"/>
  <c r="AH1650" i="11"/>
  <c r="AM1650" i="11"/>
  <c r="AG1650" i="11"/>
  <c r="AL1650" i="11"/>
  <c r="AF1650" i="11"/>
  <c r="AK1650" i="11"/>
  <c r="AE1650" i="11"/>
  <c r="AJ1650" i="11"/>
  <c r="AI1649" i="11"/>
  <c r="AN1649" i="11"/>
  <c r="AH1649" i="11"/>
  <c r="AM1649" i="11"/>
  <c r="AG1649" i="11"/>
  <c r="AL1649" i="11"/>
  <c r="AF1649" i="11"/>
  <c r="AK1649" i="11"/>
  <c r="AE1649" i="11"/>
  <c r="AJ1649" i="11"/>
  <c r="AI1648" i="11"/>
  <c r="AN1648" i="11"/>
  <c r="AH1648" i="11"/>
  <c r="AM1648" i="11"/>
  <c r="AG1648" i="11"/>
  <c r="AL1648" i="11"/>
  <c r="AF1648" i="11"/>
  <c r="AK1648" i="11"/>
  <c r="AE1648" i="11"/>
  <c r="AJ1648" i="11"/>
  <c r="AI1647" i="11"/>
  <c r="AN1647" i="11"/>
  <c r="AH1647" i="11"/>
  <c r="AM1647" i="11"/>
  <c r="AG1647" i="11"/>
  <c r="AL1647" i="11"/>
  <c r="AF1647" i="11"/>
  <c r="AK1647" i="11"/>
  <c r="AE1647" i="11"/>
  <c r="AJ1647" i="11"/>
  <c r="AI1646" i="11"/>
  <c r="AN1646" i="11"/>
  <c r="AH1646" i="11"/>
  <c r="AM1646" i="11"/>
  <c r="AG1646" i="11"/>
  <c r="AL1646" i="11"/>
  <c r="AF1646" i="11"/>
  <c r="AK1646" i="11"/>
  <c r="AE1646" i="11"/>
  <c r="AJ1646" i="11"/>
  <c r="AI1645" i="11"/>
  <c r="AN1645" i="11"/>
  <c r="AH1645" i="11"/>
  <c r="AM1645" i="11"/>
  <c r="AG1645" i="11"/>
  <c r="AL1645" i="11"/>
  <c r="AF1645" i="11"/>
  <c r="AK1645" i="11"/>
  <c r="AE1645" i="11"/>
  <c r="AJ1645" i="11"/>
  <c r="AI1644" i="11"/>
  <c r="AN1644" i="11"/>
  <c r="AH1644" i="11"/>
  <c r="AM1644" i="11"/>
  <c r="AG1644" i="11"/>
  <c r="AL1644" i="11"/>
  <c r="AF1644" i="11"/>
  <c r="AK1644" i="11"/>
  <c r="AE1644" i="11"/>
  <c r="AJ1644" i="11"/>
  <c r="AI1643" i="11"/>
  <c r="AN1643" i="11"/>
  <c r="AH1643" i="11"/>
  <c r="AM1643" i="11"/>
  <c r="AG1643" i="11"/>
  <c r="AL1643" i="11"/>
  <c r="AF1643" i="11"/>
  <c r="AK1643" i="11"/>
  <c r="AE1643" i="11"/>
  <c r="AJ1643" i="11"/>
  <c r="AI1642" i="11"/>
  <c r="AN1642" i="11"/>
  <c r="AH1642" i="11"/>
  <c r="AM1642" i="11"/>
  <c r="AG1642" i="11"/>
  <c r="AL1642" i="11"/>
  <c r="AF1642" i="11"/>
  <c r="AK1642" i="11"/>
  <c r="AE1642" i="11"/>
  <c r="AJ1642" i="11"/>
  <c r="AI1641" i="11"/>
  <c r="AN1641" i="11"/>
  <c r="AH1641" i="11"/>
  <c r="AM1641" i="11"/>
  <c r="AG1641" i="11"/>
  <c r="AL1641" i="11"/>
  <c r="AF1641" i="11"/>
  <c r="AK1641" i="11"/>
  <c r="AE1641" i="11"/>
  <c r="AJ1641" i="11"/>
  <c r="AI1640" i="11"/>
  <c r="AN1640" i="11"/>
  <c r="AH1640" i="11"/>
  <c r="AM1640" i="11"/>
  <c r="AG1640" i="11"/>
  <c r="AL1640" i="11"/>
  <c r="AF1640" i="11"/>
  <c r="AK1640" i="11"/>
  <c r="AE1640" i="11"/>
  <c r="AJ1640" i="11"/>
  <c r="AI1639" i="11"/>
  <c r="AN1639" i="11"/>
  <c r="AH1639" i="11"/>
  <c r="AM1639" i="11"/>
  <c r="AG1639" i="11"/>
  <c r="AL1639" i="11"/>
  <c r="AF1639" i="11"/>
  <c r="AK1639" i="11"/>
  <c r="AE1639" i="11"/>
  <c r="AJ1639" i="11"/>
  <c r="AI1638" i="11"/>
  <c r="AN1638" i="11"/>
  <c r="AH1638" i="11"/>
  <c r="AM1638" i="11"/>
  <c r="AG1638" i="11"/>
  <c r="AL1638" i="11"/>
  <c r="AF1638" i="11"/>
  <c r="AK1638" i="11"/>
  <c r="AE1638" i="11"/>
  <c r="AJ1638" i="11"/>
  <c r="AI1637" i="11"/>
  <c r="AN1637" i="11"/>
  <c r="AH1637" i="11"/>
  <c r="AM1637" i="11"/>
  <c r="AG1637" i="11"/>
  <c r="AL1637" i="11"/>
  <c r="AF1637" i="11"/>
  <c r="AK1637" i="11"/>
  <c r="AE1637" i="11"/>
  <c r="AJ1637" i="11"/>
  <c r="AI1636" i="11"/>
  <c r="AN1636" i="11"/>
  <c r="AH1636" i="11"/>
  <c r="AM1636" i="11"/>
  <c r="AG1636" i="11"/>
  <c r="AL1636" i="11"/>
  <c r="AF1636" i="11"/>
  <c r="AK1636" i="11"/>
  <c r="AE1636" i="11"/>
  <c r="AJ1636" i="11"/>
  <c r="AI1635" i="11"/>
  <c r="AN1635" i="11"/>
  <c r="AH1635" i="11"/>
  <c r="AM1635" i="11"/>
  <c r="AG1635" i="11"/>
  <c r="AL1635" i="11"/>
  <c r="AF1635" i="11"/>
  <c r="AK1635" i="11"/>
  <c r="AE1635" i="11"/>
  <c r="AJ1635" i="11"/>
  <c r="AI1634" i="11"/>
  <c r="AN1634" i="11"/>
  <c r="AH1634" i="11"/>
  <c r="AM1634" i="11"/>
  <c r="AG1634" i="11"/>
  <c r="AL1634" i="11"/>
  <c r="AF1634" i="11"/>
  <c r="AK1634" i="11"/>
  <c r="AE1634" i="11"/>
  <c r="AJ1634" i="11"/>
  <c r="AI1633" i="11"/>
  <c r="AN1633" i="11"/>
  <c r="AH1633" i="11"/>
  <c r="AM1633" i="11"/>
  <c r="AG1633" i="11"/>
  <c r="AL1633" i="11"/>
  <c r="AF1633" i="11"/>
  <c r="AK1633" i="11"/>
  <c r="AE1633" i="11"/>
  <c r="AJ1633" i="11"/>
  <c r="AI1632" i="11"/>
  <c r="AN1632" i="11"/>
  <c r="AH1632" i="11"/>
  <c r="AM1632" i="11"/>
  <c r="AG1632" i="11"/>
  <c r="AL1632" i="11"/>
  <c r="AF1632" i="11"/>
  <c r="AK1632" i="11"/>
  <c r="AE1632" i="11"/>
  <c r="AJ1632" i="11"/>
  <c r="AI1631" i="11"/>
  <c r="AN1631" i="11"/>
  <c r="AH1631" i="11"/>
  <c r="AM1631" i="11"/>
  <c r="AG1631" i="11"/>
  <c r="AL1631" i="11"/>
  <c r="AF1631" i="11"/>
  <c r="AK1631" i="11"/>
  <c r="AE1631" i="11"/>
  <c r="AJ1631" i="11"/>
  <c r="AI1630" i="11"/>
  <c r="AN1630" i="11"/>
  <c r="AH1630" i="11"/>
  <c r="AM1630" i="11"/>
  <c r="AG1630" i="11"/>
  <c r="AL1630" i="11"/>
  <c r="AF1630" i="11"/>
  <c r="AK1630" i="11"/>
  <c r="AE1630" i="11"/>
  <c r="AJ1630" i="11"/>
  <c r="AI1629" i="11"/>
  <c r="AN1629" i="11"/>
  <c r="AH1629" i="11"/>
  <c r="AM1629" i="11"/>
  <c r="AG1629" i="11"/>
  <c r="AL1629" i="11"/>
  <c r="AF1629" i="11"/>
  <c r="AK1629" i="11"/>
  <c r="AE1629" i="11"/>
  <c r="AJ1629" i="11"/>
  <c r="AI1628" i="11"/>
  <c r="AN1628" i="11"/>
  <c r="AH1628" i="11"/>
  <c r="AM1628" i="11"/>
  <c r="AG1628" i="11"/>
  <c r="AL1628" i="11"/>
  <c r="AF1628" i="11"/>
  <c r="AK1628" i="11"/>
  <c r="AE1628" i="11"/>
  <c r="AJ1628" i="11"/>
  <c r="AI1627" i="11"/>
  <c r="AN1627" i="11"/>
  <c r="AH1627" i="11"/>
  <c r="AM1627" i="11"/>
  <c r="AG1627" i="11"/>
  <c r="AL1627" i="11"/>
  <c r="AF1627" i="11"/>
  <c r="AK1627" i="11"/>
  <c r="AE1627" i="11"/>
  <c r="AJ1627" i="11"/>
  <c r="AI1626" i="11"/>
  <c r="AN1626" i="11"/>
  <c r="AH1626" i="11"/>
  <c r="AM1626" i="11"/>
  <c r="AG1626" i="11"/>
  <c r="AL1626" i="11"/>
  <c r="AF1626" i="11"/>
  <c r="AK1626" i="11"/>
  <c r="AE1626" i="11"/>
  <c r="AJ1626" i="11"/>
  <c r="AI1625" i="11"/>
  <c r="AN1625" i="11"/>
  <c r="AH1625" i="11"/>
  <c r="AM1625" i="11"/>
  <c r="AG1625" i="11"/>
  <c r="AL1625" i="11"/>
  <c r="AF1625" i="11"/>
  <c r="AK1625" i="11"/>
  <c r="AE1625" i="11"/>
  <c r="AJ1625" i="11"/>
  <c r="AI1624" i="11"/>
  <c r="AN1624" i="11"/>
  <c r="AH1624" i="11"/>
  <c r="AM1624" i="11"/>
  <c r="AG1624" i="11"/>
  <c r="AL1624" i="11"/>
  <c r="AF1624" i="11"/>
  <c r="AK1624" i="11"/>
  <c r="AE1624" i="11"/>
  <c r="AJ1624" i="11"/>
  <c r="AI1623" i="11"/>
  <c r="AN1623" i="11"/>
  <c r="AH1623" i="11"/>
  <c r="AM1623" i="11"/>
  <c r="AG1623" i="11"/>
  <c r="AL1623" i="11"/>
  <c r="AF1623" i="11"/>
  <c r="AK1623" i="11"/>
  <c r="AE1623" i="11"/>
  <c r="AJ1623" i="11"/>
  <c r="AI1622" i="11"/>
  <c r="AN1622" i="11"/>
  <c r="AH1622" i="11"/>
  <c r="AM1622" i="11"/>
  <c r="AG1622" i="11"/>
  <c r="AL1622" i="11"/>
  <c r="AF1622" i="11"/>
  <c r="AK1622" i="11"/>
  <c r="AE1622" i="11"/>
  <c r="AJ1622" i="11"/>
  <c r="AI1621" i="11"/>
  <c r="AN1621" i="11"/>
  <c r="AH1621" i="11"/>
  <c r="AM1621" i="11"/>
  <c r="AG1621" i="11"/>
  <c r="AL1621" i="11"/>
  <c r="AF1621" i="11"/>
  <c r="AK1621" i="11"/>
  <c r="AE1621" i="11"/>
  <c r="AJ1621" i="11"/>
  <c r="AI1620" i="11"/>
  <c r="AN1620" i="11"/>
  <c r="AH1620" i="11"/>
  <c r="AM1620" i="11"/>
  <c r="AG1620" i="11"/>
  <c r="AL1620" i="11"/>
  <c r="AF1620" i="11"/>
  <c r="AK1620" i="11"/>
  <c r="AE1620" i="11"/>
  <c r="AJ1620" i="11"/>
  <c r="AI1619" i="11"/>
  <c r="AN1619" i="11"/>
  <c r="AH1619" i="11"/>
  <c r="AM1619" i="11"/>
  <c r="AG1619" i="11"/>
  <c r="AL1619" i="11"/>
  <c r="AF1619" i="11"/>
  <c r="AK1619" i="11"/>
  <c r="AE1619" i="11"/>
  <c r="AJ1619" i="11"/>
  <c r="AI1618" i="11"/>
  <c r="AN1618" i="11"/>
  <c r="AH1618" i="11"/>
  <c r="AM1618" i="11"/>
  <c r="AG1618" i="11"/>
  <c r="AL1618" i="11"/>
  <c r="AF1618" i="11"/>
  <c r="AK1618" i="11"/>
  <c r="AE1618" i="11"/>
  <c r="AJ1618" i="11"/>
  <c r="AI1617" i="11"/>
  <c r="AN1617" i="11"/>
  <c r="AH1617" i="11"/>
  <c r="AM1617" i="11"/>
  <c r="AG1617" i="11"/>
  <c r="AL1617" i="11"/>
  <c r="AF1617" i="11"/>
  <c r="AK1617" i="11"/>
  <c r="AE1617" i="11"/>
  <c r="AJ1617" i="11"/>
  <c r="AI1616" i="11"/>
  <c r="AN1616" i="11"/>
  <c r="AH1616" i="11"/>
  <c r="AM1616" i="11"/>
  <c r="AG1616" i="11"/>
  <c r="AL1616" i="11"/>
  <c r="AF1616" i="11"/>
  <c r="AK1616" i="11"/>
  <c r="AE1616" i="11"/>
  <c r="AJ1616" i="11"/>
  <c r="AI1615" i="11"/>
  <c r="AN1615" i="11"/>
  <c r="AH1615" i="11"/>
  <c r="AM1615" i="11"/>
  <c r="AG1615" i="11"/>
  <c r="AL1615" i="11"/>
  <c r="AF1615" i="11"/>
  <c r="AK1615" i="11"/>
  <c r="AE1615" i="11"/>
  <c r="AJ1615" i="11"/>
  <c r="AI1614" i="11"/>
  <c r="AN1614" i="11"/>
  <c r="AH1614" i="11"/>
  <c r="AM1614" i="11"/>
  <c r="AG1614" i="11"/>
  <c r="AL1614" i="11"/>
  <c r="AF1614" i="11"/>
  <c r="AK1614" i="11"/>
  <c r="AE1614" i="11"/>
  <c r="AJ1614" i="11"/>
  <c r="AI1613" i="11"/>
  <c r="AN1613" i="11"/>
  <c r="AH1613" i="11"/>
  <c r="AM1613" i="11"/>
  <c r="AG1613" i="11"/>
  <c r="AL1613" i="11"/>
  <c r="AF1613" i="11"/>
  <c r="AK1613" i="11"/>
  <c r="AE1613" i="11"/>
  <c r="AJ1613" i="11"/>
  <c r="AI1612" i="11"/>
  <c r="AN1612" i="11"/>
  <c r="AH1612" i="11"/>
  <c r="AM1612" i="11"/>
  <c r="AG1612" i="11"/>
  <c r="AL1612" i="11"/>
  <c r="AF1612" i="11"/>
  <c r="AK1612" i="11"/>
  <c r="AE1612" i="11"/>
  <c r="AJ1612" i="11"/>
  <c r="AI1611" i="11"/>
  <c r="AN1611" i="11"/>
  <c r="AH1611" i="11"/>
  <c r="AM1611" i="11"/>
  <c r="AG1611" i="11"/>
  <c r="AL1611" i="11"/>
  <c r="AF1611" i="11"/>
  <c r="AK1611" i="11"/>
  <c r="AE1611" i="11"/>
  <c r="AJ1611" i="11"/>
  <c r="AI1610" i="11"/>
  <c r="AN1610" i="11"/>
  <c r="AH1610" i="11"/>
  <c r="AM1610" i="11"/>
  <c r="AG1610" i="11"/>
  <c r="AL1610" i="11"/>
  <c r="AF1610" i="11"/>
  <c r="AK1610" i="11"/>
  <c r="AE1610" i="11"/>
  <c r="AJ1610" i="11"/>
  <c r="AI1609" i="11"/>
  <c r="AN1609" i="11"/>
  <c r="AH1609" i="11"/>
  <c r="AM1609" i="11"/>
  <c r="AG1609" i="11"/>
  <c r="AL1609" i="11"/>
  <c r="AF1609" i="11"/>
  <c r="AK1609" i="11"/>
  <c r="AE1609" i="11"/>
  <c r="AJ1609" i="11"/>
  <c r="AI1608" i="11"/>
  <c r="AN1608" i="11"/>
  <c r="AH1608" i="11"/>
  <c r="AM1608" i="11"/>
  <c r="AG1608" i="11"/>
  <c r="AL1608" i="11"/>
  <c r="AF1608" i="11"/>
  <c r="AK1608" i="11"/>
  <c r="AE1608" i="11"/>
  <c r="AJ1608" i="11"/>
  <c r="AI1607" i="11"/>
  <c r="AN1607" i="11"/>
  <c r="AH1607" i="11"/>
  <c r="AM1607" i="11"/>
  <c r="AG1607" i="11"/>
  <c r="AL1607" i="11"/>
  <c r="AF1607" i="11"/>
  <c r="AK1607" i="11"/>
  <c r="AE1607" i="11"/>
  <c r="AJ1607" i="11"/>
  <c r="AI1606" i="11"/>
  <c r="AN1606" i="11"/>
  <c r="AH1606" i="11"/>
  <c r="AM1606" i="11"/>
  <c r="AG1606" i="11"/>
  <c r="AL1606" i="11"/>
  <c r="AF1606" i="11"/>
  <c r="AK1606" i="11"/>
  <c r="AE1606" i="11"/>
  <c r="AJ1606" i="11"/>
  <c r="AI1605" i="11"/>
  <c r="AN1605" i="11"/>
  <c r="AH1605" i="11"/>
  <c r="AM1605" i="11"/>
  <c r="AG1605" i="11"/>
  <c r="AL1605" i="11"/>
  <c r="AF1605" i="11"/>
  <c r="AK1605" i="11"/>
  <c r="AE1605" i="11"/>
  <c r="AJ1605" i="11"/>
  <c r="AI1604" i="11"/>
  <c r="AN1604" i="11"/>
  <c r="AH1604" i="11"/>
  <c r="AM1604" i="11"/>
  <c r="AG1604" i="11"/>
  <c r="AL1604" i="11"/>
  <c r="AF1604" i="11"/>
  <c r="AK1604" i="11"/>
  <c r="AE1604" i="11"/>
  <c r="AJ1604" i="11"/>
  <c r="AI1603" i="11"/>
  <c r="AN1603" i="11"/>
  <c r="AH1603" i="11"/>
  <c r="AM1603" i="11"/>
  <c r="AG1603" i="11"/>
  <c r="AL1603" i="11"/>
  <c r="AF1603" i="11"/>
  <c r="AK1603" i="11"/>
  <c r="AE1603" i="11"/>
  <c r="AJ1603" i="11"/>
  <c r="AI1602" i="11"/>
  <c r="AN1602" i="11"/>
  <c r="AH1602" i="11"/>
  <c r="AM1602" i="11"/>
  <c r="AG1602" i="11"/>
  <c r="AL1602" i="11"/>
  <c r="AF1602" i="11"/>
  <c r="AK1602" i="11"/>
  <c r="AE1602" i="11"/>
  <c r="AJ1602" i="11"/>
  <c r="AI1601" i="11"/>
  <c r="AN1601" i="11"/>
  <c r="AH1601" i="11"/>
  <c r="AM1601" i="11"/>
  <c r="AG1601" i="11"/>
  <c r="AL1601" i="11"/>
  <c r="AF1601" i="11"/>
  <c r="AK1601" i="11"/>
  <c r="AE1601" i="11"/>
  <c r="AJ1601" i="11"/>
  <c r="AI1600" i="11"/>
  <c r="AN1600" i="11"/>
  <c r="AH1600" i="11"/>
  <c r="AM1600" i="11"/>
  <c r="AG1600" i="11"/>
  <c r="AL1600" i="11"/>
  <c r="AF1600" i="11"/>
  <c r="AK1600" i="11"/>
  <c r="AE1600" i="11"/>
  <c r="AJ1600" i="11"/>
  <c r="AI1599" i="11"/>
  <c r="AN1599" i="11"/>
  <c r="AH1599" i="11"/>
  <c r="AM1599" i="11"/>
  <c r="AG1599" i="11"/>
  <c r="AL1599" i="11"/>
  <c r="AF1599" i="11"/>
  <c r="AK1599" i="11"/>
  <c r="AE1599" i="11"/>
  <c r="AJ1599" i="11"/>
  <c r="AI1598" i="11"/>
  <c r="AN1598" i="11"/>
  <c r="AH1598" i="11"/>
  <c r="AM1598" i="11"/>
  <c r="AG1598" i="11"/>
  <c r="AL1598" i="11"/>
  <c r="AF1598" i="11"/>
  <c r="AK1598" i="11"/>
  <c r="AE1598" i="11"/>
  <c r="AJ1598" i="11"/>
  <c r="AI1597" i="11"/>
  <c r="AN1597" i="11"/>
  <c r="AH1597" i="11"/>
  <c r="AM1597" i="11"/>
  <c r="AG1597" i="11"/>
  <c r="AL1597" i="11"/>
  <c r="AF1597" i="11"/>
  <c r="AK1597" i="11"/>
  <c r="AE1597" i="11"/>
  <c r="AJ1597" i="11"/>
  <c r="AI1596" i="11"/>
  <c r="AN1596" i="11"/>
  <c r="AH1596" i="11"/>
  <c r="AM1596" i="11"/>
  <c r="AG1596" i="11"/>
  <c r="AL1596" i="11"/>
  <c r="AF1596" i="11"/>
  <c r="AK1596" i="11"/>
  <c r="AE1596" i="11"/>
  <c r="AJ1596" i="11"/>
  <c r="AI1595" i="11"/>
  <c r="AN1595" i="11"/>
  <c r="AH1595" i="11"/>
  <c r="AM1595" i="11"/>
  <c r="AG1595" i="11"/>
  <c r="AL1595" i="11"/>
  <c r="AF1595" i="11"/>
  <c r="AK1595" i="11"/>
  <c r="AE1595" i="11"/>
  <c r="AJ1595" i="11"/>
  <c r="AI1594" i="11"/>
  <c r="AN1594" i="11"/>
  <c r="AH1594" i="11"/>
  <c r="AM1594" i="11"/>
  <c r="AG1594" i="11"/>
  <c r="AL1594" i="11"/>
  <c r="AF1594" i="11"/>
  <c r="AK1594" i="11"/>
  <c r="AE1594" i="11"/>
  <c r="AJ1594" i="11"/>
  <c r="AI1593" i="11"/>
  <c r="AN1593" i="11"/>
  <c r="AH1593" i="11"/>
  <c r="AM1593" i="11"/>
  <c r="AG1593" i="11"/>
  <c r="AL1593" i="11"/>
  <c r="AF1593" i="11"/>
  <c r="AK1593" i="11"/>
  <c r="AE1593" i="11"/>
  <c r="AJ1593" i="11"/>
  <c r="AI1592" i="11"/>
  <c r="AN1592" i="11"/>
  <c r="AH1592" i="11"/>
  <c r="AM1592" i="11"/>
  <c r="AG1592" i="11"/>
  <c r="AL1592" i="11"/>
  <c r="AF1592" i="11"/>
  <c r="AK1592" i="11"/>
  <c r="AE1592" i="11"/>
  <c r="AJ1592" i="11"/>
  <c r="AI1591" i="11"/>
  <c r="AN1591" i="11"/>
  <c r="AH1591" i="11"/>
  <c r="AM1591" i="11"/>
  <c r="AG1591" i="11"/>
  <c r="AL1591" i="11"/>
  <c r="AF1591" i="11"/>
  <c r="AK1591" i="11"/>
  <c r="AE1591" i="11"/>
  <c r="AJ1591" i="11"/>
  <c r="AI1590" i="11"/>
  <c r="AN1590" i="11"/>
  <c r="AH1590" i="11"/>
  <c r="AM1590" i="11"/>
  <c r="AG1590" i="11"/>
  <c r="AL1590" i="11"/>
  <c r="AF1590" i="11"/>
  <c r="AK1590" i="11"/>
  <c r="AE1590" i="11"/>
  <c r="AJ1590" i="11"/>
  <c r="AI1589" i="11"/>
  <c r="AN1589" i="11"/>
  <c r="AH1589" i="11"/>
  <c r="AM1589" i="11"/>
  <c r="AG1589" i="11"/>
  <c r="AL1589" i="11"/>
  <c r="AF1589" i="11"/>
  <c r="AK1589" i="11"/>
  <c r="AE1589" i="11"/>
  <c r="AJ1589" i="11"/>
  <c r="AI1588" i="11"/>
  <c r="AN1588" i="11"/>
  <c r="AH1588" i="11"/>
  <c r="AM1588" i="11"/>
  <c r="AG1588" i="11"/>
  <c r="AL1588" i="11"/>
  <c r="AF1588" i="11"/>
  <c r="AK1588" i="11"/>
  <c r="AE1588" i="11"/>
  <c r="AJ1588" i="11"/>
  <c r="AI1587" i="11"/>
  <c r="AN1587" i="11"/>
  <c r="AH1587" i="11"/>
  <c r="AM1587" i="11"/>
  <c r="AG1587" i="11"/>
  <c r="AL1587" i="11"/>
  <c r="AF1587" i="11"/>
  <c r="AK1587" i="11"/>
  <c r="AE1587" i="11"/>
  <c r="AJ1587" i="11"/>
  <c r="AI1586" i="11"/>
  <c r="AN1586" i="11"/>
  <c r="AH1586" i="11"/>
  <c r="AM1586" i="11"/>
  <c r="AG1586" i="11"/>
  <c r="AL1586" i="11"/>
  <c r="AF1586" i="11"/>
  <c r="AK1586" i="11"/>
  <c r="AE1586" i="11"/>
  <c r="AJ1586" i="11"/>
  <c r="T1586" i="11"/>
  <c r="AI1585" i="11"/>
  <c r="AN1585" i="11"/>
  <c r="AH1585" i="11"/>
  <c r="AM1585" i="11"/>
  <c r="AG1585" i="11"/>
  <c r="AL1585" i="11"/>
  <c r="AF1585" i="11"/>
  <c r="AK1585" i="11"/>
  <c r="AE1585" i="11"/>
  <c r="AJ1585" i="11"/>
  <c r="T1585" i="11"/>
  <c r="AI1584" i="11"/>
  <c r="AN1584" i="11"/>
  <c r="AH1584" i="11"/>
  <c r="AM1584" i="11"/>
  <c r="AG1584" i="11"/>
  <c r="AL1584" i="11"/>
  <c r="AF1584" i="11"/>
  <c r="AK1584" i="11"/>
  <c r="AE1584" i="11"/>
  <c r="AJ1584" i="11"/>
  <c r="T1584" i="11"/>
  <c r="AI1583" i="11"/>
  <c r="AN1583" i="11"/>
  <c r="AH1583" i="11"/>
  <c r="AM1583" i="11"/>
  <c r="AG1583" i="11"/>
  <c r="AL1583" i="11"/>
  <c r="AF1583" i="11"/>
  <c r="AK1583" i="11"/>
  <c r="AE1583" i="11"/>
  <c r="AJ1583" i="11"/>
  <c r="T1583" i="11"/>
  <c r="AI1582" i="11"/>
  <c r="AN1582" i="11"/>
  <c r="AH1582" i="11"/>
  <c r="AM1582" i="11"/>
  <c r="AG1582" i="11"/>
  <c r="AL1582" i="11"/>
  <c r="AF1582" i="11"/>
  <c r="AK1582" i="11"/>
  <c r="AE1582" i="11"/>
  <c r="AJ1582" i="11"/>
  <c r="T1582" i="11"/>
  <c r="AI1581" i="11"/>
  <c r="AN1581" i="11"/>
  <c r="AH1581" i="11"/>
  <c r="AM1581" i="11"/>
  <c r="AG1581" i="11"/>
  <c r="AL1581" i="11"/>
  <c r="AF1581" i="11"/>
  <c r="AK1581" i="11"/>
  <c r="AE1581" i="11"/>
  <c r="AJ1581" i="11"/>
  <c r="T1581" i="11"/>
  <c r="AI1580" i="11"/>
  <c r="AN1580" i="11"/>
  <c r="AH1580" i="11"/>
  <c r="AM1580" i="11"/>
  <c r="AG1580" i="11"/>
  <c r="AL1580" i="11"/>
  <c r="AF1580" i="11"/>
  <c r="AK1580" i="11"/>
  <c r="AE1580" i="11"/>
  <c r="AJ1580" i="11"/>
  <c r="T1580" i="11"/>
  <c r="AI1579" i="11"/>
  <c r="AN1579" i="11"/>
  <c r="AH1579" i="11"/>
  <c r="AM1579" i="11"/>
  <c r="AG1579" i="11"/>
  <c r="AL1579" i="11"/>
  <c r="AF1579" i="11"/>
  <c r="AK1579" i="11"/>
  <c r="AE1579" i="11"/>
  <c r="AJ1579" i="11"/>
  <c r="T1579" i="11"/>
  <c r="AI1578" i="11"/>
  <c r="AN1578" i="11"/>
  <c r="AH1578" i="11"/>
  <c r="AM1578" i="11"/>
  <c r="AG1578" i="11"/>
  <c r="AL1578" i="11"/>
  <c r="AF1578" i="11"/>
  <c r="AK1578" i="11"/>
  <c r="AE1578" i="11"/>
  <c r="AJ1578" i="11"/>
  <c r="T1578" i="11"/>
  <c r="AI1577" i="11"/>
  <c r="AN1577" i="11"/>
  <c r="AH1577" i="11"/>
  <c r="AM1577" i="11"/>
  <c r="AG1577" i="11"/>
  <c r="AL1577" i="11"/>
  <c r="AF1577" i="11"/>
  <c r="AK1577" i="11"/>
  <c r="AE1577" i="11"/>
  <c r="AJ1577" i="11"/>
  <c r="AI1576" i="11"/>
  <c r="AN1576" i="11"/>
  <c r="AH1576" i="11"/>
  <c r="AM1576" i="11"/>
  <c r="AG1576" i="11"/>
  <c r="AL1576" i="11"/>
  <c r="AF1576" i="11"/>
  <c r="AK1576" i="11"/>
  <c r="AE1576" i="11"/>
  <c r="AJ1576" i="11"/>
  <c r="AI1575" i="11"/>
  <c r="AN1575" i="11"/>
  <c r="AH1575" i="11"/>
  <c r="AM1575" i="11"/>
  <c r="AG1575" i="11"/>
  <c r="AL1575" i="11"/>
  <c r="AF1575" i="11"/>
  <c r="AK1575" i="11"/>
  <c r="AE1575" i="11"/>
  <c r="AJ1575" i="11"/>
  <c r="AI1574" i="11"/>
  <c r="AN1574" i="11"/>
  <c r="AH1574" i="11"/>
  <c r="AM1574" i="11"/>
  <c r="AG1574" i="11"/>
  <c r="AL1574" i="11"/>
  <c r="AF1574" i="11"/>
  <c r="AK1574" i="11"/>
  <c r="AE1574" i="11"/>
  <c r="AJ1574" i="11"/>
  <c r="AI1573" i="11"/>
  <c r="AN1573" i="11"/>
  <c r="AH1573" i="11"/>
  <c r="AM1573" i="11"/>
  <c r="AG1573" i="11"/>
  <c r="AL1573" i="11"/>
  <c r="AF1573" i="11"/>
  <c r="AK1573" i="11"/>
  <c r="AE1573" i="11"/>
  <c r="AJ1573" i="11"/>
  <c r="AI1572" i="11"/>
  <c r="AN1572" i="11"/>
  <c r="AH1572" i="11"/>
  <c r="AM1572" i="11"/>
  <c r="AG1572" i="11"/>
  <c r="AL1572" i="11"/>
  <c r="AF1572" i="11"/>
  <c r="AK1572" i="11"/>
  <c r="AE1572" i="11"/>
  <c r="AJ1572" i="11"/>
  <c r="AI1571" i="11"/>
  <c r="AN1571" i="11"/>
  <c r="AH1571" i="11"/>
  <c r="AM1571" i="11"/>
  <c r="AG1571" i="11"/>
  <c r="AL1571" i="11"/>
  <c r="AF1571" i="11"/>
  <c r="AK1571" i="11"/>
  <c r="AE1571" i="11"/>
  <c r="AJ1571" i="11"/>
  <c r="AI1570" i="11"/>
  <c r="AN1570" i="11"/>
  <c r="AH1570" i="11"/>
  <c r="AM1570" i="11"/>
  <c r="AG1570" i="11"/>
  <c r="AL1570" i="11"/>
  <c r="AF1570" i="11"/>
  <c r="AK1570" i="11"/>
  <c r="AE1570" i="11"/>
  <c r="AJ1570" i="11"/>
  <c r="AI1569" i="11"/>
  <c r="AN1569" i="11"/>
  <c r="AH1569" i="11"/>
  <c r="AM1569" i="11"/>
  <c r="AG1569" i="11"/>
  <c r="AL1569" i="11"/>
  <c r="AF1569" i="11"/>
  <c r="AK1569" i="11"/>
  <c r="AE1569" i="11"/>
  <c r="AJ1569" i="11"/>
  <c r="AI1568" i="11"/>
  <c r="AN1568" i="11"/>
  <c r="AH1568" i="11"/>
  <c r="AM1568" i="11"/>
  <c r="AG1568" i="11"/>
  <c r="AL1568" i="11"/>
  <c r="AF1568" i="11"/>
  <c r="AK1568" i="11"/>
  <c r="AE1568" i="11"/>
  <c r="AJ1568" i="11"/>
  <c r="AI1567" i="11"/>
  <c r="AN1567" i="11"/>
  <c r="AH1567" i="11"/>
  <c r="AM1567" i="11"/>
  <c r="AG1567" i="11"/>
  <c r="AL1567" i="11"/>
  <c r="AF1567" i="11"/>
  <c r="AK1567" i="11"/>
  <c r="AE1567" i="11"/>
  <c r="AJ1567" i="11"/>
  <c r="AI1566" i="11"/>
  <c r="AN1566" i="11"/>
  <c r="AH1566" i="11"/>
  <c r="AM1566" i="11"/>
  <c r="AG1566" i="11"/>
  <c r="AL1566" i="11"/>
  <c r="AF1566" i="11"/>
  <c r="AK1566" i="11"/>
  <c r="AE1566" i="11"/>
  <c r="AJ1566" i="11"/>
  <c r="AI1565" i="11"/>
  <c r="AN1565" i="11"/>
  <c r="AH1565" i="11"/>
  <c r="AM1565" i="11"/>
  <c r="AG1565" i="11"/>
  <c r="AL1565" i="11"/>
  <c r="AF1565" i="11"/>
  <c r="AK1565" i="11"/>
  <c r="AE1565" i="11"/>
  <c r="AJ1565" i="11"/>
  <c r="AI1564" i="11"/>
  <c r="AN1564" i="11"/>
  <c r="AH1564" i="11"/>
  <c r="AM1564" i="11"/>
  <c r="AG1564" i="11"/>
  <c r="AL1564" i="11"/>
  <c r="AF1564" i="11"/>
  <c r="AK1564" i="11"/>
  <c r="AE1564" i="11"/>
  <c r="AJ1564" i="11"/>
  <c r="AI1563" i="11"/>
  <c r="AN1563" i="11"/>
  <c r="AH1563" i="11"/>
  <c r="AM1563" i="11"/>
  <c r="AG1563" i="11"/>
  <c r="AL1563" i="11"/>
  <c r="AF1563" i="11"/>
  <c r="AK1563" i="11"/>
  <c r="AE1563" i="11"/>
  <c r="AJ1563" i="11"/>
  <c r="AI1562" i="11"/>
  <c r="AN1562" i="11"/>
  <c r="AH1562" i="11"/>
  <c r="AM1562" i="11"/>
  <c r="AG1562" i="11"/>
  <c r="AL1562" i="11"/>
  <c r="AF1562" i="11"/>
  <c r="AK1562" i="11"/>
  <c r="AE1562" i="11"/>
  <c r="AJ1562" i="11"/>
  <c r="AI1561" i="11"/>
  <c r="AN1561" i="11"/>
  <c r="AH1561" i="11"/>
  <c r="AM1561" i="11"/>
  <c r="AG1561" i="11"/>
  <c r="AL1561" i="11"/>
  <c r="AF1561" i="11"/>
  <c r="AK1561" i="11"/>
  <c r="AE1561" i="11"/>
  <c r="AJ1561" i="11"/>
  <c r="AI1560" i="11"/>
  <c r="AN1560" i="11"/>
  <c r="AH1560" i="11"/>
  <c r="AM1560" i="11"/>
  <c r="AG1560" i="11"/>
  <c r="AL1560" i="11"/>
  <c r="AF1560" i="11"/>
  <c r="AK1560" i="11"/>
  <c r="AE1560" i="11"/>
  <c r="AJ1560" i="11"/>
  <c r="AI1559" i="11"/>
  <c r="AN1559" i="11"/>
  <c r="AH1559" i="11"/>
  <c r="AM1559" i="11"/>
  <c r="AG1559" i="11"/>
  <c r="AL1559" i="11"/>
  <c r="AF1559" i="11"/>
  <c r="AK1559" i="11"/>
  <c r="AE1559" i="11"/>
  <c r="AJ1559" i="11"/>
  <c r="AI1558" i="11"/>
  <c r="AN1558" i="11"/>
  <c r="AH1558" i="11"/>
  <c r="AM1558" i="11"/>
  <c r="AG1558" i="11"/>
  <c r="AL1558" i="11"/>
  <c r="AF1558" i="11"/>
  <c r="AK1558" i="11"/>
  <c r="AE1558" i="11"/>
  <c r="AJ1558" i="11"/>
  <c r="AI1557" i="11"/>
  <c r="AN1557" i="11"/>
  <c r="AH1557" i="11"/>
  <c r="AM1557" i="11"/>
  <c r="AG1557" i="11"/>
  <c r="AL1557" i="11"/>
  <c r="AF1557" i="11"/>
  <c r="AK1557" i="11"/>
  <c r="AE1557" i="11"/>
  <c r="AJ1557" i="11"/>
  <c r="AI1556" i="11"/>
  <c r="AN1556" i="11"/>
  <c r="AH1556" i="11"/>
  <c r="AM1556" i="11"/>
  <c r="AG1556" i="11"/>
  <c r="AL1556" i="11"/>
  <c r="AF1556" i="11"/>
  <c r="AK1556" i="11"/>
  <c r="AE1556" i="11"/>
  <c r="AJ1556" i="11"/>
  <c r="AI1555" i="11"/>
  <c r="AN1555" i="11"/>
  <c r="AH1555" i="11"/>
  <c r="AM1555" i="11"/>
  <c r="AG1555" i="11"/>
  <c r="AL1555" i="11"/>
  <c r="AF1555" i="11"/>
  <c r="AK1555" i="11"/>
  <c r="AE1555" i="11"/>
  <c r="AJ1555" i="11"/>
  <c r="AI1554" i="11"/>
  <c r="AN1554" i="11"/>
  <c r="AH1554" i="11"/>
  <c r="AM1554" i="11"/>
  <c r="AG1554" i="11"/>
  <c r="AL1554" i="11"/>
  <c r="AF1554" i="11"/>
  <c r="AK1554" i="11"/>
  <c r="AE1554" i="11"/>
  <c r="AJ1554" i="11"/>
  <c r="AI1553" i="11"/>
  <c r="AN1553" i="11"/>
  <c r="AH1553" i="11"/>
  <c r="AM1553" i="11"/>
  <c r="AG1553" i="11"/>
  <c r="AL1553" i="11"/>
  <c r="AF1553" i="11"/>
  <c r="AK1553" i="11"/>
  <c r="AE1553" i="11"/>
  <c r="AJ1553" i="11"/>
  <c r="AI1552" i="11"/>
  <c r="AN1552" i="11"/>
  <c r="AH1552" i="11"/>
  <c r="AM1552" i="11"/>
  <c r="AG1552" i="11"/>
  <c r="AL1552" i="11"/>
  <c r="AF1552" i="11"/>
  <c r="AK1552" i="11"/>
  <c r="AE1552" i="11"/>
  <c r="AJ1552" i="11"/>
  <c r="AI1551" i="11"/>
  <c r="AN1551" i="11"/>
  <c r="AH1551" i="11"/>
  <c r="AM1551" i="11"/>
  <c r="AG1551" i="11"/>
  <c r="AL1551" i="11"/>
  <c r="AF1551" i="11"/>
  <c r="AK1551" i="11"/>
  <c r="AE1551" i="11"/>
  <c r="AJ1551" i="11"/>
  <c r="AI1550" i="11"/>
  <c r="AN1550" i="11"/>
  <c r="AH1550" i="11"/>
  <c r="AM1550" i="11"/>
  <c r="AG1550" i="11"/>
  <c r="AL1550" i="11"/>
  <c r="AF1550" i="11"/>
  <c r="AK1550" i="11"/>
  <c r="AE1550" i="11"/>
  <c r="AJ1550" i="11"/>
  <c r="AI1549" i="11"/>
  <c r="AN1549" i="11"/>
  <c r="AH1549" i="11"/>
  <c r="AM1549" i="11"/>
  <c r="AG1549" i="11"/>
  <c r="AL1549" i="11"/>
  <c r="AF1549" i="11"/>
  <c r="AK1549" i="11"/>
  <c r="AE1549" i="11"/>
  <c r="AJ1549" i="11"/>
  <c r="AI1548" i="11"/>
  <c r="AN1548" i="11"/>
  <c r="AH1548" i="11"/>
  <c r="AM1548" i="11"/>
  <c r="AG1548" i="11"/>
  <c r="AL1548" i="11"/>
  <c r="AF1548" i="11"/>
  <c r="AK1548" i="11"/>
  <c r="AE1548" i="11"/>
  <c r="AJ1548" i="11"/>
  <c r="AI1547" i="11"/>
  <c r="AN1547" i="11"/>
  <c r="AH1547" i="11"/>
  <c r="AM1547" i="11"/>
  <c r="AG1547" i="11"/>
  <c r="AL1547" i="11"/>
  <c r="AF1547" i="11"/>
  <c r="AK1547" i="11"/>
  <c r="AE1547" i="11"/>
  <c r="AJ1547" i="11"/>
  <c r="AI1546" i="11"/>
  <c r="AN1546" i="11"/>
  <c r="AH1546" i="11"/>
  <c r="AM1546" i="11"/>
  <c r="AG1546" i="11"/>
  <c r="AL1546" i="11"/>
  <c r="AF1546" i="11"/>
  <c r="AK1546" i="11"/>
  <c r="AE1546" i="11"/>
  <c r="AJ1546" i="11"/>
  <c r="AI1545" i="11"/>
  <c r="AN1545" i="11"/>
  <c r="AH1545" i="11"/>
  <c r="AM1545" i="11"/>
  <c r="AG1545" i="11"/>
  <c r="AL1545" i="11"/>
  <c r="AF1545" i="11"/>
  <c r="AK1545" i="11"/>
  <c r="AE1545" i="11"/>
  <c r="AJ1545" i="11"/>
  <c r="AI1544" i="11"/>
  <c r="AN1544" i="11"/>
  <c r="AH1544" i="11"/>
  <c r="AM1544" i="11"/>
  <c r="AG1544" i="11"/>
  <c r="AL1544" i="11"/>
  <c r="AF1544" i="11"/>
  <c r="AK1544" i="11"/>
  <c r="AE1544" i="11"/>
  <c r="AJ1544" i="11"/>
  <c r="AI1543" i="11"/>
  <c r="AN1543" i="11"/>
  <c r="AH1543" i="11"/>
  <c r="AM1543" i="11"/>
  <c r="AG1543" i="11"/>
  <c r="AL1543" i="11"/>
  <c r="AF1543" i="11"/>
  <c r="AK1543" i="11"/>
  <c r="AE1543" i="11"/>
  <c r="AJ1543" i="11"/>
  <c r="AI1542" i="11"/>
  <c r="AN1542" i="11"/>
  <c r="AH1542" i="11"/>
  <c r="AM1542" i="11"/>
  <c r="AG1542" i="11"/>
  <c r="AL1542" i="11"/>
  <c r="AF1542" i="11"/>
  <c r="AK1542" i="11"/>
  <c r="AE1542" i="11"/>
  <c r="AJ1542" i="11"/>
  <c r="AI1541" i="11"/>
  <c r="AN1541" i="11"/>
  <c r="AH1541" i="11"/>
  <c r="AM1541" i="11"/>
  <c r="AG1541" i="11"/>
  <c r="AL1541" i="11"/>
  <c r="AF1541" i="11"/>
  <c r="AK1541" i="11"/>
  <c r="AE1541" i="11"/>
  <c r="AJ1541" i="11"/>
  <c r="AI1540" i="11"/>
  <c r="AN1540" i="11"/>
  <c r="AH1540" i="11"/>
  <c r="AM1540" i="11"/>
  <c r="AG1540" i="11"/>
  <c r="AL1540" i="11"/>
  <c r="AF1540" i="11"/>
  <c r="AK1540" i="11"/>
  <c r="AE1540" i="11"/>
  <c r="AJ1540" i="11"/>
  <c r="AI1539" i="11"/>
  <c r="AN1539" i="11"/>
  <c r="AH1539" i="11"/>
  <c r="AM1539" i="11"/>
  <c r="AG1539" i="11"/>
  <c r="AL1539" i="11"/>
  <c r="AF1539" i="11"/>
  <c r="AK1539" i="11"/>
  <c r="AE1539" i="11"/>
  <c r="AJ1539" i="11"/>
  <c r="AI1538" i="11"/>
  <c r="AN1538" i="11"/>
  <c r="AH1538" i="11"/>
  <c r="AM1538" i="11"/>
  <c r="AG1538" i="11"/>
  <c r="AL1538" i="11"/>
  <c r="AF1538" i="11"/>
  <c r="AK1538" i="11"/>
  <c r="AE1538" i="11"/>
  <c r="AJ1538" i="11"/>
  <c r="AI1537" i="11"/>
  <c r="AN1537" i="11"/>
  <c r="AH1537" i="11"/>
  <c r="AM1537" i="11"/>
  <c r="AG1537" i="11"/>
  <c r="AL1537" i="11"/>
  <c r="AF1537" i="11"/>
  <c r="AK1537" i="11"/>
  <c r="AE1537" i="11"/>
  <c r="AJ1537" i="11"/>
  <c r="AI1536" i="11"/>
  <c r="AN1536" i="11"/>
  <c r="AH1536" i="11"/>
  <c r="AM1536" i="11"/>
  <c r="AG1536" i="11"/>
  <c r="AL1536" i="11"/>
  <c r="AF1536" i="11"/>
  <c r="AK1536" i="11"/>
  <c r="AE1536" i="11"/>
  <c r="AJ1536" i="11"/>
  <c r="AI1535" i="11"/>
  <c r="AN1535" i="11"/>
  <c r="AH1535" i="11"/>
  <c r="AM1535" i="11"/>
  <c r="AG1535" i="11"/>
  <c r="AL1535" i="11"/>
  <c r="AF1535" i="11"/>
  <c r="AK1535" i="11"/>
  <c r="AE1535" i="11"/>
  <c r="AJ1535" i="11"/>
  <c r="AI1534" i="11"/>
  <c r="AN1534" i="11"/>
  <c r="AH1534" i="11"/>
  <c r="AM1534" i="11"/>
  <c r="AG1534" i="11"/>
  <c r="AL1534" i="11"/>
  <c r="AF1534" i="11"/>
  <c r="AK1534" i="11"/>
  <c r="AE1534" i="11"/>
  <c r="AJ1534" i="11"/>
  <c r="AI1533" i="11"/>
  <c r="AN1533" i="11"/>
  <c r="AH1533" i="11"/>
  <c r="AM1533" i="11"/>
  <c r="AG1533" i="11"/>
  <c r="AL1533" i="11"/>
  <c r="AF1533" i="11"/>
  <c r="AK1533" i="11"/>
  <c r="AE1533" i="11"/>
  <c r="AJ1533" i="11"/>
  <c r="AI1532" i="11"/>
  <c r="AN1532" i="11"/>
  <c r="AH1532" i="11"/>
  <c r="AM1532" i="11"/>
  <c r="AG1532" i="11"/>
  <c r="AL1532" i="11"/>
  <c r="AF1532" i="11"/>
  <c r="AK1532" i="11"/>
  <c r="AE1532" i="11"/>
  <c r="AJ1532" i="11"/>
  <c r="AI1531" i="11"/>
  <c r="AN1531" i="11"/>
  <c r="AH1531" i="11"/>
  <c r="AM1531" i="11"/>
  <c r="AG1531" i="11"/>
  <c r="AL1531" i="11"/>
  <c r="AF1531" i="11"/>
  <c r="AK1531" i="11"/>
  <c r="AE1531" i="11"/>
  <c r="AJ1531" i="11"/>
  <c r="AI1530" i="11"/>
  <c r="AN1530" i="11"/>
  <c r="AH1530" i="11"/>
  <c r="AM1530" i="11"/>
  <c r="AG1530" i="11"/>
  <c r="AL1530" i="11"/>
  <c r="AF1530" i="11"/>
  <c r="AK1530" i="11"/>
  <c r="AE1530" i="11"/>
  <c r="AJ1530" i="11"/>
  <c r="AI1529" i="11"/>
  <c r="AN1529" i="11"/>
  <c r="AH1529" i="11"/>
  <c r="AM1529" i="11"/>
  <c r="AG1529" i="11"/>
  <c r="AL1529" i="11"/>
  <c r="AF1529" i="11"/>
  <c r="AK1529" i="11"/>
  <c r="AE1529" i="11"/>
  <c r="AJ1529" i="11"/>
  <c r="AI1528" i="11"/>
  <c r="AN1528" i="11"/>
  <c r="AH1528" i="11"/>
  <c r="AM1528" i="11"/>
  <c r="AG1528" i="11"/>
  <c r="AL1528" i="11"/>
  <c r="AF1528" i="11"/>
  <c r="AK1528" i="11"/>
  <c r="AE1528" i="11"/>
  <c r="AJ1528" i="11"/>
  <c r="AI1527" i="11"/>
  <c r="AN1527" i="11"/>
  <c r="AH1527" i="11"/>
  <c r="AM1527" i="11"/>
  <c r="AG1527" i="11"/>
  <c r="AL1527" i="11"/>
  <c r="AF1527" i="11"/>
  <c r="AK1527" i="11"/>
  <c r="AE1527" i="11"/>
  <c r="AJ1527" i="11"/>
  <c r="AI1526" i="11"/>
  <c r="AN1526" i="11"/>
  <c r="AH1526" i="11"/>
  <c r="AM1526" i="11"/>
  <c r="AG1526" i="11"/>
  <c r="AL1526" i="11"/>
  <c r="AF1526" i="11"/>
  <c r="AK1526" i="11"/>
  <c r="AE1526" i="11"/>
  <c r="AJ1526" i="11"/>
  <c r="AI1525" i="11"/>
  <c r="AN1525" i="11"/>
  <c r="AH1525" i="11"/>
  <c r="AM1525" i="11"/>
  <c r="AG1525" i="11"/>
  <c r="AL1525" i="11"/>
  <c r="AF1525" i="11"/>
  <c r="AK1525" i="11"/>
  <c r="AE1525" i="11"/>
  <c r="AJ1525" i="11"/>
  <c r="AI1524" i="11"/>
  <c r="AN1524" i="11"/>
  <c r="AH1524" i="11"/>
  <c r="AM1524" i="11"/>
  <c r="AG1524" i="11"/>
  <c r="AL1524" i="11"/>
  <c r="AF1524" i="11"/>
  <c r="AK1524" i="11"/>
  <c r="AE1524" i="11"/>
  <c r="AJ1524" i="11"/>
  <c r="AI1523" i="11"/>
  <c r="AN1523" i="11"/>
  <c r="AH1523" i="11"/>
  <c r="AM1523" i="11"/>
  <c r="AG1523" i="11"/>
  <c r="AL1523" i="11"/>
  <c r="AF1523" i="11"/>
  <c r="AK1523" i="11"/>
  <c r="AE1523" i="11"/>
  <c r="AJ1523" i="11"/>
  <c r="AI1522" i="11"/>
  <c r="AN1522" i="11"/>
  <c r="AH1522" i="11"/>
  <c r="AM1522" i="11"/>
  <c r="AG1522" i="11"/>
  <c r="AL1522" i="11"/>
  <c r="AF1522" i="11"/>
  <c r="AK1522" i="11"/>
  <c r="AE1522" i="11"/>
  <c r="AJ1522" i="11"/>
  <c r="AI1521" i="11"/>
  <c r="AN1521" i="11"/>
  <c r="AH1521" i="11"/>
  <c r="AM1521" i="11"/>
  <c r="AG1521" i="11"/>
  <c r="AL1521" i="11"/>
  <c r="AF1521" i="11"/>
  <c r="AK1521" i="11"/>
  <c r="AE1521" i="11"/>
  <c r="AJ1521" i="11"/>
  <c r="AI1520" i="11"/>
  <c r="AN1520" i="11"/>
  <c r="AH1520" i="11"/>
  <c r="AM1520" i="11"/>
  <c r="AG1520" i="11"/>
  <c r="AL1520" i="11"/>
  <c r="AF1520" i="11"/>
  <c r="AK1520" i="11"/>
  <c r="AE1520" i="11"/>
  <c r="AJ1520" i="11"/>
  <c r="AI1519" i="11"/>
  <c r="AN1519" i="11"/>
  <c r="AH1519" i="11"/>
  <c r="AM1519" i="11"/>
  <c r="AG1519" i="11"/>
  <c r="AL1519" i="11"/>
  <c r="AF1519" i="11"/>
  <c r="AK1519" i="11"/>
  <c r="AE1519" i="11"/>
  <c r="AJ1519" i="11"/>
  <c r="AI1518" i="11"/>
  <c r="AN1518" i="11"/>
  <c r="AH1518" i="11"/>
  <c r="AM1518" i="11"/>
  <c r="AG1518" i="11"/>
  <c r="AL1518" i="11"/>
  <c r="AF1518" i="11"/>
  <c r="AK1518" i="11"/>
  <c r="AE1518" i="11"/>
  <c r="AJ1518" i="11"/>
  <c r="AI1517" i="11"/>
  <c r="AN1517" i="11"/>
  <c r="AH1517" i="11"/>
  <c r="AM1517" i="11"/>
  <c r="AG1517" i="11"/>
  <c r="AL1517" i="11"/>
  <c r="AF1517" i="11"/>
  <c r="AK1517" i="11"/>
  <c r="AE1517" i="11"/>
  <c r="AJ1517" i="11"/>
  <c r="AI1516" i="11"/>
  <c r="AN1516" i="11"/>
  <c r="AH1516" i="11"/>
  <c r="AM1516" i="11"/>
  <c r="AG1516" i="11"/>
  <c r="AL1516" i="11"/>
  <c r="AF1516" i="11"/>
  <c r="AK1516" i="11"/>
  <c r="AE1516" i="11"/>
  <c r="AJ1516" i="11"/>
  <c r="AI1515" i="11"/>
  <c r="AN1515" i="11"/>
  <c r="AH1515" i="11"/>
  <c r="AM1515" i="11"/>
  <c r="AG1515" i="11"/>
  <c r="AL1515" i="11"/>
  <c r="AF1515" i="11"/>
  <c r="AK1515" i="11"/>
  <c r="AE1515" i="11"/>
  <c r="AJ1515" i="11"/>
  <c r="AI1514" i="11"/>
  <c r="AN1514" i="11"/>
  <c r="AH1514" i="11"/>
  <c r="AM1514" i="11"/>
  <c r="AG1514" i="11"/>
  <c r="AL1514" i="11"/>
  <c r="AF1514" i="11"/>
  <c r="AK1514" i="11"/>
  <c r="AE1514" i="11"/>
  <c r="AJ1514" i="11"/>
  <c r="AI1513" i="11"/>
  <c r="AN1513" i="11"/>
  <c r="AH1513" i="11"/>
  <c r="AM1513" i="11"/>
  <c r="AG1513" i="11"/>
  <c r="AL1513" i="11"/>
  <c r="AF1513" i="11"/>
  <c r="AK1513" i="11"/>
  <c r="AE1513" i="11"/>
  <c r="AJ1513" i="11"/>
  <c r="AI1512" i="11"/>
  <c r="AN1512" i="11"/>
  <c r="AH1512" i="11"/>
  <c r="AM1512" i="11"/>
  <c r="AG1512" i="11"/>
  <c r="AL1512" i="11"/>
  <c r="AF1512" i="11"/>
  <c r="AK1512" i="11"/>
  <c r="AE1512" i="11"/>
  <c r="AJ1512" i="11"/>
  <c r="AI1511" i="11"/>
  <c r="AN1511" i="11"/>
  <c r="AH1511" i="11"/>
  <c r="AM1511" i="11"/>
  <c r="AG1511" i="11"/>
  <c r="AL1511" i="11"/>
  <c r="AF1511" i="11"/>
  <c r="AK1511" i="11"/>
  <c r="AE1511" i="11"/>
  <c r="AJ1511" i="11"/>
  <c r="AI1510" i="11"/>
  <c r="AN1510" i="11"/>
  <c r="AH1510" i="11"/>
  <c r="AM1510" i="11"/>
  <c r="AG1510" i="11"/>
  <c r="AL1510" i="11"/>
  <c r="AF1510" i="11"/>
  <c r="AK1510" i="11"/>
  <c r="AE1510" i="11"/>
  <c r="AJ1510" i="11"/>
  <c r="AI1509" i="11"/>
  <c r="AN1509" i="11"/>
  <c r="AH1509" i="11"/>
  <c r="AM1509" i="11"/>
  <c r="AG1509" i="11"/>
  <c r="AL1509" i="11"/>
  <c r="AF1509" i="11"/>
  <c r="AK1509" i="11"/>
  <c r="AE1509" i="11"/>
  <c r="AJ1509" i="11"/>
  <c r="AI1508" i="11"/>
  <c r="AN1508" i="11"/>
  <c r="AH1508" i="11"/>
  <c r="AM1508" i="11"/>
  <c r="AG1508" i="11"/>
  <c r="AL1508" i="11"/>
  <c r="AF1508" i="11"/>
  <c r="AK1508" i="11"/>
  <c r="AE1508" i="11"/>
  <c r="AJ1508" i="11"/>
  <c r="AI1507" i="11"/>
  <c r="AN1507" i="11"/>
  <c r="AH1507" i="11"/>
  <c r="AM1507" i="11"/>
  <c r="AG1507" i="11"/>
  <c r="AL1507" i="11"/>
  <c r="AF1507" i="11"/>
  <c r="AK1507" i="11"/>
  <c r="AE1507" i="11"/>
  <c r="AJ1507" i="11"/>
  <c r="AI1506" i="11"/>
  <c r="AN1506" i="11"/>
  <c r="AH1506" i="11"/>
  <c r="AM1506" i="11"/>
  <c r="AG1506" i="11"/>
  <c r="AL1506" i="11"/>
  <c r="AF1506" i="11"/>
  <c r="AK1506" i="11"/>
  <c r="AE1506" i="11"/>
  <c r="AJ1506" i="11"/>
  <c r="AI1505" i="11"/>
  <c r="AN1505" i="11"/>
  <c r="AH1505" i="11"/>
  <c r="AM1505" i="11"/>
  <c r="AG1505" i="11"/>
  <c r="AL1505" i="11"/>
  <c r="AF1505" i="11"/>
  <c r="AK1505" i="11"/>
  <c r="AE1505" i="11"/>
  <c r="AJ1505" i="11"/>
  <c r="AI1504" i="11"/>
  <c r="AN1504" i="11"/>
  <c r="AH1504" i="11"/>
  <c r="AM1504" i="11"/>
  <c r="AG1504" i="11"/>
  <c r="AL1504" i="11"/>
  <c r="AF1504" i="11"/>
  <c r="AK1504" i="11"/>
  <c r="AE1504" i="11"/>
  <c r="AJ1504" i="11"/>
  <c r="AI1503" i="11"/>
  <c r="AN1503" i="11"/>
  <c r="AH1503" i="11"/>
  <c r="AM1503" i="11"/>
  <c r="AG1503" i="11"/>
  <c r="AL1503" i="11"/>
  <c r="AF1503" i="11"/>
  <c r="AK1503" i="11"/>
  <c r="AE1503" i="11"/>
  <c r="AJ1503" i="11"/>
  <c r="AI1502" i="11"/>
  <c r="AN1502" i="11"/>
  <c r="AH1502" i="11"/>
  <c r="AM1502" i="11"/>
  <c r="AG1502" i="11"/>
  <c r="AL1502" i="11"/>
  <c r="AF1502" i="11"/>
  <c r="AK1502" i="11"/>
  <c r="AE1502" i="11"/>
  <c r="AJ1502" i="11"/>
  <c r="AI1501" i="11"/>
  <c r="AN1501" i="11"/>
  <c r="AH1501" i="11"/>
  <c r="AM1501" i="11"/>
  <c r="AG1501" i="11"/>
  <c r="AL1501" i="11"/>
  <c r="AF1501" i="11"/>
  <c r="AK1501" i="11"/>
  <c r="AE1501" i="11"/>
  <c r="AJ1501" i="11"/>
  <c r="AI1500" i="11"/>
  <c r="AN1500" i="11"/>
  <c r="AH1500" i="11"/>
  <c r="AM1500" i="11"/>
  <c r="AG1500" i="11"/>
  <c r="AL1500" i="11"/>
  <c r="AF1500" i="11"/>
  <c r="AK1500" i="11"/>
  <c r="AE1500" i="11"/>
  <c r="AJ1500" i="11"/>
  <c r="AI1499" i="11"/>
  <c r="AN1499" i="11"/>
  <c r="AH1499" i="11"/>
  <c r="AM1499" i="11"/>
  <c r="AG1499" i="11"/>
  <c r="AL1499" i="11"/>
  <c r="AF1499" i="11"/>
  <c r="AK1499" i="11"/>
  <c r="AE1499" i="11"/>
  <c r="AJ1499" i="11"/>
  <c r="AI1498" i="11"/>
  <c r="AN1498" i="11"/>
  <c r="AH1498" i="11"/>
  <c r="AM1498" i="11"/>
  <c r="AG1498" i="11"/>
  <c r="AL1498" i="11"/>
  <c r="AF1498" i="11"/>
  <c r="AK1498" i="11"/>
  <c r="AE1498" i="11"/>
  <c r="AJ1498" i="11"/>
  <c r="AI1497" i="11"/>
  <c r="AN1497" i="11"/>
  <c r="AH1497" i="11"/>
  <c r="AM1497" i="11"/>
  <c r="AG1497" i="11"/>
  <c r="AL1497" i="11"/>
  <c r="AF1497" i="11"/>
  <c r="AK1497" i="11"/>
  <c r="AE1497" i="11"/>
  <c r="AJ1497" i="11"/>
  <c r="AI1496" i="11"/>
  <c r="AN1496" i="11"/>
  <c r="AH1496" i="11"/>
  <c r="AM1496" i="11"/>
  <c r="AG1496" i="11"/>
  <c r="AL1496" i="11"/>
  <c r="AF1496" i="11"/>
  <c r="AK1496" i="11"/>
  <c r="AE1496" i="11"/>
  <c r="AJ1496" i="11"/>
  <c r="AI1495" i="11"/>
  <c r="AN1495" i="11"/>
  <c r="AH1495" i="11"/>
  <c r="AM1495" i="11"/>
  <c r="AG1495" i="11"/>
  <c r="AL1495" i="11"/>
  <c r="AF1495" i="11"/>
  <c r="AK1495" i="11"/>
  <c r="AE1495" i="11"/>
  <c r="AJ1495" i="11"/>
  <c r="AI1494" i="11"/>
  <c r="AN1494" i="11"/>
  <c r="AH1494" i="11"/>
  <c r="AM1494" i="11"/>
  <c r="AG1494" i="11"/>
  <c r="AL1494" i="11"/>
  <c r="AF1494" i="11"/>
  <c r="AK1494" i="11"/>
  <c r="AE1494" i="11"/>
  <c r="AJ1494" i="11"/>
  <c r="AI1493" i="11"/>
  <c r="AN1493" i="11"/>
  <c r="AH1493" i="11"/>
  <c r="AM1493" i="11"/>
  <c r="AG1493" i="11"/>
  <c r="AL1493" i="11"/>
  <c r="AF1493" i="11"/>
  <c r="AK1493" i="11"/>
  <c r="AE1493" i="11"/>
  <c r="AJ1493" i="11"/>
  <c r="AI1492" i="11"/>
  <c r="AN1492" i="11"/>
  <c r="AH1492" i="11"/>
  <c r="AM1492" i="11"/>
  <c r="AG1492" i="11"/>
  <c r="AL1492" i="11"/>
  <c r="AF1492" i="11"/>
  <c r="AK1492" i="11"/>
  <c r="AE1492" i="11"/>
  <c r="AJ1492" i="11"/>
  <c r="AI1491" i="11"/>
  <c r="AN1491" i="11"/>
  <c r="AH1491" i="11"/>
  <c r="AM1491" i="11"/>
  <c r="AG1491" i="11"/>
  <c r="AL1491" i="11"/>
  <c r="AF1491" i="11"/>
  <c r="AK1491" i="11"/>
  <c r="AE1491" i="11"/>
  <c r="AJ1491" i="11"/>
  <c r="AI1490" i="11"/>
  <c r="AN1490" i="11"/>
  <c r="AH1490" i="11"/>
  <c r="AM1490" i="11"/>
  <c r="AG1490" i="11"/>
  <c r="AL1490" i="11"/>
  <c r="AF1490" i="11"/>
  <c r="AK1490" i="11"/>
  <c r="AE1490" i="11"/>
  <c r="AJ1490" i="11"/>
  <c r="AI1489" i="11"/>
  <c r="AN1489" i="11"/>
  <c r="AH1489" i="11"/>
  <c r="AM1489" i="11"/>
  <c r="AG1489" i="11"/>
  <c r="AL1489" i="11"/>
  <c r="AF1489" i="11"/>
  <c r="AK1489" i="11"/>
  <c r="AE1489" i="11"/>
  <c r="AJ1489" i="11"/>
  <c r="AI1488" i="11"/>
  <c r="AN1488" i="11"/>
  <c r="AH1488" i="11"/>
  <c r="AM1488" i="11"/>
  <c r="AG1488" i="11"/>
  <c r="AL1488" i="11"/>
  <c r="AF1488" i="11"/>
  <c r="AK1488" i="11"/>
  <c r="AE1488" i="11"/>
  <c r="AJ1488" i="11"/>
  <c r="AI1487" i="11"/>
  <c r="AN1487" i="11"/>
  <c r="AH1487" i="11"/>
  <c r="AM1487" i="11"/>
  <c r="AG1487" i="11"/>
  <c r="AL1487" i="11"/>
  <c r="AF1487" i="11"/>
  <c r="AK1487" i="11"/>
  <c r="AE1487" i="11"/>
  <c r="AJ1487" i="11"/>
  <c r="AI1486" i="11"/>
  <c r="AN1486" i="11"/>
  <c r="AH1486" i="11"/>
  <c r="AM1486" i="11"/>
  <c r="AG1486" i="11"/>
  <c r="AL1486" i="11"/>
  <c r="AF1486" i="11"/>
  <c r="AK1486" i="11"/>
  <c r="AE1486" i="11"/>
  <c r="AJ1486" i="11"/>
  <c r="AI1485" i="11"/>
  <c r="AN1485" i="11"/>
  <c r="AH1485" i="11"/>
  <c r="AM1485" i="11"/>
  <c r="AG1485" i="11"/>
  <c r="AL1485" i="11"/>
  <c r="AF1485" i="11"/>
  <c r="AK1485" i="11"/>
  <c r="AE1485" i="11"/>
  <c r="AJ1485" i="11"/>
  <c r="AI1484" i="11"/>
  <c r="AN1484" i="11"/>
  <c r="AH1484" i="11"/>
  <c r="AM1484" i="11"/>
  <c r="AG1484" i="11"/>
  <c r="AL1484" i="11"/>
  <c r="AF1484" i="11"/>
  <c r="AK1484" i="11"/>
  <c r="AE1484" i="11"/>
  <c r="AJ1484" i="11"/>
  <c r="AI1483" i="11"/>
  <c r="AN1483" i="11"/>
  <c r="AH1483" i="11"/>
  <c r="AM1483" i="11"/>
  <c r="AG1483" i="11"/>
  <c r="AL1483" i="11"/>
  <c r="AF1483" i="11"/>
  <c r="AK1483" i="11"/>
  <c r="AE1483" i="11"/>
  <c r="AJ1483" i="11"/>
  <c r="AI1482" i="11"/>
  <c r="AN1482" i="11"/>
  <c r="AH1482" i="11"/>
  <c r="AM1482" i="11"/>
  <c r="AG1482" i="11"/>
  <c r="AL1482" i="11"/>
  <c r="AF1482" i="11"/>
  <c r="AK1482" i="11"/>
  <c r="AE1482" i="11"/>
  <c r="AJ1482" i="11"/>
  <c r="AI1481" i="11"/>
  <c r="AN1481" i="11"/>
  <c r="AH1481" i="11"/>
  <c r="AM1481" i="11"/>
  <c r="AG1481" i="11"/>
  <c r="AL1481" i="11"/>
  <c r="AF1481" i="11"/>
  <c r="AK1481" i="11"/>
  <c r="AE1481" i="11"/>
  <c r="AJ1481" i="11"/>
  <c r="AI1480" i="11"/>
  <c r="AN1480" i="11"/>
  <c r="AH1480" i="11"/>
  <c r="AM1480" i="11"/>
  <c r="AG1480" i="11"/>
  <c r="AL1480" i="11"/>
  <c r="AF1480" i="11"/>
  <c r="AK1480" i="11"/>
  <c r="AE1480" i="11"/>
  <c r="AJ1480" i="11"/>
  <c r="AI1479" i="11"/>
  <c r="AN1479" i="11"/>
  <c r="AH1479" i="11"/>
  <c r="AM1479" i="11"/>
  <c r="AG1479" i="11"/>
  <c r="AL1479" i="11"/>
  <c r="AF1479" i="11"/>
  <c r="AK1479" i="11"/>
  <c r="AE1479" i="11"/>
  <c r="AJ1479" i="11"/>
  <c r="AI1478" i="11"/>
  <c r="AN1478" i="11"/>
  <c r="AH1478" i="11"/>
  <c r="AM1478" i="11"/>
  <c r="AG1478" i="11"/>
  <c r="AL1478" i="11"/>
  <c r="AF1478" i="11"/>
  <c r="AK1478" i="11"/>
  <c r="AE1478" i="11"/>
  <c r="AJ1478" i="11"/>
  <c r="AI1477" i="11"/>
  <c r="AN1477" i="11"/>
  <c r="AH1477" i="11"/>
  <c r="AM1477" i="11"/>
  <c r="AG1477" i="11"/>
  <c r="AL1477" i="11"/>
  <c r="AF1477" i="11"/>
  <c r="AK1477" i="11"/>
  <c r="AE1477" i="11"/>
  <c r="AJ1477" i="11"/>
  <c r="AI1476" i="11"/>
  <c r="AN1476" i="11"/>
  <c r="AH1476" i="11"/>
  <c r="AM1476" i="11"/>
  <c r="AG1476" i="11"/>
  <c r="AL1476" i="11"/>
  <c r="AF1476" i="11"/>
  <c r="AK1476" i="11"/>
  <c r="AE1476" i="11"/>
  <c r="AJ1476" i="11"/>
  <c r="AI1475" i="11"/>
  <c r="AN1475" i="11"/>
  <c r="AH1475" i="11"/>
  <c r="AM1475" i="11"/>
  <c r="AG1475" i="11"/>
  <c r="AL1475" i="11"/>
  <c r="AF1475" i="11"/>
  <c r="AK1475" i="11"/>
  <c r="AE1475" i="11"/>
  <c r="AJ1475" i="11"/>
  <c r="AI1474" i="11"/>
  <c r="AN1474" i="11"/>
  <c r="AH1474" i="11"/>
  <c r="AM1474" i="11"/>
  <c r="AG1474" i="11"/>
  <c r="AL1474" i="11"/>
  <c r="AF1474" i="11"/>
  <c r="AK1474" i="11"/>
  <c r="AE1474" i="11"/>
  <c r="AJ1474" i="11"/>
  <c r="AI1473" i="11"/>
  <c r="AN1473" i="11"/>
  <c r="AH1473" i="11"/>
  <c r="AM1473" i="11"/>
  <c r="AG1473" i="11"/>
  <c r="AL1473" i="11"/>
  <c r="AF1473" i="11"/>
  <c r="AK1473" i="11"/>
  <c r="AE1473" i="11"/>
  <c r="AJ1473" i="11"/>
  <c r="AI1472" i="11"/>
  <c r="AN1472" i="11"/>
  <c r="AH1472" i="11"/>
  <c r="AM1472" i="11"/>
  <c r="AG1472" i="11"/>
  <c r="AL1472" i="11"/>
  <c r="AF1472" i="11"/>
  <c r="AK1472" i="11"/>
  <c r="AE1472" i="11"/>
  <c r="AJ1472" i="11"/>
  <c r="AI1471" i="11"/>
  <c r="AN1471" i="11"/>
  <c r="AH1471" i="11"/>
  <c r="AM1471" i="11"/>
  <c r="AG1471" i="11"/>
  <c r="AL1471" i="11"/>
  <c r="AF1471" i="11"/>
  <c r="AK1471" i="11"/>
  <c r="AE1471" i="11"/>
  <c r="AJ1471" i="11"/>
  <c r="AI1470" i="11"/>
  <c r="AN1470" i="11"/>
  <c r="AH1470" i="11"/>
  <c r="AM1470" i="11"/>
  <c r="AG1470" i="11"/>
  <c r="AL1470" i="11"/>
  <c r="AF1470" i="11"/>
  <c r="AK1470" i="11"/>
  <c r="AE1470" i="11"/>
  <c r="AJ1470" i="11"/>
  <c r="AI1469" i="11"/>
  <c r="AN1469" i="11"/>
  <c r="AH1469" i="11"/>
  <c r="AM1469" i="11"/>
  <c r="AG1469" i="11"/>
  <c r="AL1469" i="11"/>
  <c r="AF1469" i="11"/>
  <c r="AK1469" i="11"/>
  <c r="AE1469" i="11"/>
  <c r="AJ1469" i="11"/>
  <c r="AI1468" i="11"/>
  <c r="AN1468" i="11"/>
  <c r="AH1468" i="11"/>
  <c r="AM1468" i="11"/>
  <c r="AG1468" i="11"/>
  <c r="AL1468" i="11"/>
  <c r="AF1468" i="11"/>
  <c r="AK1468" i="11"/>
  <c r="AE1468" i="11"/>
  <c r="AJ1468" i="11"/>
  <c r="AI1467" i="11"/>
  <c r="AN1467" i="11"/>
  <c r="AH1467" i="11"/>
  <c r="AM1467" i="11"/>
  <c r="AG1467" i="11"/>
  <c r="AL1467" i="11"/>
  <c r="AF1467" i="11"/>
  <c r="AK1467" i="11"/>
  <c r="AE1467" i="11"/>
  <c r="AJ1467" i="11"/>
  <c r="AI1466" i="11"/>
  <c r="AN1466" i="11"/>
  <c r="AH1466" i="11"/>
  <c r="AM1466" i="11"/>
  <c r="AG1466" i="11"/>
  <c r="AL1466" i="11"/>
  <c r="AF1466" i="11"/>
  <c r="AK1466" i="11"/>
  <c r="AE1466" i="11"/>
  <c r="AJ1466" i="11"/>
  <c r="AI1465" i="11"/>
  <c r="AN1465" i="11"/>
  <c r="AH1465" i="11"/>
  <c r="AM1465" i="11"/>
  <c r="AG1465" i="11"/>
  <c r="AL1465" i="11"/>
  <c r="AF1465" i="11"/>
  <c r="AK1465" i="11"/>
  <c r="AE1465" i="11"/>
  <c r="AJ1465" i="11"/>
  <c r="AI1464" i="11"/>
  <c r="AN1464" i="11"/>
  <c r="AH1464" i="11"/>
  <c r="AM1464" i="11"/>
  <c r="AG1464" i="11"/>
  <c r="AL1464" i="11"/>
  <c r="AF1464" i="11"/>
  <c r="AK1464" i="11"/>
  <c r="AE1464" i="11"/>
  <c r="AJ1464" i="11"/>
  <c r="AI1463" i="11"/>
  <c r="AN1463" i="11"/>
  <c r="AH1463" i="11"/>
  <c r="AM1463" i="11"/>
  <c r="AG1463" i="11"/>
  <c r="AL1463" i="11"/>
  <c r="AF1463" i="11"/>
  <c r="AK1463" i="11"/>
  <c r="AE1463" i="11"/>
  <c r="AJ1463" i="11"/>
  <c r="AI1462" i="11"/>
  <c r="AN1462" i="11"/>
  <c r="AH1462" i="11"/>
  <c r="AM1462" i="11"/>
  <c r="AG1462" i="11"/>
  <c r="AL1462" i="11"/>
  <c r="AF1462" i="11"/>
  <c r="AK1462" i="11"/>
  <c r="AE1462" i="11"/>
  <c r="AJ1462" i="11"/>
  <c r="AI1461" i="11"/>
  <c r="AN1461" i="11"/>
  <c r="AH1461" i="11"/>
  <c r="AM1461" i="11"/>
  <c r="AG1461" i="11"/>
  <c r="AL1461" i="11"/>
  <c r="AF1461" i="11"/>
  <c r="AK1461" i="11"/>
  <c r="AE1461" i="11"/>
  <c r="AJ1461" i="11"/>
  <c r="AI1460" i="11"/>
  <c r="AN1460" i="11"/>
  <c r="AH1460" i="11"/>
  <c r="AM1460" i="11"/>
  <c r="AG1460" i="11"/>
  <c r="AL1460" i="11"/>
  <c r="AF1460" i="11"/>
  <c r="AK1460" i="11"/>
  <c r="AE1460" i="11"/>
  <c r="AJ1460" i="11"/>
  <c r="AI1459" i="11"/>
  <c r="AN1459" i="11"/>
  <c r="AH1459" i="11"/>
  <c r="AM1459" i="11"/>
  <c r="AG1459" i="11"/>
  <c r="AL1459" i="11"/>
  <c r="AF1459" i="11"/>
  <c r="AK1459" i="11"/>
  <c r="AE1459" i="11"/>
  <c r="AJ1459" i="11"/>
  <c r="AI1458" i="11"/>
  <c r="AN1458" i="11"/>
  <c r="AH1458" i="11"/>
  <c r="AM1458" i="11"/>
  <c r="AG1458" i="11"/>
  <c r="AL1458" i="11"/>
  <c r="AF1458" i="11"/>
  <c r="AK1458" i="11"/>
  <c r="AE1458" i="11"/>
  <c r="AJ1458" i="11"/>
  <c r="AI1457" i="11"/>
  <c r="AN1457" i="11"/>
  <c r="AH1457" i="11"/>
  <c r="AM1457" i="11"/>
  <c r="AG1457" i="11"/>
  <c r="AL1457" i="11"/>
  <c r="AF1457" i="11"/>
  <c r="AK1457" i="11"/>
  <c r="AE1457" i="11"/>
  <c r="AJ1457" i="11"/>
  <c r="AI1456" i="11"/>
  <c r="AN1456" i="11"/>
  <c r="AH1456" i="11"/>
  <c r="AM1456" i="11"/>
  <c r="AG1456" i="11"/>
  <c r="AL1456" i="11"/>
  <c r="AF1456" i="11"/>
  <c r="AK1456" i="11"/>
  <c r="AE1456" i="11"/>
  <c r="AJ1456" i="11"/>
  <c r="AI1455" i="11"/>
  <c r="AN1455" i="11"/>
  <c r="AH1455" i="11"/>
  <c r="AM1455" i="11"/>
  <c r="AG1455" i="11"/>
  <c r="AL1455" i="11"/>
  <c r="AF1455" i="11"/>
  <c r="AK1455" i="11"/>
  <c r="AE1455" i="11"/>
  <c r="AJ1455" i="11"/>
  <c r="AI1454" i="11"/>
  <c r="AN1454" i="11"/>
  <c r="AH1454" i="11"/>
  <c r="AM1454" i="11"/>
  <c r="AG1454" i="11"/>
  <c r="AL1454" i="11"/>
  <c r="AF1454" i="11"/>
  <c r="AK1454" i="11"/>
  <c r="AE1454" i="11"/>
  <c r="AJ1454" i="11"/>
  <c r="AI1453" i="11"/>
  <c r="AN1453" i="11"/>
  <c r="AH1453" i="11"/>
  <c r="AM1453" i="11"/>
  <c r="AG1453" i="11"/>
  <c r="AL1453" i="11"/>
  <c r="AF1453" i="11"/>
  <c r="AK1453" i="11"/>
  <c r="AE1453" i="11"/>
  <c r="AJ1453" i="11"/>
  <c r="AI1452" i="11"/>
  <c r="AN1452" i="11"/>
  <c r="AH1452" i="11"/>
  <c r="AM1452" i="11"/>
  <c r="AG1452" i="11"/>
  <c r="AL1452" i="11"/>
  <c r="AF1452" i="11"/>
  <c r="AK1452" i="11"/>
  <c r="AE1452" i="11"/>
  <c r="AJ1452" i="11"/>
  <c r="AI1451" i="11"/>
  <c r="AN1451" i="11"/>
  <c r="AH1451" i="11"/>
  <c r="AM1451" i="11"/>
  <c r="AG1451" i="11"/>
  <c r="AL1451" i="11"/>
  <c r="AF1451" i="11"/>
  <c r="AK1451" i="11"/>
  <c r="AE1451" i="11"/>
  <c r="AJ1451" i="11"/>
  <c r="AI1450" i="11"/>
  <c r="AN1450" i="11"/>
  <c r="AH1450" i="11"/>
  <c r="AM1450" i="11"/>
  <c r="AG1450" i="11"/>
  <c r="AL1450" i="11"/>
  <c r="AF1450" i="11"/>
  <c r="AK1450" i="11"/>
  <c r="AE1450" i="11"/>
  <c r="AJ1450" i="11"/>
  <c r="AI1449" i="11"/>
  <c r="AN1449" i="11"/>
  <c r="AH1449" i="11"/>
  <c r="AM1449" i="11"/>
  <c r="AG1449" i="11"/>
  <c r="AL1449" i="11"/>
  <c r="AF1449" i="11"/>
  <c r="AK1449" i="11"/>
  <c r="AE1449" i="11"/>
  <c r="AJ1449" i="11"/>
  <c r="AI1448" i="11"/>
  <c r="AN1448" i="11"/>
  <c r="AH1448" i="11"/>
  <c r="AM1448" i="11"/>
  <c r="AG1448" i="11"/>
  <c r="AL1448" i="11"/>
  <c r="AF1448" i="11"/>
  <c r="AK1448" i="11"/>
  <c r="AE1448" i="11"/>
  <c r="AJ1448" i="11"/>
  <c r="AI1447" i="11"/>
  <c r="AN1447" i="11"/>
  <c r="AH1447" i="11"/>
  <c r="AM1447" i="11"/>
  <c r="AG1447" i="11"/>
  <c r="AL1447" i="11"/>
  <c r="AF1447" i="11"/>
  <c r="AK1447" i="11"/>
  <c r="AE1447" i="11"/>
  <c r="AJ1447" i="11"/>
  <c r="AI1446" i="11"/>
  <c r="AN1446" i="11"/>
  <c r="AH1446" i="11"/>
  <c r="AM1446" i="11"/>
  <c r="AG1446" i="11"/>
  <c r="AL1446" i="11"/>
  <c r="AF1446" i="11"/>
  <c r="AK1446" i="11"/>
  <c r="AE1446" i="11"/>
  <c r="AJ1446" i="11"/>
  <c r="AI1445" i="11"/>
  <c r="AN1445" i="11"/>
  <c r="AH1445" i="11"/>
  <c r="AM1445" i="11"/>
  <c r="AG1445" i="11"/>
  <c r="AL1445" i="11"/>
  <c r="AF1445" i="11"/>
  <c r="AK1445" i="11"/>
  <c r="AE1445" i="11"/>
  <c r="AJ1445" i="11"/>
  <c r="AI1444" i="11"/>
  <c r="AN1444" i="11"/>
  <c r="AH1444" i="11"/>
  <c r="AM1444" i="11"/>
  <c r="AG1444" i="11"/>
  <c r="AL1444" i="11"/>
  <c r="AF1444" i="11"/>
  <c r="AK1444" i="11"/>
  <c r="AE1444" i="11"/>
  <c r="AJ1444" i="11"/>
  <c r="AI1443" i="11"/>
  <c r="AN1443" i="11"/>
  <c r="AH1443" i="11"/>
  <c r="AM1443" i="11"/>
  <c r="AG1443" i="11"/>
  <c r="AL1443" i="11"/>
  <c r="AF1443" i="11"/>
  <c r="AK1443" i="11"/>
  <c r="AE1443" i="11"/>
  <c r="AJ1443" i="11"/>
  <c r="AI1442" i="11"/>
  <c r="AN1442" i="11"/>
  <c r="AH1442" i="11"/>
  <c r="AM1442" i="11"/>
  <c r="AG1442" i="11"/>
  <c r="AL1442" i="11"/>
  <c r="AF1442" i="11"/>
  <c r="AK1442" i="11"/>
  <c r="AE1442" i="11"/>
  <c r="AJ1442" i="11"/>
  <c r="AI1441" i="11"/>
  <c r="AN1441" i="11"/>
  <c r="AH1441" i="11"/>
  <c r="AM1441" i="11"/>
  <c r="AG1441" i="11"/>
  <c r="AL1441" i="11"/>
  <c r="AF1441" i="11"/>
  <c r="AK1441" i="11"/>
  <c r="AE1441" i="11"/>
  <c r="AJ1441" i="11"/>
  <c r="AI1440" i="11"/>
  <c r="AN1440" i="11"/>
  <c r="AH1440" i="11"/>
  <c r="AM1440" i="11"/>
  <c r="AG1440" i="11"/>
  <c r="AL1440" i="11"/>
  <c r="AF1440" i="11"/>
  <c r="AK1440" i="11"/>
  <c r="AE1440" i="11"/>
  <c r="AJ1440" i="11"/>
  <c r="AI1439" i="11"/>
  <c r="AN1439" i="11"/>
  <c r="AH1439" i="11"/>
  <c r="AM1439" i="11"/>
  <c r="AG1439" i="11"/>
  <c r="AL1439" i="11"/>
  <c r="AF1439" i="11"/>
  <c r="AK1439" i="11"/>
  <c r="AE1439" i="11"/>
  <c r="AJ1439" i="11"/>
  <c r="AI1438" i="11"/>
  <c r="AN1438" i="11"/>
  <c r="AH1438" i="11"/>
  <c r="AM1438" i="11"/>
  <c r="AG1438" i="11"/>
  <c r="AL1438" i="11"/>
  <c r="AF1438" i="11"/>
  <c r="AK1438" i="11"/>
  <c r="AE1438" i="11"/>
  <c r="AJ1438" i="11"/>
  <c r="AI1437" i="11"/>
  <c r="AN1437" i="11"/>
  <c r="AH1437" i="11"/>
  <c r="AM1437" i="11"/>
  <c r="AG1437" i="11"/>
  <c r="AL1437" i="11"/>
  <c r="AF1437" i="11"/>
  <c r="AK1437" i="11"/>
  <c r="AE1437" i="11"/>
  <c r="AJ1437" i="11"/>
  <c r="AI1436" i="11"/>
  <c r="AN1436" i="11"/>
  <c r="AH1436" i="11"/>
  <c r="AM1436" i="11"/>
  <c r="AG1436" i="11"/>
  <c r="AL1436" i="11"/>
  <c r="AF1436" i="11"/>
  <c r="AK1436" i="11"/>
  <c r="AE1436" i="11"/>
  <c r="AJ1436" i="11"/>
  <c r="AI1435" i="11"/>
  <c r="AN1435" i="11"/>
  <c r="AH1435" i="11"/>
  <c r="AM1435" i="11"/>
  <c r="AG1435" i="11"/>
  <c r="AL1435" i="11"/>
  <c r="AF1435" i="11"/>
  <c r="AK1435" i="11"/>
  <c r="AE1435" i="11"/>
  <c r="AJ1435" i="11"/>
  <c r="AI1434" i="11"/>
  <c r="AN1434" i="11"/>
  <c r="AH1434" i="11"/>
  <c r="AM1434" i="11"/>
  <c r="AG1434" i="11"/>
  <c r="AL1434" i="11"/>
  <c r="AF1434" i="11"/>
  <c r="AK1434" i="11"/>
  <c r="AE1434" i="11"/>
  <c r="AJ1434" i="11"/>
  <c r="AI1433" i="11"/>
  <c r="AN1433" i="11"/>
  <c r="AH1433" i="11"/>
  <c r="AM1433" i="11"/>
  <c r="AG1433" i="11"/>
  <c r="AL1433" i="11"/>
  <c r="AF1433" i="11"/>
  <c r="AK1433" i="11"/>
  <c r="AE1433" i="11"/>
  <c r="AJ1433" i="11"/>
  <c r="AI1432" i="11"/>
  <c r="AN1432" i="11"/>
  <c r="AH1432" i="11"/>
  <c r="AM1432" i="11"/>
  <c r="AG1432" i="11"/>
  <c r="AL1432" i="11"/>
  <c r="AF1432" i="11"/>
  <c r="AK1432" i="11"/>
  <c r="AE1432" i="11"/>
  <c r="AJ1432" i="11"/>
  <c r="AI1431" i="11"/>
  <c r="AN1431" i="11"/>
  <c r="AH1431" i="11"/>
  <c r="AM1431" i="11"/>
  <c r="AG1431" i="11"/>
  <c r="AL1431" i="11"/>
  <c r="AF1431" i="11"/>
  <c r="AK1431" i="11"/>
  <c r="AE1431" i="11"/>
  <c r="AJ1431" i="11"/>
  <c r="AI1430" i="11"/>
  <c r="AN1430" i="11"/>
  <c r="AH1430" i="11"/>
  <c r="AM1430" i="11"/>
  <c r="AG1430" i="11"/>
  <c r="AL1430" i="11"/>
  <c r="AF1430" i="11"/>
  <c r="AK1430" i="11"/>
  <c r="AE1430" i="11"/>
  <c r="AJ1430" i="11"/>
  <c r="AI1429" i="11"/>
  <c r="AN1429" i="11"/>
  <c r="AH1429" i="11"/>
  <c r="AM1429" i="11"/>
  <c r="AG1429" i="11"/>
  <c r="AL1429" i="11"/>
  <c r="AF1429" i="11"/>
  <c r="AK1429" i="11"/>
  <c r="AE1429" i="11"/>
  <c r="AJ1429" i="11"/>
  <c r="AI1428" i="11"/>
  <c r="AN1428" i="11"/>
  <c r="AH1428" i="11"/>
  <c r="AM1428" i="11"/>
  <c r="AG1428" i="11"/>
  <c r="AL1428" i="11"/>
  <c r="AF1428" i="11"/>
  <c r="AK1428" i="11"/>
  <c r="AE1428" i="11"/>
  <c r="AJ1428" i="11"/>
  <c r="AI1427" i="11"/>
  <c r="AN1427" i="11"/>
  <c r="AH1427" i="11"/>
  <c r="AM1427" i="11"/>
  <c r="AG1427" i="11"/>
  <c r="AL1427" i="11"/>
  <c r="AF1427" i="11"/>
  <c r="AK1427" i="11"/>
  <c r="AE1427" i="11"/>
  <c r="AJ1427" i="11"/>
  <c r="AI1426" i="11"/>
  <c r="AN1426" i="11"/>
  <c r="AH1426" i="11"/>
  <c r="AM1426" i="11"/>
  <c r="AG1426" i="11"/>
  <c r="AL1426" i="11"/>
  <c r="AF1426" i="11"/>
  <c r="AK1426" i="11"/>
  <c r="AE1426" i="11"/>
  <c r="AJ1426" i="11"/>
  <c r="AI1425" i="11"/>
  <c r="AN1425" i="11"/>
  <c r="AH1425" i="11"/>
  <c r="AM1425" i="11"/>
  <c r="AG1425" i="11"/>
  <c r="AL1425" i="11"/>
  <c r="AF1425" i="11"/>
  <c r="AK1425" i="11"/>
  <c r="AE1425" i="11"/>
  <c r="AJ1425" i="11"/>
  <c r="AI1424" i="11"/>
  <c r="AN1424" i="11"/>
  <c r="AH1424" i="11"/>
  <c r="AM1424" i="11"/>
  <c r="AG1424" i="11"/>
  <c r="AL1424" i="11"/>
  <c r="AF1424" i="11"/>
  <c r="AK1424" i="11"/>
  <c r="AE1424" i="11"/>
  <c r="AJ1424" i="11"/>
  <c r="AI1423" i="11"/>
  <c r="AN1423" i="11"/>
  <c r="AH1423" i="11"/>
  <c r="AM1423" i="11"/>
  <c r="AG1423" i="11"/>
  <c r="AL1423" i="11"/>
  <c r="AF1423" i="11"/>
  <c r="AK1423" i="11"/>
  <c r="AE1423" i="11"/>
  <c r="AJ1423" i="11"/>
  <c r="AI1422" i="11"/>
  <c r="AN1422" i="11"/>
  <c r="AH1422" i="11"/>
  <c r="AM1422" i="11"/>
  <c r="AG1422" i="11"/>
  <c r="AL1422" i="11"/>
  <c r="AF1422" i="11"/>
  <c r="AK1422" i="11"/>
  <c r="AE1422" i="11"/>
  <c r="AJ1422" i="11"/>
  <c r="AI1421" i="11"/>
  <c r="AN1421" i="11"/>
  <c r="AH1421" i="11"/>
  <c r="AM1421" i="11"/>
  <c r="AG1421" i="11"/>
  <c r="AL1421" i="11"/>
  <c r="AF1421" i="11"/>
  <c r="AK1421" i="11"/>
  <c r="AE1421" i="11"/>
  <c r="AJ1421" i="11"/>
  <c r="AI1420" i="11"/>
  <c r="AN1420" i="11"/>
  <c r="AH1420" i="11"/>
  <c r="AM1420" i="11"/>
  <c r="AG1420" i="11"/>
  <c r="AL1420" i="11"/>
  <c r="AF1420" i="11"/>
  <c r="AK1420" i="11"/>
  <c r="AE1420" i="11"/>
  <c r="AJ1420" i="11"/>
  <c r="AI1419" i="11"/>
  <c r="AN1419" i="11"/>
  <c r="AH1419" i="11"/>
  <c r="AM1419" i="11"/>
  <c r="AG1419" i="11"/>
  <c r="AL1419" i="11"/>
  <c r="AF1419" i="11"/>
  <c r="AK1419" i="11"/>
  <c r="AE1419" i="11"/>
  <c r="AJ1419" i="11"/>
  <c r="AI1418" i="11"/>
  <c r="AN1418" i="11"/>
  <c r="AH1418" i="11"/>
  <c r="AM1418" i="11"/>
  <c r="AG1418" i="11"/>
  <c r="AL1418" i="11"/>
  <c r="AF1418" i="11"/>
  <c r="AK1418" i="11"/>
  <c r="AE1418" i="11"/>
  <c r="AJ1418" i="11"/>
  <c r="AI1417" i="11"/>
  <c r="AN1417" i="11"/>
  <c r="AH1417" i="11"/>
  <c r="AM1417" i="11"/>
  <c r="AG1417" i="11"/>
  <c r="AL1417" i="11"/>
  <c r="AF1417" i="11"/>
  <c r="AK1417" i="11"/>
  <c r="AE1417" i="11"/>
  <c r="AJ1417" i="11"/>
  <c r="AI1416" i="11"/>
  <c r="AN1416" i="11"/>
  <c r="AH1416" i="11"/>
  <c r="AM1416" i="11"/>
  <c r="AG1416" i="11"/>
  <c r="AL1416" i="11"/>
  <c r="AF1416" i="11"/>
  <c r="AK1416" i="11"/>
  <c r="AE1416" i="11"/>
  <c r="AJ1416" i="11"/>
  <c r="AI1415" i="11"/>
  <c r="AN1415" i="11"/>
  <c r="AH1415" i="11"/>
  <c r="AM1415" i="11"/>
  <c r="AG1415" i="11"/>
  <c r="AL1415" i="11"/>
  <c r="AF1415" i="11"/>
  <c r="AK1415" i="11"/>
  <c r="AE1415" i="11"/>
  <c r="AJ1415" i="11"/>
  <c r="AI1414" i="11"/>
  <c r="AN1414" i="11"/>
  <c r="AH1414" i="11"/>
  <c r="AM1414" i="11"/>
  <c r="AG1414" i="11"/>
  <c r="AL1414" i="11"/>
  <c r="AF1414" i="11"/>
  <c r="AK1414" i="11"/>
  <c r="AE1414" i="11"/>
  <c r="AJ1414" i="11"/>
  <c r="AI1413" i="11"/>
  <c r="AN1413" i="11"/>
  <c r="AH1413" i="11"/>
  <c r="AM1413" i="11"/>
  <c r="AG1413" i="11"/>
  <c r="AL1413" i="11"/>
  <c r="AF1413" i="11"/>
  <c r="AK1413" i="11"/>
  <c r="AE1413" i="11"/>
  <c r="AJ1413" i="11"/>
  <c r="AI1412" i="11"/>
  <c r="AN1412" i="11"/>
  <c r="AH1412" i="11"/>
  <c r="AM1412" i="11"/>
  <c r="AG1412" i="11"/>
  <c r="AL1412" i="11"/>
  <c r="AF1412" i="11"/>
  <c r="AK1412" i="11"/>
  <c r="AE1412" i="11"/>
  <c r="AJ1412" i="11"/>
  <c r="AI1411" i="11"/>
  <c r="AN1411" i="11"/>
  <c r="AH1411" i="11"/>
  <c r="AM1411" i="11"/>
  <c r="AG1411" i="11"/>
  <c r="AL1411" i="11"/>
  <c r="AF1411" i="11"/>
  <c r="AK1411" i="11"/>
  <c r="AE1411" i="11"/>
  <c r="AJ1411" i="11"/>
  <c r="AI1410" i="11"/>
  <c r="AN1410" i="11"/>
  <c r="AH1410" i="11"/>
  <c r="AM1410" i="11"/>
  <c r="AG1410" i="11"/>
  <c r="AL1410" i="11"/>
  <c r="AF1410" i="11"/>
  <c r="AK1410" i="11"/>
  <c r="AE1410" i="11"/>
  <c r="AJ1410" i="11"/>
  <c r="AI1409" i="11"/>
  <c r="AN1409" i="11"/>
  <c r="AH1409" i="11"/>
  <c r="AM1409" i="11"/>
  <c r="AG1409" i="11"/>
  <c r="AL1409" i="11"/>
  <c r="AF1409" i="11"/>
  <c r="AK1409" i="11"/>
  <c r="AE1409" i="11"/>
  <c r="AJ1409" i="11"/>
  <c r="AI1408" i="11"/>
  <c r="AN1408" i="11"/>
  <c r="AH1408" i="11"/>
  <c r="AM1408" i="11"/>
  <c r="AG1408" i="11"/>
  <c r="AL1408" i="11"/>
  <c r="AF1408" i="11"/>
  <c r="AK1408" i="11"/>
  <c r="AE1408" i="11"/>
  <c r="AJ1408" i="11"/>
  <c r="AI1407" i="11"/>
  <c r="AN1407" i="11"/>
  <c r="AH1407" i="11"/>
  <c r="AM1407" i="11"/>
  <c r="AG1407" i="11"/>
  <c r="AL1407" i="11"/>
  <c r="AF1407" i="11"/>
  <c r="AK1407" i="11"/>
  <c r="AE1407" i="11"/>
  <c r="AJ1407" i="11"/>
  <c r="AI1406" i="11"/>
  <c r="AN1406" i="11"/>
  <c r="AH1406" i="11"/>
  <c r="AM1406" i="11"/>
  <c r="AG1406" i="11"/>
  <c r="AL1406" i="11"/>
  <c r="AF1406" i="11"/>
  <c r="AK1406" i="11"/>
  <c r="AE1406" i="11"/>
  <c r="AJ1406" i="11"/>
  <c r="AI1405" i="11"/>
  <c r="AN1405" i="11"/>
  <c r="AH1405" i="11"/>
  <c r="AM1405" i="11"/>
  <c r="AG1405" i="11"/>
  <c r="AL1405" i="11"/>
  <c r="AF1405" i="11"/>
  <c r="AK1405" i="11"/>
  <c r="AE1405" i="11"/>
  <c r="AJ1405" i="11"/>
  <c r="AI1404" i="11"/>
  <c r="AN1404" i="11"/>
  <c r="AH1404" i="11"/>
  <c r="AM1404" i="11"/>
  <c r="AG1404" i="11"/>
  <c r="AL1404" i="11"/>
  <c r="AF1404" i="11"/>
  <c r="AK1404" i="11"/>
  <c r="AE1404" i="11"/>
  <c r="AJ1404" i="11"/>
  <c r="AI1403" i="11"/>
  <c r="AN1403" i="11"/>
  <c r="AH1403" i="11"/>
  <c r="AM1403" i="11"/>
  <c r="AG1403" i="11"/>
  <c r="AL1403" i="11"/>
  <c r="AF1403" i="11"/>
  <c r="AK1403" i="11"/>
  <c r="AE1403" i="11"/>
  <c r="AJ1403" i="11"/>
  <c r="AI1402" i="11"/>
  <c r="AN1402" i="11"/>
  <c r="AH1402" i="11"/>
  <c r="AM1402" i="11"/>
  <c r="AG1402" i="11"/>
  <c r="AL1402" i="11"/>
  <c r="AF1402" i="11"/>
  <c r="AK1402" i="11"/>
  <c r="AE1402" i="11"/>
  <c r="AJ1402" i="11"/>
  <c r="AI1401" i="11"/>
  <c r="AN1401" i="11"/>
  <c r="AH1401" i="11"/>
  <c r="AM1401" i="11"/>
  <c r="AG1401" i="11"/>
  <c r="AL1401" i="11"/>
  <c r="AF1401" i="11"/>
  <c r="AK1401" i="11"/>
  <c r="AE1401" i="11"/>
  <c r="AJ1401" i="11"/>
  <c r="AI1400" i="11"/>
  <c r="AN1400" i="11"/>
  <c r="AH1400" i="11"/>
  <c r="AM1400" i="11"/>
  <c r="AG1400" i="11"/>
  <c r="AL1400" i="11"/>
  <c r="AF1400" i="11"/>
  <c r="AK1400" i="11"/>
  <c r="AE1400" i="11"/>
  <c r="AJ1400" i="11"/>
  <c r="AI1399" i="11"/>
  <c r="AN1399" i="11"/>
  <c r="AH1399" i="11"/>
  <c r="AM1399" i="11"/>
  <c r="AG1399" i="11"/>
  <c r="AL1399" i="11"/>
  <c r="AF1399" i="11"/>
  <c r="AK1399" i="11"/>
  <c r="AE1399" i="11"/>
  <c r="AJ1399" i="11"/>
  <c r="AI1398" i="11"/>
  <c r="AN1398" i="11"/>
  <c r="AH1398" i="11"/>
  <c r="AM1398" i="11"/>
  <c r="AG1398" i="11"/>
  <c r="AL1398" i="11"/>
  <c r="AF1398" i="11"/>
  <c r="AK1398" i="11"/>
  <c r="AE1398" i="11"/>
  <c r="AJ1398" i="11"/>
  <c r="AI1397" i="11"/>
  <c r="AN1397" i="11"/>
  <c r="AH1397" i="11"/>
  <c r="AM1397" i="11"/>
  <c r="AG1397" i="11"/>
  <c r="AL1397" i="11"/>
  <c r="AF1397" i="11"/>
  <c r="AK1397" i="11"/>
  <c r="AE1397" i="11"/>
  <c r="AJ1397" i="11"/>
  <c r="AI1396" i="11"/>
  <c r="AN1396" i="11"/>
  <c r="AH1396" i="11"/>
  <c r="AM1396" i="11"/>
  <c r="AG1396" i="11"/>
  <c r="AL1396" i="11"/>
  <c r="AF1396" i="11"/>
  <c r="AK1396" i="11"/>
  <c r="AE1396" i="11"/>
  <c r="AJ1396" i="11"/>
  <c r="AI1395" i="11"/>
  <c r="AN1395" i="11"/>
  <c r="AH1395" i="11"/>
  <c r="AM1395" i="11"/>
  <c r="AG1395" i="11"/>
  <c r="AL1395" i="11"/>
  <c r="AF1395" i="11"/>
  <c r="AK1395" i="11"/>
  <c r="AE1395" i="11"/>
  <c r="AJ1395" i="11"/>
  <c r="AI1394" i="11"/>
  <c r="AN1394" i="11"/>
  <c r="AH1394" i="11"/>
  <c r="AM1394" i="11"/>
  <c r="AG1394" i="11"/>
  <c r="AL1394" i="11"/>
  <c r="AF1394" i="11"/>
  <c r="AK1394" i="11"/>
  <c r="AE1394" i="11"/>
  <c r="AJ1394" i="11"/>
  <c r="AI1393" i="11"/>
  <c r="AN1393" i="11"/>
  <c r="AH1393" i="11"/>
  <c r="AM1393" i="11"/>
  <c r="AG1393" i="11"/>
  <c r="AL1393" i="11"/>
  <c r="AF1393" i="11"/>
  <c r="AK1393" i="11"/>
  <c r="AE1393" i="11"/>
  <c r="AJ1393" i="11"/>
  <c r="AI1392" i="11"/>
  <c r="AN1392" i="11"/>
  <c r="AH1392" i="11"/>
  <c r="AM1392" i="11"/>
  <c r="AG1392" i="11"/>
  <c r="AL1392" i="11"/>
  <c r="AF1392" i="11"/>
  <c r="AK1392" i="11"/>
  <c r="AE1392" i="11"/>
  <c r="AJ1392" i="11"/>
  <c r="AI1391" i="11"/>
  <c r="AN1391" i="11"/>
  <c r="AH1391" i="11"/>
  <c r="AM1391" i="11"/>
  <c r="AG1391" i="11"/>
  <c r="AL1391" i="11"/>
  <c r="AF1391" i="11"/>
  <c r="AK1391" i="11"/>
  <c r="AE1391" i="11"/>
  <c r="AJ1391" i="11"/>
  <c r="AI1390" i="11"/>
  <c r="AN1390" i="11"/>
  <c r="AH1390" i="11"/>
  <c r="AM1390" i="11"/>
  <c r="AG1390" i="11"/>
  <c r="AL1390" i="11"/>
  <c r="AF1390" i="11"/>
  <c r="AK1390" i="11"/>
  <c r="AE1390" i="11"/>
  <c r="AJ1390" i="11"/>
  <c r="AI1389" i="11"/>
  <c r="AN1389" i="11"/>
  <c r="AH1389" i="11"/>
  <c r="AM1389" i="11"/>
  <c r="AG1389" i="11"/>
  <c r="AL1389" i="11"/>
  <c r="AF1389" i="11"/>
  <c r="AK1389" i="11"/>
  <c r="AE1389" i="11"/>
  <c r="AJ1389" i="11"/>
  <c r="AI1388" i="11"/>
  <c r="AN1388" i="11"/>
  <c r="AH1388" i="11"/>
  <c r="AM1388" i="11"/>
  <c r="AG1388" i="11"/>
  <c r="AL1388" i="11"/>
  <c r="AF1388" i="11"/>
  <c r="AK1388" i="11"/>
  <c r="AE1388" i="11"/>
  <c r="AJ1388" i="11"/>
  <c r="AI1387" i="11"/>
  <c r="AN1387" i="11"/>
  <c r="AH1387" i="11"/>
  <c r="AM1387" i="11"/>
  <c r="AG1387" i="11"/>
  <c r="AL1387" i="11"/>
  <c r="AF1387" i="11"/>
  <c r="AK1387" i="11"/>
  <c r="AE1387" i="11"/>
  <c r="AJ1387" i="11"/>
  <c r="AI1386" i="11"/>
  <c r="AN1386" i="11"/>
  <c r="AH1386" i="11"/>
  <c r="AM1386" i="11"/>
  <c r="AG1386" i="11"/>
  <c r="AL1386" i="11"/>
  <c r="AF1386" i="11"/>
  <c r="AK1386" i="11"/>
  <c r="AE1386" i="11"/>
  <c r="AJ1386" i="11"/>
  <c r="AI1385" i="11"/>
  <c r="AN1385" i="11"/>
  <c r="AH1385" i="11"/>
  <c r="AM1385" i="11"/>
  <c r="AG1385" i="11"/>
  <c r="AL1385" i="11"/>
  <c r="AF1385" i="11"/>
  <c r="AK1385" i="11"/>
  <c r="AE1385" i="11"/>
  <c r="AJ1385" i="11"/>
  <c r="AI1384" i="11"/>
  <c r="AN1384" i="11"/>
  <c r="AH1384" i="11"/>
  <c r="AM1384" i="11"/>
  <c r="AG1384" i="11"/>
  <c r="AL1384" i="11"/>
  <c r="AF1384" i="11"/>
  <c r="AK1384" i="11"/>
  <c r="AE1384" i="11"/>
  <c r="AJ1384" i="11"/>
  <c r="AI1383" i="11"/>
  <c r="AN1383" i="11"/>
  <c r="AH1383" i="11"/>
  <c r="AM1383" i="11"/>
  <c r="AG1383" i="11"/>
  <c r="AL1383" i="11"/>
  <c r="AF1383" i="11"/>
  <c r="AK1383" i="11"/>
  <c r="AE1383" i="11"/>
  <c r="AJ1383" i="11"/>
  <c r="AI1382" i="11"/>
  <c r="AN1382" i="11"/>
  <c r="AH1382" i="11"/>
  <c r="AM1382" i="11"/>
  <c r="AG1382" i="11"/>
  <c r="AL1382" i="11"/>
  <c r="AF1382" i="11"/>
  <c r="AK1382" i="11"/>
  <c r="AE1382" i="11"/>
  <c r="AJ1382" i="11"/>
  <c r="AI1381" i="11"/>
  <c r="AN1381" i="11"/>
  <c r="AH1381" i="11"/>
  <c r="AM1381" i="11"/>
  <c r="AG1381" i="11"/>
  <c r="AL1381" i="11"/>
  <c r="AF1381" i="11"/>
  <c r="AK1381" i="11"/>
  <c r="AE1381" i="11"/>
  <c r="AJ1381" i="11"/>
  <c r="AI1380" i="11"/>
  <c r="AN1380" i="11"/>
  <c r="AH1380" i="11"/>
  <c r="AM1380" i="11"/>
  <c r="AG1380" i="11"/>
  <c r="AL1380" i="11"/>
  <c r="AF1380" i="11"/>
  <c r="AK1380" i="11"/>
  <c r="AE1380" i="11"/>
  <c r="AJ1380" i="11"/>
  <c r="AI1379" i="11"/>
  <c r="AN1379" i="11"/>
  <c r="AH1379" i="11"/>
  <c r="AM1379" i="11"/>
  <c r="AG1379" i="11"/>
  <c r="AL1379" i="11"/>
  <c r="AF1379" i="11"/>
  <c r="AK1379" i="11"/>
  <c r="AE1379" i="11"/>
  <c r="AJ1379" i="11"/>
  <c r="AI1378" i="11"/>
  <c r="AN1378" i="11"/>
  <c r="AH1378" i="11"/>
  <c r="AM1378" i="11"/>
  <c r="AG1378" i="11"/>
  <c r="AL1378" i="11"/>
  <c r="AF1378" i="11"/>
  <c r="AK1378" i="11"/>
  <c r="AE1378" i="11"/>
  <c r="AJ1378" i="11"/>
  <c r="AI1377" i="11"/>
  <c r="AN1377" i="11"/>
  <c r="AH1377" i="11"/>
  <c r="AM1377" i="11"/>
  <c r="AG1377" i="11"/>
  <c r="AL1377" i="11"/>
  <c r="AF1377" i="11"/>
  <c r="AK1377" i="11"/>
  <c r="AE1377" i="11"/>
  <c r="AJ1377" i="11"/>
  <c r="AI1376" i="11"/>
  <c r="AN1376" i="11"/>
  <c r="AH1376" i="11"/>
  <c r="AM1376" i="11"/>
  <c r="AG1376" i="11"/>
  <c r="AL1376" i="11"/>
  <c r="AF1376" i="11"/>
  <c r="AK1376" i="11"/>
  <c r="AE1376" i="11"/>
  <c r="AJ1376" i="11"/>
  <c r="AI1375" i="11"/>
  <c r="AN1375" i="11"/>
  <c r="AH1375" i="11"/>
  <c r="AM1375" i="11"/>
  <c r="AG1375" i="11"/>
  <c r="AL1375" i="11"/>
  <c r="AF1375" i="11"/>
  <c r="AK1375" i="11"/>
  <c r="AE1375" i="11"/>
  <c r="AJ1375" i="11"/>
  <c r="AI1374" i="11"/>
  <c r="AN1374" i="11"/>
  <c r="AH1374" i="11"/>
  <c r="AM1374" i="11"/>
  <c r="AG1374" i="11"/>
  <c r="AL1374" i="11"/>
  <c r="AF1374" i="11"/>
  <c r="AK1374" i="11"/>
  <c r="AE1374" i="11"/>
  <c r="AJ1374" i="11"/>
  <c r="AI1373" i="11"/>
  <c r="AN1373" i="11"/>
  <c r="AH1373" i="11"/>
  <c r="AM1373" i="11"/>
  <c r="AG1373" i="11"/>
  <c r="AL1373" i="11"/>
  <c r="AF1373" i="11"/>
  <c r="AK1373" i="11"/>
  <c r="AE1373" i="11"/>
  <c r="AJ1373" i="11"/>
  <c r="AI1372" i="11"/>
  <c r="AN1372" i="11"/>
  <c r="AH1372" i="11"/>
  <c r="AM1372" i="11"/>
  <c r="AG1372" i="11"/>
  <c r="AL1372" i="11"/>
  <c r="AF1372" i="11"/>
  <c r="AK1372" i="11"/>
  <c r="AE1372" i="11"/>
  <c r="AJ1372" i="11"/>
  <c r="AI1371" i="11"/>
  <c r="AN1371" i="11"/>
  <c r="AH1371" i="11"/>
  <c r="AM1371" i="11"/>
  <c r="AG1371" i="11"/>
  <c r="AL1371" i="11"/>
  <c r="AF1371" i="11"/>
  <c r="AK1371" i="11"/>
  <c r="AE1371" i="11"/>
  <c r="AJ1371" i="11"/>
  <c r="AI1370" i="11"/>
  <c r="AN1370" i="11"/>
  <c r="AH1370" i="11"/>
  <c r="AM1370" i="11"/>
  <c r="AG1370" i="11"/>
  <c r="AL1370" i="11"/>
  <c r="AF1370" i="11"/>
  <c r="AK1370" i="11"/>
  <c r="AE1370" i="11"/>
  <c r="AJ1370" i="11"/>
  <c r="AI1369" i="11"/>
  <c r="AN1369" i="11"/>
  <c r="AH1369" i="11"/>
  <c r="AM1369" i="11"/>
  <c r="AG1369" i="11"/>
  <c r="AL1369" i="11"/>
  <c r="AF1369" i="11"/>
  <c r="AK1369" i="11"/>
  <c r="AE1369" i="11"/>
  <c r="AJ1369" i="11"/>
  <c r="AI1368" i="11"/>
  <c r="AN1368" i="11"/>
  <c r="AH1368" i="11"/>
  <c r="AM1368" i="11"/>
  <c r="AG1368" i="11"/>
  <c r="AL1368" i="11"/>
  <c r="AF1368" i="11"/>
  <c r="AK1368" i="11"/>
  <c r="AE1368" i="11"/>
  <c r="AJ1368" i="11"/>
  <c r="AI1367" i="11"/>
  <c r="AN1367" i="11"/>
  <c r="AH1367" i="11"/>
  <c r="AM1367" i="11"/>
  <c r="AG1367" i="11"/>
  <c r="AL1367" i="11"/>
  <c r="AF1367" i="11"/>
  <c r="AK1367" i="11"/>
  <c r="AE1367" i="11"/>
  <c r="AJ1367" i="11"/>
  <c r="AI1366" i="11"/>
  <c r="AN1366" i="11"/>
  <c r="AH1366" i="11"/>
  <c r="AM1366" i="11"/>
  <c r="AG1366" i="11"/>
  <c r="AL1366" i="11"/>
  <c r="AF1366" i="11"/>
  <c r="AK1366" i="11"/>
  <c r="AE1366" i="11"/>
  <c r="AJ1366" i="11"/>
  <c r="AI1365" i="11"/>
  <c r="AN1365" i="11"/>
  <c r="AH1365" i="11"/>
  <c r="AM1365" i="11"/>
  <c r="AG1365" i="11"/>
  <c r="AL1365" i="11"/>
  <c r="AF1365" i="11"/>
  <c r="AK1365" i="11"/>
  <c r="AE1365" i="11"/>
  <c r="AJ1365" i="11"/>
  <c r="AI1364" i="11"/>
  <c r="AN1364" i="11"/>
  <c r="AH1364" i="11"/>
  <c r="AM1364" i="11"/>
  <c r="AG1364" i="11"/>
  <c r="AL1364" i="11"/>
  <c r="AF1364" i="11"/>
  <c r="AK1364" i="11"/>
  <c r="AE1364" i="11"/>
  <c r="AJ1364" i="11"/>
  <c r="AI1363" i="11"/>
  <c r="AN1363" i="11"/>
  <c r="AH1363" i="11"/>
  <c r="AM1363" i="11"/>
  <c r="AG1363" i="11"/>
  <c r="AL1363" i="11"/>
  <c r="AF1363" i="11"/>
  <c r="AK1363" i="11"/>
  <c r="AE1363" i="11"/>
  <c r="AJ1363" i="11"/>
  <c r="AI1362" i="11"/>
  <c r="AN1362" i="11"/>
  <c r="AH1362" i="11"/>
  <c r="AM1362" i="11"/>
  <c r="AG1362" i="11"/>
  <c r="AL1362" i="11"/>
  <c r="AF1362" i="11"/>
  <c r="AK1362" i="11"/>
  <c r="AE1362" i="11"/>
  <c r="AJ1362" i="11"/>
  <c r="AI1361" i="11"/>
  <c r="AN1361" i="11"/>
  <c r="AH1361" i="11"/>
  <c r="AM1361" i="11"/>
  <c r="AG1361" i="11"/>
  <c r="AL1361" i="11"/>
  <c r="AF1361" i="11"/>
  <c r="AK1361" i="11"/>
  <c r="AE1361" i="11"/>
  <c r="AJ1361" i="11"/>
  <c r="AI1360" i="11"/>
  <c r="AN1360" i="11"/>
  <c r="AH1360" i="11"/>
  <c r="AM1360" i="11"/>
  <c r="AG1360" i="11"/>
  <c r="AL1360" i="11"/>
  <c r="AF1360" i="11"/>
  <c r="AK1360" i="11"/>
  <c r="AE1360" i="11"/>
  <c r="AJ1360" i="11"/>
  <c r="AI1359" i="11"/>
  <c r="AN1359" i="11"/>
  <c r="AH1359" i="11"/>
  <c r="AM1359" i="11"/>
  <c r="AG1359" i="11"/>
  <c r="AL1359" i="11"/>
  <c r="AF1359" i="11"/>
  <c r="AK1359" i="11"/>
  <c r="AE1359" i="11"/>
  <c r="AJ1359" i="11"/>
  <c r="AI1358" i="11"/>
  <c r="AN1358" i="11"/>
  <c r="AH1358" i="11"/>
  <c r="AM1358" i="11"/>
  <c r="AG1358" i="11"/>
  <c r="AL1358" i="11"/>
  <c r="AF1358" i="11"/>
  <c r="AK1358" i="11"/>
  <c r="AE1358" i="11"/>
  <c r="AJ1358" i="11"/>
  <c r="AI1357" i="11"/>
  <c r="AN1357" i="11"/>
  <c r="AH1357" i="11"/>
  <c r="AM1357" i="11"/>
  <c r="AG1357" i="11"/>
  <c r="AL1357" i="11"/>
  <c r="AF1357" i="11"/>
  <c r="AK1357" i="11"/>
  <c r="AE1357" i="11"/>
  <c r="AJ1357" i="11"/>
  <c r="AI1356" i="11"/>
  <c r="AN1356" i="11"/>
  <c r="AH1356" i="11"/>
  <c r="AM1356" i="11"/>
  <c r="AG1356" i="11"/>
  <c r="AL1356" i="11"/>
  <c r="AF1356" i="11"/>
  <c r="AK1356" i="11"/>
  <c r="AE1356" i="11"/>
  <c r="AJ1356" i="11"/>
  <c r="AI1355" i="11"/>
  <c r="AN1355" i="11"/>
  <c r="AH1355" i="11"/>
  <c r="AM1355" i="11"/>
  <c r="AG1355" i="11"/>
  <c r="AL1355" i="11"/>
  <c r="AF1355" i="11"/>
  <c r="AK1355" i="11"/>
  <c r="AE1355" i="11"/>
  <c r="AJ1355" i="11"/>
  <c r="AI1354" i="11"/>
  <c r="AN1354" i="11"/>
  <c r="AH1354" i="11"/>
  <c r="AM1354" i="11"/>
  <c r="AG1354" i="11"/>
  <c r="AL1354" i="11"/>
  <c r="AF1354" i="11"/>
  <c r="AK1354" i="11"/>
  <c r="AE1354" i="11"/>
  <c r="AJ1354" i="11"/>
  <c r="AI1353" i="11"/>
  <c r="AN1353" i="11"/>
  <c r="AH1353" i="11"/>
  <c r="AM1353" i="11"/>
  <c r="AG1353" i="11"/>
  <c r="AL1353" i="11"/>
  <c r="AF1353" i="11"/>
  <c r="AK1353" i="11"/>
  <c r="AE1353" i="11"/>
  <c r="AJ1353" i="11"/>
  <c r="AI1352" i="11"/>
  <c r="AN1352" i="11"/>
  <c r="AH1352" i="11"/>
  <c r="AM1352" i="11"/>
  <c r="AG1352" i="11"/>
  <c r="AL1352" i="11"/>
  <c r="AF1352" i="11"/>
  <c r="AK1352" i="11"/>
  <c r="AE1352" i="11"/>
  <c r="AJ1352" i="11"/>
  <c r="AI1351" i="11"/>
  <c r="AN1351" i="11"/>
  <c r="AH1351" i="11"/>
  <c r="AM1351" i="11"/>
  <c r="AG1351" i="11"/>
  <c r="AL1351" i="11"/>
  <c r="AF1351" i="11"/>
  <c r="AK1351" i="11"/>
  <c r="AE1351" i="11"/>
  <c r="AJ1351" i="11"/>
  <c r="AI1350" i="11"/>
  <c r="AN1350" i="11"/>
  <c r="AH1350" i="11"/>
  <c r="AM1350" i="11"/>
  <c r="AG1350" i="11"/>
  <c r="AL1350" i="11"/>
  <c r="AF1350" i="11"/>
  <c r="AK1350" i="11"/>
  <c r="AE1350" i="11"/>
  <c r="AJ1350" i="11"/>
  <c r="AI1349" i="11"/>
  <c r="AN1349" i="11"/>
  <c r="AH1349" i="11"/>
  <c r="AM1349" i="11"/>
  <c r="AG1349" i="11"/>
  <c r="AL1349" i="11"/>
  <c r="AF1349" i="11"/>
  <c r="AK1349" i="11"/>
  <c r="AE1349" i="11"/>
  <c r="AJ1349" i="11"/>
  <c r="AI1348" i="11"/>
  <c r="AN1348" i="11"/>
  <c r="AH1348" i="11"/>
  <c r="AM1348" i="11"/>
  <c r="AG1348" i="11"/>
  <c r="AL1348" i="11"/>
  <c r="AF1348" i="11"/>
  <c r="AK1348" i="11"/>
  <c r="AE1348" i="11"/>
  <c r="AJ1348" i="11"/>
  <c r="AI1347" i="11"/>
  <c r="AN1347" i="11"/>
  <c r="AH1347" i="11"/>
  <c r="AM1347" i="11"/>
  <c r="AG1347" i="11"/>
  <c r="AL1347" i="11"/>
  <c r="AF1347" i="11"/>
  <c r="AK1347" i="11"/>
  <c r="AE1347" i="11"/>
  <c r="AJ1347" i="11"/>
  <c r="AI1346" i="11"/>
  <c r="AN1346" i="11"/>
  <c r="AH1346" i="11"/>
  <c r="AM1346" i="11"/>
  <c r="AG1346" i="11"/>
  <c r="AL1346" i="11"/>
  <c r="AF1346" i="11"/>
  <c r="AK1346" i="11"/>
  <c r="AE1346" i="11"/>
  <c r="AJ1346" i="11"/>
  <c r="AI1345" i="11"/>
  <c r="AN1345" i="11"/>
  <c r="AH1345" i="11"/>
  <c r="AM1345" i="11"/>
  <c r="AG1345" i="11"/>
  <c r="AL1345" i="11"/>
  <c r="AF1345" i="11"/>
  <c r="AK1345" i="11"/>
  <c r="AE1345" i="11"/>
  <c r="AJ1345" i="11"/>
  <c r="AI1344" i="11"/>
  <c r="AN1344" i="11"/>
  <c r="AH1344" i="11"/>
  <c r="AM1344" i="11"/>
  <c r="AG1344" i="11"/>
  <c r="AL1344" i="11"/>
  <c r="AF1344" i="11"/>
  <c r="AK1344" i="11"/>
  <c r="AE1344" i="11"/>
  <c r="AJ1344" i="11"/>
  <c r="AI1343" i="11"/>
  <c r="AN1343" i="11"/>
  <c r="AH1343" i="11"/>
  <c r="AM1343" i="11"/>
  <c r="AG1343" i="11"/>
  <c r="AL1343" i="11"/>
  <c r="AF1343" i="11"/>
  <c r="AK1343" i="11"/>
  <c r="AE1343" i="11"/>
  <c r="AJ1343" i="11"/>
  <c r="AI1342" i="11"/>
  <c r="AN1342" i="11"/>
  <c r="AH1342" i="11"/>
  <c r="AM1342" i="11"/>
  <c r="AG1342" i="11"/>
  <c r="AL1342" i="11"/>
  <c r="AF1342" i="11"/>
  <c r="AK1342" i="11"/>
  <c r="AE1342" i="11"/>
  <c r="AJ1342" i="11"/>
  <c r="AI1341" i="11"/>
  <c r="AN1341" i="11"/>
  <c r="AH1341" i="11"/>
  <c r="AM1341" i="11"/>
  <c r="AG1341" i="11"/>
  <c r="AL1341" i="11"/>
  <c r="AF1341" i="11"/>
  <c r="AK1341" i="11"/>
  <c r="AE1341" i="11"/>
  <c r="AJ1341" i="11"/>
  <c r="AI1340" i="11"/>
  <c r="AN1340" i="11"/>
  <c r="AH1340" i="11"/>
  <c r="AM1340" i="11"/>
  <c r="AG1340" i="11"/>
  <c r="AL1340" i="11"/>
  <c r="AF1340" i="11"/>
  <c r="AK1340" i="11"/>
  <c r="AE1340" i="11"/>
  <c r="AJ1340" i="11"/>
  <c r="AI1339" i="11"/>
  <c r="AN1339" i="11"/>
  <c r="AH1339" i="11"/>
  <c r="AM1339" i="11"/>
  <c r="AG1339" i="11"/>
  <c r="AL1339" i="11"/>
  <c r="AF1339" i="11"/>
  <c r="AK1339" i="11"/>
  <c r="AE1339" i="11"/>
  <c r="AJ1339" i="11"/>
  <c r="AI1338" i="11"/>
  <c r="AN1338" i="11"/>
  <c r="AH1338" i="11"/>
  <c r="AM1338" i="11"/>
  <c r="AG1338" i="11"/>
  <c r="AL1338" i="11"/>
  <c r="AF1338" i="11"/>
  <c r="AK1338" i="11"/>
  <c r="AE1338" i="11"/>
  <c r="AJ1338" i="11"/>
  <c r="AI1337" i="11"/>
  <c r="AN1337" i="11"/>
  <c r="AH1337" i="11"/>
  <c r="AM1337" i="11"/>
  <c r="AG1337" i="11"/>
  <c r="AL1337" i="11"/>
  <c r="AF1337" i="11"/>
  <c r="AK1337" i="11"/>
  <c r="AE1337" i="11"/>
  <c r="AJ1337" i="11"/>
  <c r="AI1336" i="11"/>
  <c r="AN1336" i="11"/>
  <c r="AH1336" i="11"/>
  <c r="AM1336" i="11"/>
  <c r="AG1336" i="11"/>
  <c r="AL1336" i="11"/>
  <c r="AF1336" i="11"/>
  <c r="AK1336" i="11"/>
  <c r="AE1336" i="11"/>
  <c r="AJ1336" i="11"/>
  <c r="AI1335" i="11"/>
  <c r="AN1335" i="11"/>
  <c r="AH1335" i="11"/>
  <c r="AM1335" i="11"/>
  <c r="AG1335" i="11"/>
  <c r="AL1335" i="11"/>
  <c r="AF1335" i="11"/>
  <c r="AK1335" i="11"/>
  <c r="AE1335" i="11"/>
  <c r="AJ1335" i="11"/>
  <c r="AI1334" i="11"/>
  <c r="AN1334" i="11"/>
  <c r="AH1334" i="11"/>
  <c r="AM1334" i="11"/>
  <c r="AG1334" i="11"/>
  <c r="AL1334" i="11"/>
  <c r="AF1334" i="11"/>
  <c r="AK1334" i="11"/>
  <c r="AE1334" i="11"/>
  <c r="AJ1334" i="11"/>
  <c r="AI1333" i="11"/>
  <c r="AN1333" i="11"/>
  <c r="AH1333" i="11"/>
  <c r="AM1333" i="11"/>
  <c r="AG1333" i="11"/>
  <c r="AL1333" i="11"/>
  <c r="AF1333" i="11"/>
  <c r="AK1333" i="11"/>
  <c r="AE1333" i="11"/>
  <c r="AJ1333" i="11"/>
  <c r="AI1332" i="11"/>
  <c r="AN1332" i="11"/>
  <c r="AH1332" i="11"/>
  <c r="AM1332" i="11"/>
  <c r="AG1332" i="11"/>
  <c r="AL1332" i="11"/>
  <c r="AF1332" i="11"/>
  <c r="AK1332" i="11"/>
  <c r="AE1332" i="11"/>
  <c r="AJ1332" i="11"/>
  <c r="AI1331" i="11"/>
  <c r="AN1331" i="11"/>
  <c r="AH1331" i="11"/>
  <c r="AM1331" i="11"/>
  <c r="AG1331" i="11"/>
  <c r="AL1331" i="11"/>
  <c r="AF1331" i="11"/>
  <c r="AK1331" i="11"/>
  <c r="AE1331" i="11"/>
  <c r="AJ1331" i="11"/>
  <c r="AI1330" i="11"/>
  <c r="AN1330" i="11"/>
  <c r="AH1330" i="11"/>
  <c r="AM1330" i="11"/>
  <c r="AG1330" i="11"/>
  <c r="AL1330" i="11"/>
  <c r="AF1330" i="11"/>
  <c r="AK1330" i="11"/>
  <c r="AE1330" i="11"/>
  <c r="AJ1330" i="11"/>
  <c r="AI1329" i="11"/>
  <c r="AN1329" i="11"/>
  <c r="AH1329" i="11"/>
  <c r="AM1329" i="11"/>
  <c r="AG1329" i="11"/>
  <c r="AL1329" i="11"/>
  <c r="AF1329" i="11"/>
  <c r="AK1329" i="11"/>
  <c r="AE1329" i="11"/>
  <c r="AJ1329" i="11"/>
  <c r="AI1328" i="11"/>
  <c r="AN1328" i="11"/>
  <c r="AH1328" i="11"/>
  <c r="AM1328" i="11"/>
  <c r="AG1328" i="11"/>
  <c r="AL1328" i="11"/>
  <c r="AF1328" i="11"/>
  <c r="AK1328" i="11"/>
  <c r="AE1328" i="11"/>
  <c r="AJ1328" i="11"/>
  <c r="AI1327" i="11"/>
  <c r="AN1327" i="11"/>
  <c r="AH1327" i="11"/>
  <c r="AM1327" i="11"/>
  <c r="AG1327" i="11"/>
  <c r="AL1327" i="11"/>
  <c r="AF1327" i="11"/>
  <c r="AK1327" i="11"/>
  <c r="AE1327" i="11"/>
  <c r="AJ1327" i="11"/>
  <c r="AI1326" i="11"/>
  <c r="AN1326" i="11"/>
  <c r="AH1326" i="11"/>
  <c r="AM1326" i="11"/>
  <c r="AG1326" i="11"/>
  <c r="AL1326" i="11"/>
  <c r="AF1326" i="11"/>
  <c r="AK1326" i="11"/>
  <c r="AE1326" i="11"/>
  <c r="AJ1326" i="11"/>
  <c r="AI1325" i="11"/>
  <c r="AN1325" i="11"/>
  <c r="AH1325" i="11"/>
  <c r="AM1325" i="11"/>
  <c r="AG1325" i="11"/>
  <c r="AL1325" i="11"/>
  <c r="AF1325" i="11"/>
  <c r="AK1325" i="11"/>
  <c r="AE1325" i="11"/>
  <c r="AJ1325" i="11"/>
  <c r="AI1324" i="11"/>
  <c r="AN1324" i="11"/>
  <c r="AH1324" i="11"/>
  <c r="AM1324" i="11"/>
  <c r="AG1324" i="11"/>
  <c r="AL1324" i="11"/>
  <c r="AF1324" i="11"/>
  <c r="AK1324" i="11"/>
  <c r="AE1324" i="11"/>
  <c r="AJ1324" i="11"/>
  <c r="AI1323" i="11"/>
  <c r="AN1323" i="11"/>
  <c r="AH1323" i="11"/>
  <c r="AM1323" i="11"/>
  <c r="AG1323" i="11"/>
  <c r="AL1323" i="11"/>
  <c r="AF1323" i="11"/>
  <c r="AK1323" i="11"/>
  <c r="AE1323" i="11"/>
  <c r="AJ1323" i="11"/>
  <c r="AI1322" i="11"/>
  <c r="AN1322" i="11"/>
  <c r="AH1322" i="11"/>
  <c r="AM1322" i="11"/>
  <c r="AG1322" i="11"/>
  <c r="AL1322" i="11"/>
  <c r="AF1322" i="11"/>
  <c r="AK1322" i="11"/>
  <c r="AE1322" i="11"/>
  <c r="AJ1322" i="11"/>
  <c r="AI1321" i="11"/>
  <c r="AN1321" i="11"/>
  <c r="AH1321" i="11"/>
  <c r="AM1321" i="11"/>
  <c r="AG1321" i="11"/>
  <c r="AL1321" i="11"/>
  <c r="AF1321" i="11"/>
  <c r="AK1321" i="11"/>
  <c r="AE1321" i="11"/>
  <c r="AJ1321" i="11"/>
  <c r="AI1320" i="11"/>
  <c r="AN1320" i="11"/>
  <c r="AH1320" i="11"/>
  <c r="AM1320" i="11"/>
  <c r="AG1320" i="11"/>
  <c r="AL1320" i="11"/>
  <c r="AF1320" i="11"/>
  <c r="AK1320" i="11"/>
  <c r="AE1320" i="11"/>
  <c r="AJ1320" i="11"/>
  <c r="AI1319" i="11"/>
  <c r="AN1319" i="11"/>
  <c r="AH1319" i="11"/>
  <c r="AM1319" i="11"/>
  <c r="AG1319" i="11"/>
  <c r="AL1319" i="11"/>
  <c r="AF1319" i="11"/>
  <c r="AK1319" i="11"/>
  <c r="AE1319" i="11"/>
  <c r="AJ1319" i="11"/>
  <c r="AI1318" i="11"/>
  <c r="AN1318" i="11"/>
  <c r="AH1318" i="11"/>
  <c r="AM1318" i="11"/>
  <c r="AG1318" i="11"/>
  <c r="AL1318" i="11"/>
  <c r="AF1318" i="11"/>
  <c r="AK1318" i="11"/>
  <c r="AE1318" i="11"/>
  <c r="AJ1318" i="11"/>
  <c r="AI1317" i="11"/>
  <c r="AN1317" i="11"/>
  <c r="AH1317" i="11"/>
  <c r="AM1317" i="11"/>
  <c r="AG1317" i="11"/>
  <c r="AL1317" i="11"/>
  <c r="AF1317" i="11"/>
  <c r="AK1317" i="11"/>
  <c r="AE1317" i="11"/>
  <c r="AJ1317" i="11"/>
  <c r="AI1316" i="11"/>
  <c r="AN1316" i="11"/>
  <c r="AH1316" i="11"/>
  <c r="AM1316" i="11"/>
  <c r="AG1316" i="11"/>
  <c r="AL1316" i="11"/>
  <c r="AF1316" i="11"/>
  <c r="AK1316" i="11"/>
  <c r="AE1316" i="11"/>
  <c r="AJ1316" i="11"/>
  <c r="AI1315" i="11"/>
  <c r="AN1315" i="11"/>
  <c r="AH1315" i="11"/>
  <c r="AM1315" i="11"/>
  <c r="AG1315" i="11"/>
  <c r="AL1315" i="11"/>
  <c r="AF1315" i="11"/>
  <c r="AK1315" i="11"/>
  <c r="AE1315" i="11"/>
  <c r="AJ1315" i="11"/>
  <c r="AI1314" i="11"/>
  <c r="AN1314" i="11"/>
  <c r="AH1314" i="11"/>
  <c r="AM1314" i="11"/>
  <c r="AG1314" i="11"/>
  <c r="AL1314" i="11"/>
  <c r="AF1314" i="11"/>
  <c r="AK1314" i="11"/>
  <c r="AE1314" i="11"/>
  <c r="AJ1314" i="11"/>
  <c r="AI1313" i="11"/>
  <c r="AN1313" i="11"/>
  <c r="AH1313" i="11"/>
  <c r="AM1313" i="11"/>
  <c r="AG1313" i="11"/>
  <c r="AL1313" i="11"/>
  <c r="AF1313" i="11"/>
  <c r="AK1313" i="11"/>
  <c r="AE1313" i="11"/>
  <c r="AJ1313" i="11"/>
  <c r="AI1312" i="11"/>
  <c r="AN1312" i="11"/>
  <c r="AH1312" i="11"/>
  <c r="AM1312" i="11"/>
  <c r="AG1312" i="11"/>
  <c r="AL1312" i="11"/>
  <c r="AF1312" i="11"/>
  <c r="AK1312" i="11"/>
  <c r="AE1312" i="11"/>
  <c r="AJ1312" i="11"/>
  <c r="AI1311" i="11"/>
  <c r="AN1311" i="11"/>
  <c r="AH1311" i="11"/>
  <c r="AM1311" i="11"/>
  <c r="AG1311" i="11"/>
  <c r="AL1311" i="11"/>
  <c r="AF1311" i="11"/>
  <c r="AK1311" i="11"/>
  <c r="AE1311" i="11"/>
  <c r="AJ1311" i="11"/>
  <c r="AI1310" i="11"/>
  <c r="AN1310" i="11"/>
  <c r="AH1310" i="11"/>
  <c r="AM1310" i="11"/>
  <c r="AG1310" i="11"/>
  <c r="AL1310" i="11"/>
  <c r="AF1310" i="11"/>
  <c r="AK1310" i="11"/>
  <c r="AE1310" i="11"/>
  <c r="AJ1310" i="11"/>
  <c r="AI1309" i="11"/>
  <c r="AN1309" i="11"/>
  <c r="AH1309" i="11"/>
  <c r="AM1309" i="11"/>
  <c r="AG1309" i="11"/>
  <c r="AL1309" i="11"/>
  <c r="AF1309" i="11"/>
  <c r="AK1309" i="11"/>
  <c r="AE1309" i="11"/>
  <c r="AJ1309" i="11"/>
  <c r="AI1308" i="11"/>
  <c r="AN1308" i="11"/>
  <c r="AH1308" i="11"/>
  <c r="AM1308" i="11"/>
  <c r="AG1308" i="11"/>
  <c r="AL1308" i="11"/>
  <c r="AF1308" i="11"/>
  <c r="AK1308" i="11"/>
  <c r="AE1308" i="11"/>
  <c r="AJ1308" i="11"/>
  <c r="AI1307" i="11"/>
  <c r="AN1307" i="11"/>
  <c r="AH1307" i="11"/>
  <c r="AM1307" i="11"/>
  <c r="AG1307" i="11"/>
  <c r="AL1307" i="11"/>
  <c r="AF1307" i="11"/>
  <c r="AK1307" i="11"/>
  <c r="AE1307" i="11"/>
  <c r="AJ1307" i="11"/>
  <c r="AI1306" i="11"/>
  <c r="AN1306" i="11"/>
  <c r="AH1306" i="11"/>
  <c r="AM1306" i="11"/>
  <c r="AG1306" i="11"/>
  <c r="AL1306" i="11"/>
  <c r="AF1306" i="11"/>
  <c r="AK1306" i="11"/>
  <c r="AE1306" i="11"/>
  <c r="AJ1306" i="11"/>
  <c r="AI1305" i="11"/>
  <c r="AN1305" i="11"/>
  <c r="AH1305" i="11"/>
  <c r="AM1305" i="11"/>
  <c r="AG1305" i="11"/>
  <c r="AL1305" i="11"/>
  <c r="AF1305" i="11"/>
  <c r="AK1305" i="11"/>
  <c r="AE1305" i="11"/>
  <c r="AJ1305" i="11"/>
  <c r="AI1304" i="11"/>
  <c r="AN1304" i="11"/>
  <c r="AH1304" i="11"/>
  <c r="AM1304" i="11"/>
  <c r="AG1304" i="11"/>
  <c r="AL1304" i="11"/>
  <c r="AF1304" i="11"/>
  <c r="AK1304" i="11"/>
  <c r="AE1304" i="11"/>
  <c r="AJ1304" i="11"/>
  <c r="AI1303" i="11"/>
  <c r="AN1303" i="11"/>
  <c r="AH1303" i="11"/>
  <c r="AM1303" i="11"/>
  <c r="AG1303" i="11"/>
  <c r="AL1303" i="11"/>
  <c r="AF1303" i="11"/>
  <c r="AK1303" i="11"/>
  <c r="AE1303" i="11"/>
  <c r="AJ1303" i="11"/>
  <c r="AI1302" i="11"/>
  <c r="AN1302" i="11"/>
  <c r="AH1302" i="11"/>
  <c r="AM1302" i="11"/>
  <c r="AG1302" i="11"/>
  <c r="AL1302" i="11"/>
  <c r="AF1302" i="11"/>
  <c r="AK1302" i="11"/>
  <c r="AE1302" i="11"/>
  <c r="AJ1302" i="11"/>
  <c r="AI1301" i="11"/>
  <c r="AN1301" i="11"/>
  <c r="AH1301" i="11"/>
  <c r="AM1301" i="11"/>
  <c r="AG1301" i="11"/>
  <c r="AL1301" i="11"/>
  <c r="AF1301" i="11"/>
  <c r="AK1301" i="11"/>
  <c r="AE1301" i="11"/>
  <c r="AJ1301" i="11"/>
  <c r="AI1300" i="11"/>
  <c r="AN1300" i="11"/>
  <c r="AH1300" i="11"/>
  <c r="AM1300" i="11"/>
  <c r="AG1300" i="11"/>
  <c r="AL1300" i="11"/>
  <c r="AF1300" i="11"/>
  <c r="AK1300" i="11"/>
  <c r="AE1300" i="11"/>
  <c r="AJ1300" i="11"/>
  <c r="AI1299" i="11"/>
  <c r="AN1299" i="11"/>
  <c r="AH1299" i="11"/>
  <c r="AM1299" i="11"/>
  <c r="AG1299" i="11"/>
  <c r="AL1299" i="11"/>
  <c r="AF1299" i="11"/>
  <c r="AK1299" i="11"/>
  <c r="AE1299" i="11"/>
  <c r="AJ1299" i="11"/>
  <c r="AI1298" i="11"/>
  <c r="AN1298" i="11"/>
  <c r="AH1298" i="11"/>
  <c r="AM1298" i="11"/>
  <c r="AG1298" i="11"/>
  <c r="AL1298" i="11"/>
  <c r="AF1298" i="11"/>
  <c r="AK1298" i="11"/>
  <c r="AE1298" i="11"/>
  <c r="AJ1298" i="11"/>
  <c r="AI1297" i="11"/>
  <c r="AN1297" i="11"/>
  <c r="AH1297" i="11"/>
  <c r="AM1297" i="11"/>
  <c r="AG1297" i="11"/>
  <c r="AL1297" i="11"/>
  <c r="AF1297" i="11"/>
  <c r="AK1297" i="11"/>
  <c r="AE1297" i="11"/>
  <c r="AJ1297" i="11"/>
  <c r="AI1296" i="11"/>
  <c r="AN1296" i="11"/>
  <c r="AH1296" i="11"/>
  <c r="AM1296" i="11"/>
  <c r="AG1296" i="11"/>
  <c r="AL1296" i="11"/>
  <c r="AF1296" i="11"/>
  <c r="AK1296" i="11"/>
  <c r="AE1296" i="11"/>
  <c r="AJ1296" i="11"/>
  <c r="AD1296" i="11"/>
  <c r="AI1295" i="11"/>
  <c r="AN1295" i="11"/>
  <c r="AH1295" i="11"/>
  <c r="AM1295" i="11"/>
  <c r="AG1295" i="11"/>
  <c r="AL1295" i="11"/>
  <c r="AF1295" i="11"/>
  <c r="AK1295" i="11"/>
  <c r="AE1295" i="11"/>
  <c r="AJ1295" i="11"/>
  <c r="AD1295" i="11"/>
  <c r="AI1294" i="11"/>
  <c r="AN1294" i="11"/>
  <c r="AH1294" i="11"/>
  <c r="AM1294" i="11"/>
  <c r="AG1294" i="11"/>
  <c r="AL1294" i="11"/>
  <c r="AF1294" i="11"/>
  <c r="AK1294" i="11"/>
  <c r="AE1294" i="11"/>
  <c r="AJ1294" i="11"/>
  <c r="AI1293" i="11"/>
  <c r="AN1293" i="11"/>
  <c r="AH1293" i="11"/>
  <c r="AM1293" i="11"/>
  <c r="AG1293" i="11"/>
  <c r="AL1293" i="11"/>
  <c r="AF1293" i="11"/>
  <c r="AK1293" i="11"/>
  <c r="AE1293" i="11"/>
  <c r="AJ1293" i="11"/>
  <c r="AD1293" i="11"/>
  <c r="AI1292" i="11"/>
  <c r="AN1292" i="11"/>
  <c r="AH1292" i="11"/>
  <c r="AM1292" i="11"/>
  <c r="AG1292" i="11"/>
  <c r="AL1292" i="11"/>
  <c r="AF1292" i="11"/>
  <c r="AK1292" i="11"/>
  <c r="AE1292" i="11"/>
  <c r="AJ1292" i="11"/>
  <c r="AD1292" i="11"/>
  <c r="AI1291" i="11"/>
  <c r="AN1291" i="11"/>
  <c r="AH1291" i="11"/>
  <c r="AM1291" i="11"/>
  <c r="AG1291" i="11"/>
  <c r="AL1291" i="11"/>
  <c r="AF1291" i="11"/>
  <c r="AK1291" i="11"/>
  <c r="AE1291" i="11"/>
  <c r="AJ1291" i="11"/>
  <c r="AI1290" i="11"/>
  <c r="AN1290" i="11"/>
  <c r="AH1290" i="11"/>
  <c r="AM1290" i="11"/>
  <c r="AG1290" i="11"/>
  <c r="AL1290" i="11"/>
  <c r="AF1290" i="11"/>
  <c r="AK1290" i="11"/>
  <c r="AE1290" i="11"/>
  <c r="AJ1290" i="11"/>
  <c r="AI1289" i="11"/>
  <c r="AN1289" i="11"/>
  <c r="AH1289" i="11"/>
  <c r="AM1289" i="11"/>
  <c r="AG1289" i="11"/>
  <c r="AL1289" i="11"/>
  <c r="AF1289" i="11"/>
  <c r="AK1289" i="11"/>
  <c r="AE1289" i="11"/>
  <c r="AJ1289" i="11"/>
  <c r="AI1288" i="11"/>
  <c r="AN1288" i="11"/>
  <c r="AH1288" i="11"/>
  <c r="AM1288" i="11"/>
  <c r="AG1288" i="11"/>
  <c r="AL1288" i="11"/>
  <c r="AF1288" i="11"/>
  <c r="AK1288" i="11"/>
  <c r="AE1288" i="11"/>
  <c r="AJ1288" i="11"/>
  <c r="AI1287" i="11"/>
  <c r="AN1287" i="11"/>
  <c r="AH1287" i="11"/>
  <c r="AM1287" i="11"/>
  <c r="AG1287" i="11"/>
  <c r="AL1287" i="11"/>
  <c r="AF1287" i="11"/>
  <c r="AK1287" i="11"/>
  <c r="AE1287" i="11"/>
  <c r="AJ1287" i="11"/>
  <c r="AI1286" i="11"/>
  <c r="AN1286" i="11"/>
  <c r="AH1286" i="11"/>
  <c r="AM1286" i="11"/>
  <c r="AG1286" i="11"/>
  <c r="AL1286" i="11"/>
  <c r="AF1286" i="11"/>
  <c r="AK1286" i="11"/>
  <c r="AE1286" i="11"/>
  <c r="AJ1286" i="11"/>
  <c r="AI1285" i="11"/>
  <c r="AN1285" i="11"/>
  <c r="AH1285" i="11"/>
  <c r="AM1285" i="11"/>
  <c r="AG1285" i="11"/>
  <c r="AL1285" i="11"/>
  <c r="AF1285" i="11"/>
  <c r="AK1285" i="11"/>
  <c r="AE1285" i="11"/>
  <c r="AJ1285" i="11"/>
  <c r="AI1284" i="11"/>
  <c r="AN1284" i="11"/>
  <c r="AH1284" i="11"/>
  <c r="AM1284" i="11"/>
  <c r="AG1284" i="11"/>
  <c r="AL1284" i="11"/>
  <c r="AF1284" i="11"/>
  <c r="AK1284" i="11"/>
  <c r="AE1284" i="11"/>
  <c r="AJ1284" i="11"/>
  <c r="AI1283" i="11"/>
  <c r="AN1283" i="11"/>
  <c r="AH1283" i="11"/>
  <c r="AM1283" i="11"/>
  <c r="AG1283" i="11"/>
  <c r="AL1283" i="11"/>
  <c r="AF1283" i="11"/>
  <c r="AK1283" i="11"/>
  <c r="AE1283" i="11"/>
  <c r="AJ1283" i="11"/>
  <c r="AI1282" i="11"/>
  <c r="AN1282" i="11"/>
  <c r="AH1282" i="11"/>
  <c r="AM1282" i="11"/>
  <c r="AG1282" i="11"/>
  <c r="AL1282" i="11"/>
  <c r="AF1282" i="11"/>
  <c r="AK1282" i="11"/>
  <c r="AE1282" i="11"/>
  <c r="AJ1282" i="11"/>
  <c r="AI1281" i="11"/>
  <c r="AN1281" i="11"/>
  <c r="AH1281" i="11"/>
  <c r="AM1281" i="11"/>
  <c r="AG1281" i="11"/>
  <c r="AL1281" i="11"/>
  <c r="AF1281" i="11"/>
  <c r="AK1281" i="11"/>
  <c r="AE1281" i="11"/>
  <c r="AJ1281" i="11"/>
  <c r="AI1280" i="11"/>
  <c r="AN1280" i="11"/>
  <c r="AH1280" i="11"/>
  <c r="AM1280" i="11"/>
  <c r="AG1280" i="11"/>
  <c r="AL1280" i="11"/>
  <c r="AF1280" i="11"/>
  <c r="AK1280" i="11"/>
  <c r="AE1280" i="11"/>
  <c r="AJ1280" i="11"/>
  <c r="AI1279" i="11"/>
  <c r="AN1279" i="11"/>
  <c r="AH1279" i="11"/>
  <c r="AM1279" i="11"/>
  <c r="AG1279" i="11"/>
  <c r="AL1279" i="11"/>
  <c r="AF1279" i="11"/>
  <c r="AK1279" i="11"/>
  <c r="AE1279" i="11"/>
  <c r="AJ1279" i="11"/>
  <c r="AI1278" i="11"/>
  <c r="AN1278" i="11"/>
  <c r="AH1278" i="11"/>
  <c r="AM1278" i="11"/>
  <c r="AG1278" i="11"/>
  <c r="AL1278" i="11"/>
  <c r="AF1278" i="11"/>
  <c r="AK1278" i="11"/>
  <c r="AE1278" i="11"/>
  <c r="AJ1278" i="11"/>
  <c r="AI1277" i="11"/>
  <c r="AN1277" i="11"/>
  <c r="AH1277" i="11"/>
  <c r="AM1277" i="11"/>
  <c r="AG1277" i="11"/>
  <c r="AL1277" i="11"/>
  <c r="AF1277" i="11"/>
  <c r="AK1277" i="11"/>
  <c r="AE1277" i="11"/>
  <c r="AJ1277" i="11"/>
  <c r="AI1276" i="11"/>
  <c r="AN1276" i="11"/>
  <c r="AH1276" i="11"/>
  <c r="AM1276" i="11"/>
  <c r="AG1276" i="11"/>
  <c r="AL1276" i="11"/>
  <c r="AF1276" i="11"/>
  <c r="AK1276" i="11"/>
  <c r="AE1276" i="11"/>
  <c r="AJ1276" i="11"/>
  <c r="AI1275" i="11"/>
  <c r="AN1275" i="11"/>
  <c r="AH1275" i="11"/>
  <c r="AM1275" i="11"/>
  <c r="AG1275" i="11"/>
  <c r="AL1275" i="11"/>
  <c r="AF1275" i="11"/>
  <c r="AK1275" i="11"/>
  <c r="AE1275" i="11"/>
  <c r="AJ1275" i="11"/>
  <c r="AI1274" i="11"/>
  <c r="AN1274" i="11"/>
  <c r="AH1274" i="11"/>
  <c r="AM1274" i="11"/>
  <c r="AG1274" i="11"/>
  <c r="AL1274" i="11"/>
  <c r="AF1274" i="11"/>
  <c r="AK1274" i="11"/>
  <c r="AE1274" i="11"/>
  <c r="AJ1274" i="11"/>
  <c r="AI1273" i="11"/>
  <c r="AN1273" i="11"/>
  <c r="AH1273" i="11"/>
  <c r="AM1273" i="11"/>
  <c r="AG1273" i="11"/>
  <c r="AL1273" i="11"/>
  <c r="AF1273" i="11"/>
  <c r="AK1273" i="11"/>
  <c r="AE1273" i="11"/>
  <c r="AJ1273" i="11"/>
  <c r="AI1272" i="11"/>
  <c r="AN1272" i="11"/>
  <c r="AH1272" i="11"/>
  <c r="AM1272" i="11"/>
  <c r="AG1272" i="11"/>
  <c r="AL1272" i="11"/>
  <c r="AF1272" i="11"/>
  <c r="AK1272" i="11"/>
  <c r="AE1272" i="11"/>
  <c r="AJ1272" i="11"/>
  <c r="AI1271" i="11"/>
  <c r="AN1271" i="11"/>
  <c r="AH1271" i="11"/>
  <c r="AM1271" i="11"/>
  <c r="AG1271" i="11"/>
  <c r="AL1271" i="11"/>
  <c r="AF1271" i="11"/>
  <c r="AK1271" i="11"/>
  <c r="AE1271" i="11"/>
  <c r="AJ1271" i="11"/>
  <c r="AI1270" i="11"/>
  <c r="AN1270" i="11"/>
  <c r="AH1270" i="11"/>
  <c r="AM1270" i="11"/>
  <c r="AG1270" i="11"/>
  <c r="AL1270" i="11"/>
  <c r="AF1270" i="11"/>
  <c r="AK1270" i="11"/>
  <c r="AE1270" i="11"/>
  <c r="AJ1270" i="11"/>
  <c r="AI1269" i="11"/>
  <c r="AN1269" i="11"/>
  <c r="AH1269" i="11"/>
  <c r="AM1269" i="11"/>
  <c r="AG1269" i="11"/>
  <c r="AL1269" i="11"/>
  <c r="AF1269" i="11"/>
  <c r="AK1269" i="11"/>
  <c r="AE1269" i="11"/>
  <c r="AJ1269" i="11"/>
  <c r="AI1268" i="11"/>
  <c r="AN1268" i="11"/>
  <c r="AH1268" i="11"/>
  <c r="AM1268" i="11"/>
  <c r="AG1268" i="11"/>
  <c r="AL1268" i="11"/>
  <c r="AF1268" i="11"/>
  <c r="AK1268" i="11"/>
  <c r="AE1268" i="11"/>
  <c r="AJ1268" i="11"/>
  <c r="AI1267" i="11"/>
  <c r="AN1267" i="11"/>
  <c r="AH1267" i="11"/>
  <c r="AM1267" i="11"/>
  <c r="AG1267" i="11"/>
  <c r="AL1267" i="11"/>
  <c r="AF1267" i="11"/>
  <c r="AK1267" i="11"/>
  <c r="AE1267" i="11"/>
  <c r="AJ1267" i="11"/>
  <c r="AI1266" i="11"/>
  <c r="AN1266" i="11"/>
  <c r="AH1266" i="11"/>
  <c r="AM1266" i="11"/>
  <c r="AG1266" i="11"/>
  <c r="AL1266" i="11"/>
  <c r="AF1266" i="11"/>
  <c r="AK1266" i="11"/>
  <c r="AE1266" i="11"/>
  <c r="AJ1266" i="11"/>
  <c r="AI1265" i="11"/>
  <c r="AN1265" i="11"/>
  <c r="AH1265" i="11"/>
  <c r="AM1265" i="11"/>
  <c r="AG1265" i="11"/>
  <c r="AL1265" i="11"/>
  <c r="AF1265" i="11"/>
  <c r="AK1265" i="11"/>
  <c r="AE1265" i="11"/>
  <c r="AJ1265" i="11"/>
  <c r="AI1264" i="11"/>
  <c r="AN1264" i="11"/>
  <c r="AH1264" i="11"/>
  <c r="AM1264" i="11"/>
  <c r="AG1264" i="11"/>
  <c r="AL1264" i="11"/>
  <c r="AF1264" i="11"/>
  <c r="AK1264" i="11"/>
  <c r="AE1264" i="11"/>
  <c r="AJ1264" i="11"/>
  <c r="AI1263" i="11"/>
  <c r="AN1263" i="11"/>
  <c r="AH1263" i="11"/>
  <c r="AM1263" i="11"/>
  <c r="AG1263" i="11"/>
  <c r="AL1263" i="11"/>
  <c r="AF1263" i="11"/>
  <c r="AK1263" i="11"/>
  <c r="AE1263" i="11"/>
  <c r="AJ1263" i="11"/>
  <c r="AI1262" i="11"/>
  <c r="AN1262" i="11"/>
  <c r="AH1262" i="11"/>
  <c r="AM1262" i="11"/>
  <c r="AG1262" i="11"/>
  <c r="AL1262" i="11"/>
  <c r="AF1262" i="11"/>
  <c r="AK1262" i="11"/>
  <c r="AE1262" i="11"/>
  <c r="AJ1262" i="11"/>
  <c r="AI1261" i="11"/>
  <c r="AN1261" i="11"/>
  <c r="AH1261" i="11"/>
  <c r="AM1261" i="11"/>
  <c r="AG1261" i="11"/>
  <c r="AL1261" i="11"/>
  <c r="AF1261" i="11"/>
  <c r="AK1261" i="11"/>
  <c r="AE1261" i="11"/>
  <c r="AJ1261" i="11"/>
  <c r="AI1260" i="11"/>
  <c r="AN1260" i="11"/>
  <c r="AH1260" i="11"/>
  <c r="AM1260" i="11"/>
  <c r="AG1260" i="11"/>
  <c r="AL1260" i="11"/>
  <c r="AF1260" i="11"/>
  <c r="AK1260" i="11"/>
  <c r="AE1260" i="11"/>
  <c r="AJ1260" i="11"/>
  <c r="AI1259" i="11"/>
  <c r="AN1259" i="11"/>
  <c r="AH1259" i="11"/>
  <c r="AM1259" i="11"/>
  <c r="AG1259" i="11"/>
  <c r="AL1259" i="11"/>
  <c r="AF1259" i="11"/>
  <c r="AK1259" i="11"/>
  <c r="AE1259" i="11"/>
  <c r="AJ1259" i="11"/>
  <c r="AI1258" i="11"/>
  <c r="AN1258" i="11"/>
  <c r="AH1258" i="11"/>
  <c r="AM1258" i="11"/>
  <c r="AG1258" i="11"/>
  <c r="AL1258" i="11"/>
  <c r="AF1258" i="11"/>
  <c r="AK1258" i="11"/>
  <c r="AE1258" i="11"/>
  <c r="AJ1258" i="11"/>
  <c r="AI1257" i="11"/>
  <c r="AN1257" i="11"/>
  <c r="AH1257" i="11"/>
  <c r="AM1257" i="11"/>
  <c r="AG1257" i="11"/>
  <c r="AL1257" i="11"/>
  <c r="AF1257" i="11"/>
  <c r="AK1257" i="11"/>
  <c r="AE1257" i="11"/>
  <c r="AJ1257" i="11"/>
  <c r="AI1256" i="11"/>
  <c r="AN1256" i="11"/>
  <c r="AH1256" i="11"/>
  <c r="AM1256" i="11"/>
  <c r="AG1256" i="11"/>
  <c r="AL1256" i="11"/>
  <c r="AF1256" i="11"/>
  <c r="AK1256" i="11"/>
  <c r="AE1256" i="11"/>
  <c r="AJ1256" i="11"/>
  <c r="AI1255" i="11"/>
  <c r="AN1255" i="11"/>
  <c r="AH1255" i="11"/>
  <c r="AM1255" i="11"/>
  <c r="AG1255" i="11"/>
  <c r="AL1255" i="11"/>
  <c r="AF1255" i="11"/>
  <c r="AK1255" i="11"/>
  <c r="AE1255" i="11"/>
  <c r="AJ1255" i="11"/>
  <c r="AI1254" i="11"/>
  <c r="AN1254" i="11"/>
  <c r="AH1254" i="11"/>
  <c r="AM1254" i="11"/>
  <c r="AG1254" i="11"/>
  <c r="AL1254" i="11"/>
  <c r="AF1254" i="11"/>
  <c r="AK1254" i="11"/>
  <c r="AE1254" i="11"/>
  <c r="AJ1254" i="11"/>
  <c r="AI1253" i="11"/>
  <c r="AN1253" i="11"/>
  <c r="AH1253" i="11"/>
  <c r="AM1253" i="11"/>
  <c r="AG1253" i="11"/>
  <c r="AL1253" i="11"/>
  <c r="AF1253" i="11"/>
  <c r="AK1253" i="11"/>
  <c r="AE1253" i="11"/>
  <c r="AJ1253" i="11"/>
  <c r="AI1252" i="11"/>
  <c r="AN1252" i="11"/>
  <c r="AH1252" i="11"/>
  <c r="AM1252" i="11"/>
  <c r="AG1252" i="11"/>
  <c r="AL1252" i="11"/>
  <c r="AF1252" i="11"/>
  <c r="AK1252" i="11"/>
  <c r="AE1252" i="11"/>
  <c r="AJ1252" i="11"/>
  <c r="AI1251" i="11"/>
  <c r="AN1251" i="11"/>
  <c r="AH1251" i="11"/>
  <c r="AM1251" i="11"/>
  <c r="AG1251" i="11"/>
  <c r="AL1251" i="11"/>
  <c r="AF1251" i="11"/>
  <c r="AK1251" i="11"/>
  <c r="AE1251" i="11"/>
  <c r="AJ1251" i="11"/>
  <c r="AI1250" i="11"/>
  <c r="AN1250" i="11"/>
  <c r="AH1250" i="11"/>
  <c r="AM1250" i="11"/>
  <c r="AG1250" i="11"/>
  <c r="AL1250" i="11"/>
  <c r="AF1250" i="11"/>
  <c r="AK1250" i="11"/>
  <c r="AE1250" i="11"/>
  <c r="AJ1250" i="11"/>
  <c r="AI1249" i="11"/>
  <c r="AN1249" i="11"/>
  <c r="AH1249" i="11"/>
  <c r="AM1249" i="11"/>
  <c r="AG1249" i="11"/>
  <c r="AL1249" i="11"/>
  <c r="AF1249" i="11"/>
  <c r="AK1249" i="11"/>
  <c r="AE1249" i="11"/>
  <c r="AJ1249" i="11"/>
  <c r="AI1248" i="11"/>
  <c r="AN1248" i="11"/>
  <c r="AH1248" i="11"/>
  <c r="AM1248" i="11"/>
  <c r="AG1248" i="11"/>
  <c r="AL1248" i="11"/>
  <c r="AF1248" i="11"/>
  <c r="AK1248" i="11"/>
  <c r="AE1248" i="11"/>
  <c r="AJ1248" i="11"/>
  <c r="AI1247" i="11"/>
  <c r="AN1247" i="11"/>
  <c r="AH1247" i="11"/>
  <c r="AM1247" i="11"/>
  <c r="AG1247" i="11"/>
  <c r="AL1247" i="11"/>
  <c r="AF1247" i="11"/>
  <c r="AK1247" i="11"/>
  <c r="AE1247" i="11"/>
  <c r="AJ1247" i="11"/>
  <c r="AI1246" i="11"/>
  <c r="AN1246" i="11"/>
  <c r="AH1246" i="11"/>
  <c r="AM1246" i="11"/>
  <c r="AG1246" i="11"/>
  <c r="AL1246" i="11"/>
  <c r="AF1246" i="11"/>
  <c r="AK1246" i="11"/>
  <c r="AE1246" i="11"/>
  <c r="AJ1246" i="11"/>
  <c r="AI1245" i="11"/>
  <c r="AN1245" i="11"/>
  <c r="AH1245" i="11"/>
  <c r="AM1245" i="11"/>
  <c r="AG1245" i="11"/>
  <c r="AL1245" i="11"/>
  <c r="AF1245" i="11"/>
  <c r="AK1245" i="11"/>
  <c r="AE1245" i="11"/>
  <c r="AJ1245" i="11"/>
  <c r="AI1244" i="11"/>
  <c r="AN1244" i="11"/>
  <c r="AH1244" i="11"/>
  <c r="AM1244" i="11"/>
  <c r="AG1244" i="11"/>
  <c r="AL1244" i="11"/>
  <c r="AF1244" i="11"/>
  <c r="AK1244" i="11"/>
  <c r="AE1244" i="11"/>
  <c r="AJ1244" i="11"/>
  <c r="AI1243" i="11"/>
  <c r="AN1243" i="11"/>
  <c r="AH1243" i="11"/>
  <c r="AM1243" i="11"/>
  <c r="AG1243" i="11"/>
  <c r="AL1243" i="11"/>
  <c r="AF1243" i="11"/>
  <c r="AK1243" i="11"/>
  <c r="AE1243" i="11"/>
  <c r="AJ1243" i="11"/>
  <c r="AI1242" i="11"/>
  <c r="AN1242" i="11"/>
  <c r="AH1242" i="11"/>
  <c r="AM1242" i="11"/>
  <c r="AG1242" i="11"/>
  <c r="AL1242" i="11"/>
  <c r="AF1242" i="11"/>
  <c r="AK1242" i="11"/>
  <c r="AE1242" i="11"/>
  <c r="AJ1242" i="11"/>
  <c r="AI1241" i="11"/>
  <c r="AN1241" i="11"/>
  <c r="AH1241" i="11"/>
  <c r="AM1241" i="11"/>
  <c r="AG1241" i="11"/>
  <c r="AL1241" i="11"/>
  <c r="AF1241" i="11"/>
  <c r="AK1241" i="11"/>
  <c r="AE1241" i="11"/>
  <c r="AJ1241" i="11"/>
  <c r="AI1240" i="11"/>
  <c r="AN1240" i="11"/>
  <c r="AH1240" i="11"/>
  <c r="AM1240" i="11"/>
  <c r="AG1240" i="11"/>
  <c r="AL1240" i="11"/>
  <c r="AF1240" i="11"/>
  <c r="AK1240" i="11"/>
  <c r="AE1240" i="11"/>
  <c r="AJ1240" i="11"/>
  <c r="AI1239" i="11"/>
  <c r="AN1239" i="11"/>
  <c r="AH1239" i="11"/>
  <c r="AM1239" i="11"/>
  <c r="AG1239" i="11"/>
  <c r="AL1239" i="11"/>
  <c r="AF1239" i="11"/>
  <c r="AK1239" i="11"/>
  <c r="AE1239" i="11"/>
  <c r="AJ1239" i="11"/>
  <c r="AI1238" i="11"/>
  <c r="AN1238" i="11"/>
  <c r="AH1238" i="11"/>
  <c r="AM1238" i="11"/>
  <c r="AG1238" i="11"/>
  <c r="AL1238" i="11"/>
  <c r="AF1238" i="11"/>
  <c r="AK1238" i="11"/>
  <c r="AE1238" i="11"/>
  <c r="AJ1238" i="11"/>
  <c r="T1022" i="11"/>
  <c r="T1021" i="11"/>
  <c r="T1020" i="11"/>
  <c r="T1019" i="11"/>
  <c r="T1018" i="11"/>
  <c r="T1017" i="11"/>
  <c r="T1016" i="11"/>
  <c r="T1015" i="11"/>
  <c r="T1014" i="11"/>
  <c r="T1013" i="11"/>
  <c r="T1012" i="11"/>
  <c r="T1011" i="11"/>
  <c r="T1010" i="11"/>
  <c r="T1009" i="11"/>
  <c r="T1008" i="11"/>
  <c r="T1007" i="11"/>
  <c r="T1006" i="11"/>
  <c r="T1005" i="11"/>
  <c r="T1004" i="11"/>
  <c r="T1003" i="11"/>
  <c r="T1002" i="11"/>
  <c r="T1001" i="11"/>
  <c r="T1000" i="11"/>
  <c r="T999" i="11"/>
  <c r="T998" i="11"/>
  <c r="T997" i="11"/>
  <c r="T996" i="11"/>
  <c r="T995" i="11"/>
  <c r="T994" i="11"/>
  <c r="T993" i="11"/>
  <c r="T992" i="11"/>
  <c r="T991" i="11"/>
  <c r="T990" i="11"/>
  <c r="T989" i="11"/>
  <c r="T988" i="11"/>
  <c r="T987" i="11"/>
  <c r="T986" i="11"/>
  <c r="T985" i="11"/>
  <c r="AA27" i="11"/>
  <c r="AA26" i="11"/>
  <c r="AA25" i="11"/>
  <c r="AA24" i="11"/>
  <c r="AA23" i="11"/>
  <c r="AA22" i="11"/>
  <c r="AA21" i="11"/>
  <c r="AA19" i="11"/>
  <c r="AA20" i="11"/>
  <c r="Z19" i="11"/>
  <c r="Z20" i="11"/>
  <c r="Z21" i="11"/>
  <c r="Z22" i="11"/>
  <c r="Z23" i="11"/>
  <c r="Z24" i="11"/>
  <c r="Z25" i="11"/>
  <c r="Z26" i="11"/>
  <c r="Z27" i="11"/>
  <c r="Y19" i="11"/>
  <c r="Y20" i="11"/>
  <c r="Y21" i="11"/>
  <c r="Y22" i="11"/>
  <c r="Y23" i="11"/>
  <c r="Y24" i="11"/>
  <c r="Y25" i="11"/>
  <c r="Y26" i="11"/>
  <c r="Y27" i="11"/>
  <c r="X19" i="11"/>
  <c r="X20" i="11"/>
  <c r="X21" i="11"/>
  <c r="X22" i="11"/>
  <c r="X23" i="11"/>
  <c r="X24" i="11"/>
  <c r="X25" i="11"/>
  <c r="X26" i="11"/>
  <c r="X27" i="11"/>
  <c r="T1108" i="11"/>
  <c r="T1107" i="11"/>
  <c r="T1106" i="11"/>
  <c r="T1105" i="11"/>
  <c r="T1104" i="11"/>
  <c r="T1103" i="11"/>
  <c r="T1102" i="11"/>
  <c r="T1101" i="11"/>
  <c r="T1100" i="11"/>
  <c r="T1099" i="11"/>
  <c r="T1098" i="11"/>
  <c r="AE8" i="11"/>
  <c r="AJ8" i="11"/>
  <c r="AF8" i="11"/>
  <c r="AK8" i="11"/>
  <c r="AG8" i="11"/>
  <c r="AL8" i="11"/>
  <c r="AH8" i="11"/>
  <c r="AM8" i="11"/>
  <c r="AI8" i="11"/>
  <c r="AN8" i="11"/>
  <c r="AE9" i="11"/>
  <c r="AJ9" i="11"/>
  <c r="AF9" i="11"/>
  <c r="AK9" i="11"/>
  <c r="AG9" i="11"/>
  <c r="AL9" i="11"/>
  <c r="AH9" i="11"/>
  <c r="AM9" i="11"/>
  <c r="AI9" i="11"/>
  <c r="AN9" i="11"/>
  <c r="AE10" i="11"/>
  <c r="AJ10" i="11"/>
  <c r="AF10" i="11"/>
  <c r="AK10" i="11"/>
  <c r="AG10" i="11"/>
  <c r="AL10" i="11"/>
  <c r="AH10" i="11"/>
  <c r="AM10" i="11"/>
  <c r="AI10" i="11"/>
  <c r="AN10" i="11"/>
  <c r="AE11" i="11"/>
  <c r="AJ11" i="11"/>
  <c r="AF11" i="11"/>
  <c r="AK11" i="11"/>
  <c r="AG11" i="11"/>
  <c r="AL11" i="11"/>
  <c r="AH11" i="11"/>
  <c r="AM11" i="11"/>
  <c r="AI11" i="11"/>
  <c r="AN11" i="11"/>
  <c r="AE12" i="11"/>
  <c r="AJ12" i="11"/>
  <c r="AF12" i="11"/>
  <c r="AK12" i="11"/>
  <c r="AG12" i="11"/>
  <c r="AL12" i="11"/>
  <c r="AH12" i="11"/>
  <c r="AM12" i="11"/>
  <c r="AI12" i="11"/>
  <c r="AN12" i="11"/>
  <c r="AE13" i="11"/>
  <c r="AJ13" i="11"/>
  <c r="AF13" i="11"/>
  <c r="AK13" i="11"/>
  <c r="AG13" i="11"/>
  <c r="AL13" i="11"/>
  <c r="AH13" i="11"/>
  <c r="AM13" i="11"/>
  <c r="AI13" i="11"/>
  <c r="AN13" i="11"/>
  <c r="AE14" i="11"/>
  <c r="AJ14" i="11"/>
  <c r="AF14" i="11"/>
  <c r="AK14" i="11"/>
  <c r="AG14" i="11"/>
  <c r="AL14" i="11"/>
  <c r="AH14" i="11"/>
  <c r="AM14" i="11"/>
  <c r="AI14" i="11"/>
  <c r="AN14" i="11"/>
  <c r="AE15" i="11"/>
  <c r="AJ15" i="11"/>
  <c r="AF15" i="11"/>
  <c r="AK15" i="11"/>
  <c r="AG15" i="11"/>
  <c r="AL15" i="11"/>
  <c r="AH15" i="11"/>
  <c r="AM15" i="11"/>
  <c r="AI15" i="11"/>
  <c r="AN15" i="11"/>
  <c r="AE16" i="11"/>
  <c r="AJ16" i="11"/>
  <c r="AF16" i="11"/>
  <c r="AK16" i="11"/>
  <c r="AG16" i="11"/>
  <c r="AL16" i="11"/>
  <c r="AH16" i="11"/>
  <c r="AM16" i="11"/>
  <c r="AI16" i="11"/>
  <c r="AN16" i="11"/>
  <c r="AE17" i="11"/>
  <c r="AJ17" i="11"/>
  <c r="AF17" i="11"/>
  <c r="AK17" i="11"/>
  <c r="AG17" i="11"/>
  <c r="AL17" i="11"/>
  <c r="AH17" i="11"/>
  <c r="AM17" i="11"/>
  <c r="AI17" i="11"/>
  <c r="AN17" i="11"/>
  <c r="AE18" i="11"/>
  <c r="AJ18" i="11"/>
  <c r="AF18" i="11"/>
  <c r="AK18" i="11"/>
  <c r="AG18" i="11"/>
  <c r="AL18" i="11"/>
  <c r="AH18" i="11"/>
  <c r="AM18" i="11"/>
  <c r="AI18" i="11"/>
  <c r="AN18" i="11"/>
  <c r="AE19" i="11"/>
  <c r="AJ19" i="11"/>
  <c r="AF19" i="11"/>
  <c r="AK19" i="11"/>
  <c r="AG19" i="11"/>
  <c r="AL19" i="11"/>
  <c r="AH19" i="11"/>
  <c r="AM19" i="11"/>
  <c r="AI19" i="11"/>
  <c r="AN19" i="11"/>
  <c r="AE20" i="11"/>
  <c r="AJ20" i="11"/>
  <c r="AF20" i="11"/>
  <c r="AK20" i="11"/>
  <c r="AG20" i="11"/>
  <c r="AL20" i="11"/>
  <c r="AH20" i="11"/>
  <c r="AM20" i="11"/>
  <c r="AI20" i="11"/>
  <c r="AN20" i="11"/>
  <c r="AE21" i="11"/>
  <c r="AJ21" i="11"/>
  <c r="AF21" i="11"/>
  <c r="AK21" i="11"/>
  <c r="AG21" i="11"/>
  <c r="AL21" i="11"/>
  <c r="AH21" i="11"/>
  <c r="AM21" i="11"/>
  <c r="AI21" i="11"/>
  <c r="AN21" i="11"/>
  <c r="AE22" i="11"/>
  <c r="AJ22" i="11"/>
  <c r="AF22" i="11"/>
  <c r="AK22" i="11"/>
  <c r="AG22" i="11"/>
  <c r="AL22" i="11"/>
  <c r="AH22" i="11"/>
  <c r="AM22" i="11"/>
  <c r="AI22" i="11"/>
  <c r="AN22" i="11"/>
  <c r="AE23" i="11"/>
  <c r="AJ23" i="11"/>
  <c r="AF23" i="11"/>
  <c r="AK23" i="11"/>
  <c r="AG23" i="11"/>
  <c r="AL23" i="11"/>
  <c r="AH23" i="11"/>
  <c r="AM23" i="11"/>
  <c r="AI23" i="11"/>
  <c r="AN23" i="11"/>
  <c r="AE24" i="11"/>
  <c r="AJ24" i="11"/>
  <c r="AF24" i="11"/>
  <c r="AK24" i="11"/>
  <c r="AG24" i="11"/>
  <c r="AL24" i="11"/>
  <c r="AH24" i="11"/>
  <c r="AM24" i="11"/>
  <c r="AI24" i="11"/>
  <c r="AN24" i="11"/>
  <c r="AE25" i="11"/>
  <c r="AJ25" i="11"/>
  <c r="AF25" i="11"/>
  <c r="AK25" i="11"/>
  <c r="AG25" i="11"/>
  <c r="AL25" i="11"/>
  <c r="AH25" i="11"/>
  <c r="AM25" i="11"/>
  <c r="AI25" i="11"/>
  <c r="AN25" i="11"/>
  <c r="AE26" i="11"/>
  <c r="AJ26" i="11"/>
  <c r="AF26" i="11"/>
  <c r="AK26" i="11"/>
  <c r="AG26" i="11"/>
  <c r="AL26" i="11"/>
  <c r="AH26" i="11"/>
  <c r="AM26" i="11"/>
  <c r="AI26" i="11"/>
  <c r="AN26" i="11"/>
  <c r="AE27" i="11"/>
  <c r="AJ27" i="11"/>
  <c r="AF27" i="11"/>
  <c r="AK27" i="11"/>
  <c r="AG27" i="11"/>
  <c r="AL27" i="11"/>
  <c r="AH27" i="11"/>
  <c r="AM27" i="11"/>
  <c r="AI27" i="11"/>
  <c r="AN27" i="11"/>
  <c r="AE28" i="11"/>
  <c r="AJ28" i="11"/>
  <c r="AF28" i="11"/>
  <c r="AK28" i="11"/>
  <c r="AG28" i="11"/>
  <c r="AL28" i="11"/>
  <c r="AH28" i="11"/>
  <c r="AM28" i="11"/>
  <c r="AI28" i="11"/>
  <c r="AN28" i="11"/>
  <c r="AE29" i="11"/>
  <c r="AJ29" i="11"/>
  <c r="AF29" i="11"/>
  <c r="AK29" i="11"/>
  <c r="AG29" i="11"/>
  <c r="AL29" i="11"/>
  <c r="AH29" i="11"/>
  <c r="AM29" i="11"/>
  <c r="AI29" i="11"/>
  <c r="AN29" i="11"/>
  <c r="AE30" i="11"/>
  <c r="AJ30" i="11"/>
  <c r="AF30" i="11"/>
  <c r="AK30" i="11"/>
  <c r="AG30" i="11"/>
  <c r="AL30" i="11"/>
  <c r="AH30" i="11"/>
  <c r="AM30" i="11"/>
  <c r="AI30" i="11"/>
  <c r="AN30" i="11"/>
  <c r="AE31" i="11"/>
  <c r="AJ31" i="11"/>
  <c r="AF31" i="11"/>
  <c r="AK31" i="11"/>
  <c r="AG31" i="11"/>
  <c r="AL31" i="11"/>
  <c r="AH31" i="11"/>
  <c r="AM31" i="11"/>
  <c r="AI31" i="11"/>
  <c r="AN31" i="11"/>
  <c r="AE32" i="11"/>
  <c r="AJ32" i="11"/>
  <c r="AF32" i="11"/>
  <c r="AK32" i="11"/>
  <c r="AG32" i="11"/>
  <c r="AL32" i="11"/>
  <c r="AH32" i="11"/>
  <c r="AM32" i="11"/>
  <c r="AI32" i="11"/>
  <c r="AN32" i="11"/>
  <c r="AE33" i="11"/>
  <c r="AJ33" i="11"/>
  <c r="AF33" i="11"/>
  <c r="AK33" i="11"/>
  <c r="AG33" i="11"/>
  <c r="AL33" i="11"/>
  <c r="AH33" i="11"/>
  <c r="AM33" i="11"/>
  <c r="AI33" i="11"/>
  <c r="AN33" i="11"/>
  <c r="AE34" i="11"/>
  <c r="AJ34" i="11"/>
  <c r="AF34" i="11"/>
  <c r="AK34" i="11"/>
  <c r="AG34" i="11"/>
  <c r="AL34" i="11"/>
  <c r="AH34" i="11"/>
  <c r="AM34" i="11"/>
  <c r="AI34" i="11"/>
  <c r="AN34" i="11"/>
  <c r="AE35" i="11"/>
  <c r="AJ35" i="11"/>
  <c r="AF35" i="11"/>
  <c r="AK35" i="11"/>
  <c r="AG35" i="11"/>
  <c r="AL35" i="11"/>
  <c r="AH35" i="11"/>
  <c r="AM35" i="11"/>
  <c r="AI35" i="11"/>
  <c r="AN35" i="11"/>
  <c r="AE36" i="11"/>
  <c r="AJ36" i="11"/>
  <c r="AF36" i="11"/>
  <c r="AK36" i="11"/>
  <c r="AG36" i="11"/>
  <c r="AL36" i="11"/>
  <c r="AH36" i="11"/>
  <c r="AM36" i="11"/>
  <c r="AI36" i="11"/>
  <c r="AN36" i="11"/>
  <c r="AE37" i="11"/>
  <c r="AJ37" i="11"/>
  <c r="AF37" i="11"/>
  <c r="AK37" i="11"/>
  <c r="AG37" i="11"/>
  <c r="AL37" i="11"/>
  <c r="AH37" i="11"/>
  <c r="AM37" i="11"/>
  <c r="AI37" i="11"/>
  <c r="AN37" i="11"/>
  <c r="AE38" i="11"/>
  <c r="AJ38" i="11"/>
  <c r="AF38" i="11"/>
  <c r="AK38" i="11"/>
  <c r="AG38" i="11"/>
  <c r="AL38" i="11"/>
  <c r="AH38" i="11"/>
  <c r="AM38" i="11"/>
  <c r="AI38" i="11"/>
  <c r="AN38" i="11"/>
  <c r="AE39" i="11"/>
  <c r="AJ39" i="11"/>
  <c r="AF39" i="11"/>
  <c r="AK39" i="11"/>
  <c r="AG39" i="11"/>
  <c r="AL39" i="11"/>
  <c r="AH39" i="11"/>
  <c r="AM39" i="11"/>
  <c r="AI39" i="11"/>
  <c r="AN39" i="11"/>
  <c r="AE40" i="11"/>
  <c r="AJ40" i="11"/>
  <c r="AF40" i="11"/>
  <c r="AK40" i="11"/>
  <c r="AG40" i="11"/>
  <c r="AL40" i="11"/>
  <c r="AH40" i="11"/>
  <c r="AM40" i="11"/>
  <c r="AI40" i="11"/>
  <c r="AN40" i="11"/>
  <c r="AE41" i="11"/>
  <c r="AJ41" i="11"/>
  <c r="AF41" i="11"/>
  <c r="AK41" i="11"/>
  <c r="AG41" i="11"/>
  <c r="AL41" i="11"/>
  <c r="AH41" i="11"/>
  <c r="AM41" i="11"/>
  <c r="AI41" i="11"/>
  <c r="AN41" i="11"/>
  <c r="AE42" i="11"/>
  <c r="AJ42" i="11"/>
  <c r="AF42" i="11"/>
  <c r="AK42" i="11"/>
  <c r="AG42" i="11"/>
  <c r="AL42" i="11"/>
  <c r="AH42" i="11"/>
  <c r="AM42" i="11"/>
  <c r="AI42" i="11"/>
  <c r="AN42" i="11"/>
  <c r="AE43" i="11"/>
  <c r="AJ43" i="11"/>
  <c r="AF43" i="11"/>
  <c r="AK43" i="11"/>
  <c r="AG43" i="11"/>
  <c r="AL43" i="11"/>
  <c r="AH43" i="11"/>
  <c r="AM43" i="11"/>
  <c r="AI43" i="11"/>
  <c r="AN43" i="11"/>
  <c r="AE44" i="11"/>
  <c r="AJ44" i="11"/>
  <c r="AF44" i="11"/>
  <c r="AK44" i="11"/>
  <c r="AG44" i="11"/>
  <c r="AL44" i="11"/>
  <c r="AH44" i="11"/>
  <c r="AM44" i="11"/>
  <c r="AI44" i="11"/>
  <c r="AN44" i="11"/>
  <c r="AE45" i="11"/>
  <c r="AJ45" i="11"/>
  <c r="AF45" i="11"/>
  <c r="AK45" i="11"/>
  <c r="AG45" i="11"/>
  <c r="AL45" i="11"/>
  <c r="AH45" i="11"/>
  <c r="AM45" i="11"/>
  <c r="AI45" i="11"/>
  <c r="AN45" i="11"/>
  <c r="AE46" i="11"/>
  <c r="AJ46" i="11"/>
  <c r="AF46" i="11"/>
  <c r="AK46" i="11"/>
  <c r="AG46" i="11"/>
  <c r="AL46" i="11"/>
  <c r="AH46" i="11"/>
  <c r="AM46" i="11"/>
  <c r="AI46" i="11"/>
  <c r="AN46" i="11"/>
  <c r="AE47" i="11"/>
  <c r="AJ47" i="11"/>
  <c r="AF47" i="11"/>
  <c r="AK47" i="11"/>
  <c r="AG47" i="11"/>
  <c r="AL47" i="11"/>
  <c r="AH47" i="11"/>
  <c r="AM47" i="11"/>
  <c r="AI47" i="11"/>
  <c r="AN47" i="11"/>
  <c r="AE48" i="11"/>
  <c r="AJ48" i="11"/>
  <c r="AF48" i="11"/>
  <c r="AK48" i="11"/>
  <c r="AG48" i="11"/>
  <c r="AL48" i="11"/>
  <c r="AH48" i="11"/>
  <c r="AM48" i="11"/>
  <c r="AI48" i="11"/>
  <c r="AN48" i="11"/>
  <c r="AE49" i="11"/>
  <c r="AJ49" i="11"/>
  <c r="AF49" i="11"/>
  <c r="AK49" i="11"/>
  <c r="AG49" i="11"/>
  <c r="AL49" i="11"/>
  <c r="AH49" i="11"/>
  <c r="AM49" i="11"/>
  <c r="AI49" i="11"/>
  <c r="AN49" i="11"/>
  <c r="AE50" i="11"/>
  <c r="AJ50" i="11"/>
  <c r="AF50" i="11"/>
  <c r="AK50" i="11"/>
  <c r="AG50" i="11"/>
  <c r="AL50" i="11"/>
  <c r="AH50" i="11"/>
  <c r="AM50" i="11"/>
  <c r="AI50" i="11"/>
  <c r="AN50" i="11"/>
  <c r="AE51" i="11"/>
  <c r="AJ51" i="11"/>
  <c r="AF51" i="11"/>
  <c r="AK51" i="11"/>
  <c r="AG51" i="11"/>
  <c r="AL51" i="11"/>
  <c r="AH51" i="11"/>
  <c r="AM51" i="11"/>
  <c r="AI51" i="11"/>
  <c r="AN51" i="11"/>
  <c r="AE52" i="11"/>
  <c r="AJ52" i="11"/>
  <c r="AF52" i="11"/>
  <c r="AK52" i="11"/>
  <c r="AG52" i="11"/>
  <c r="AL52" i="11"/>
  <c r="AH52" i="11"/>
  <c r="AM52" i="11"/>
  <c r="AI52" i="11"/>
  <c r="AN52" i="11"/>
  <c r="AE53" i="11"/>
  <c r="AJ53" i="11"/>
  <c r="AF53" i="11"/>
  <c r="AK53" i="11"/>
  <c r="AG53" i="11"/>
  <c r="AL53" i="11"/>
  <c r="AH53" i="11"/>
  <c r="AM53" i="11"/>
  <c r="AI53" i="11"/>
  <c r="AN53" i="11"/>
  <c r="AE54" i="11"/>
  <c r="AJ54" i="11"/>
  <c r="AF54" i="11"/>
  <c r="AK54" i="11"/>
  <c r="AG54" i="11"/>
  <c r="AL54" i="11"/>
  <c r="AH54" i="11"/>
  <c r="AM54" i="11"/>
  <c r="AI54" i="11"/>
  <c r="AN54" i="11"/>
  <c r="AE55" i="11"/>
  <c r="AJ55" i="11"/>
  <c r="AF55" i="11"/>
  <c r="AK55" i="11"/>
  <c r="AG55" i="11"/>
  <c r="AL55" i="11"/>
  <c r="AH55" i="11"/>
  <c r="AM55" i="11"/>
  <c r="AI55" i="11"/>
  <c r="AN55" i="11"/>
  <c r="AE56" i="11"/>
  <c r="AJ56" i="11"/>
  <c r="AF56" i="11"/>
  <c r="AK56" i="11"/>
  <c r="AG56" i="11"/>
  <c r="AL56" i="11"/>
  <c r="AH56" i="11"/>
  <c r="AM56" i="11"/>
  <c r="AI56" i="11"/>
  <c r="AN56" i="11"/>
  <c r="AE57" i="11"/>
  <c r="AJ57" i="11"/>
  <c r="AF57" i="11"/>
  <c r="AK57" i="11"/>
  <c r="AG57" i="11"/>
  <c r="AL57" i="11"/>
  <c r="AH57" i="11"/>
  <c r="AM57" i="11"/>
  <c r="AI57" i="11"/>
  <c r="AN57" i="11"/>
  <c r="AE58" i="11"/>
  <c r="AJ58" i="11"/>
  <c r="AF58" i="11"/>
  <c r="AK58" i="11"/>
  <c r="AG58" i="11"/>
  <c r="AL58" i="11"/>
  <c r="AH58" i="11"/>
  <c r="AM58" i="11"/>
  <c r="AI58" i="11"/>
  <c r="AN58" i="11"/>
  <c r="AE59" i="11"/>
  <c r="AJ59" i="11"/>
  <c r="AF59" i="11"/>
  <c r="AK59" i="11"/>
  <c r="AG59" i="11"/>
  <c r="AL59" i="11"/>
  <c r="AH59" i="11"/>
  <c r="AM59" i="11"/>
  <c r="AI59" i="11"/>
  <c r="AN59" i="11"/>
  <c r="AE60" i="11"/>
  <c r="AJ60" i="11"/>
  <c r="AF60" i="11"/>
  <c r="AK60" i="11"/>
  <c r="AG60" i="11"/>
  <c r="AL60" i="11"/>
  <c r="AH60" i="11"/>
  <c r="AM60" i="11"/>
  <c r="AI60" i="11"/>
  <c r="AN60" i="11"/>
  <c r="AE61" i="11"/>
  <c r="AJ61" i="11"/>
  <c r="AF61" i="11"/>
  <c r="AK61" i="11"/>
  <c r="AG61" i="11"/>
  <c r="AL61" i="11"/>
  <c r="AH61" i="11"/>
  <c r="AM61" i="11"/>
  <c r="AI61" i="11"/>
  <c r="AN61" i="11"/>
  <c r="AE62" i="11"/>
  <c r="AJ62" i="11"/>
  <c r="AF62" i="11"/>
  <c r="AK62" i="11"/>
  <c r="AG62" i="11"/>
  <c r="AL62" i="11"/>
  <c r="AH62" i="11"/>
  <c r="AM62" i="11"/>
  <c r="AI62" i="11"/>
  <c r="AN62" i="11"/>
  <c r="AE63" i="11"/>
  <c r="AJ63" i="11"/>
  <c r="AF63" i="11"/>
  <c r="AK63" i="11"/>
  <c r="AG63" i="11"/>
  <c r="AL63" i="11"/>
  <c r="AH63" i="11"/>
  <c r="AM63" i="11"/>
  <c r="AI63" i="11"/>
  <c r="AN63" i="11"/>
  <c r="AE64" i="11"/>
  <c r="AJ64" i="11"/>
  <c r="AF64" i="11"/>
  <c r="AK64" i="11"/>
  <c r="AG64" i="11"/>
  <c r="AL64" i="11"/>
  <c r="AH64" i="11"/>
  <c r="AM64" i="11"/>
  <c r="AI64" i="11"/>
  <c r="AN64" i="11"/>
  <c r="AE65" i="11"/>
  <c r="AJ65" i="11"/>
  <c r="AF65" i="11"/>
  <c r="AK65" i="11"/>
  <c r="AG65" i="11"/>
  <c r="AL65" i="11"/>
  <c r="AH65" i="11"/>
  <c r="AM65" i="11"/>
  <c r="AI65" i="11"/>
  <c r="AN65" i="11"/>
  <c r="AE66" i="11"/>
  <c r="AJ66" i="11"/>
  <c r="AF66" i="11"/>
  <c r="AK66" i="11"/>
  <c r="AG66" i="11"/>
  <c r="AL66" i="11"/>
  <c r="AH66" i="11"/>
  <c r="AM66" i="11"/>
  <c r="AI66" i="11"/>
  <c r="AN66" i="11"/>
  <c r="AE67" i="11"/>
  <c r="AJ67" i="11"/>
  <c r="AF67" i="11"/>
  <c r="AK67" i="11"/>
  <c r="AG67" i="11"/>
  <c r="AL67" i="11"/>
  <c r="AH67" i="11"/>
  <c r="AM67" i="11"/>
  <c r="AI67" i="11"/>
  <c r="AN67" i="11"/>
  <c r="AE68" i="11"/>
  <c r="AJ68" i="11"/>
  <c r="AF68" i="11"/>
  <c r="AK68" i="11"/>
  <c r="AG68" i="11"/>
  <c r="AL68" i="11"/>
  <c r="AH68" i="11"/>
  <c r="AM68" i="11"/>
  <c r="AI68" i="11"/>
  <c r="AN68" i="11"/>
  <c r="AE69" i="11"/>
  <c r="AJ69" i="11"/>
  <c r="AF69" i="11"/>
  <c r="AK69" i="11"/>
  <c r="AG69" i="11"/>
  <c r="AL69" i="11"/>
  <c r="AH69" i="11"/>
  <c r="AM69" i="11"/>
  <c r="AI69" i="11"/>
  <c r="AN69" i="11"/>
  <c r="AE70" i="11"/>
  <c r="AJ70" i="11"/>
  <c r="AF70" i="11"/>
  <c r="AK70" i="11"/>
  <c r="AG70" i="11"/>
  <c r="AL70" i="11"/>
  <c r="AH70" i="11"/>
  <c r="AM70" i="11"/>
  <c r="AI70" i="11"/>
  <c r="AN70" i="11"/>
  <c r="AE71" i="11"/>
  <c r="AJ71" i="11"/>
  <c r="AF71" i="11"/>
  <c r="AK71" i="11"/>
  <c r="AG71" i="11"/>
  <c r="AL71" i="11"/>
  <c r="AH71" i="11"/>
  <c r="AM71" i="11"/>
  <c r="AI71" i="11"/>
  <c r="AN71" i="11"/>
  <c r="AE72" i="11"/>
  <c r="AJ72" i="11"/>
  <c r="AF72" i="11"/>
  <c r="AK72" i="11"/>
  <c r="AG72" i="11"/>
  <c r="AL72" i="11"/>
  <c r="AH72" i="11"/>
  <c r="AM72" i="11"/>
  <c r="AI72" i="11"/>
  <c r="AN72" i="11"/>
  <c r="AE73" i="11"/>
  <c r="AJ73" i="11"/>
  <c r="AF73" i="11"/>
  <c r="AK73" i="11"/>
  <c r="AG73" i="11"/>
  <c r="AL73" i="11"/>
  <c r="AH73" i="11"/>
  <c r="AM73" i="11"/>
  <c r="AI73" i="11"/>
  <c r="AN73" i="11"/>
  <c r="AE74" i="11"/>
  <c r="AJ74" i="11"/>
  <c r="AF74" i="11"/>
  <c r="AK74" i="11"/>
  <c r="AG74" i="11"/>
  <c r="AL74" i="11"/>
  <c r="AH74" i="11"/>
  <c r="AM74" i="11"/>
  <c r="AI74" i="11"/>
  <c r="AN74" i="11"/>
  <c r="AE75" i="11"/>
  <c r="AJ75" i="11"/>
  <c r="AF75" i="11"/>
  <c r="AK75" i="11"/>
  <c r="AG75" i="11"/>
  <c r="AL75" i="11"/>
  <c r="AH75" i="11"/>
  <c r="AM75" i="11"/>
  <c r="AI75" i="11"/>
  <c r="AN75" i="11"/>
  <c r="AE76" i="11"/>
  <c r="AJ76" i="11"/>
  <c r="AF76" i="11"/>
  <c r="AK76" i="11"/>
  <c r="AG76" i="11"/>
  <c r="AL76" i="11"/>
  <c r="AH76" i="11"/>
  <c r="AM76" i="11"/>
  <c r="AI76" i="11"/>
  <c r="AN76" i="11"/>
  <c r="AE77" i="11"/>
  <c r="AJ77" i="11"/>
  <c r="AF77" i="11"/>
  <c r="AK77" i="11"/>
  <c r="AG77" i="11"/>
  <c r="AL77" i="11"/>
  <c r="AH77" i="11"/>
  <c r="AM77" i="11"/>
  <c r="AI77" i="11"/>
  <c r="AN77" i="11"/>
  <c r="AE78" i="11"/>
  <c r="AJ78" i="11"/>
  <c r="AF78" i="11"/>
  <c r="AK78" i="11"/>
  <c r="AG78" i="11"/>
  <c r="AL78" i="11"/>
  <c r="AH78" i="11"/>
  <c r="AM78" i="11"/>
  <c r="AI78" i="11"/>
  <c r="AN78" i="11"/>
  <c r="AE79" i="11"/>
  <c r="AJ79" i="11"/>
  <c r="AF79" i="11"/>
  <c r="AK79" i="11"/>
  <c r="AG79" i="11"/>
  <c r="AL79" i="11"/>
  <c r="AH79" i="11"/>
  <c r="AM79" i="11"/>
  <c r="AI79" i="11"/>
  <c r="AN79" i="11"/>
  <c r="AE80" i="11"/>
  <c r="AJ80" i="11"/>
  <c r="AF80" i="11"/>
  <c r="AK80" i="11"/>
  <c r="AG80" i="11"/>
  <c r="AL80" i="11"/>
  <c r="AH80" i="11"/>
  <c r="AM80" i="11"/>
  <c r="AI80" i="11"/>
  <c r="AN80" i="11"/>
  <c r="AE81" i="11"/>
  <c r="AJ81" i="11"/>
  <c r="AF81" i="11"/>
  <c r="AK81" i="11"/>
  <c r="AG81" i="11"/>
  <c r="AL81" i="11"/>
  <c r="AH81" i="11"/>
  <c r="AM81" i="11"/>
  <c r="AI81" i="11"/>
  <c r="AN81" i="11"/>
  <c r="AE82" i="11"/>
  <c r="AJ82" i="11"/>
  <c r="AF82" i="11"/>
  <c r="AK82" i="11"/>
  <c r="AG82" i="11"/>
  <c r="AL82" i="11"/>
  <c r="AH82" i="11"/>
  <c r="AM82" i="11"/>
  <c r="AI82" i="11"/>
  <c r="AN82" i="11"/>
  <c r="AE83" i="11"/>
  <c r="AJ83" i="11"/>
  <c r="AF83" i="11"/>
  <c r="AK83" i="11"/>
  <c r="AG83" i="11"/>
  <c r="AL83" i="11"/>
  <c r="AH83" i="11"/>
  <c r="AM83" i="11"/>
  <c r="AI83" i="11"/>
  <c r="AN83" i="11"/>
  <c r="AE84" i="11"/>
  <c r="AJ84" i="11"/>
  <c r="AF84" i="11"/>
  <c r="AK84" i="11"/>
  <c r="AG84" i="11"/>
  <c r="AL84" i="11"/>
  <c r="AH84" i="11"/>
  <c r="AM84" i="11"/>
  <c r="AI84" i="11"/>
  <c r="AN84" i="11"/>
  <c r="AE85" i="11"/>
  <c r="AJ85" i="11"/>
  <c r="AF85" i="11"/>
  <c r="AK85" i="11"/>
  <c r="AG85" i="11"/>
  <c r="AL85" i="11"/>
  <c r="AH85" i="11"/>
  <c r="AM85" i="11"/>
  <c r="AI85" i="11"/>
  <c r="AN85" i="11"/>
  <c r="AE86" i="11"/>
  <c r="AJ86" i="11"/>
  <c r="AF86" i="11"/>
  <c r="AK86" i="11"/>
  <c r="AG86" i="11"/>
  <c r="AL86" i="11"/>
  <c r="AH86" i="11"/>
  <c r="AM86" i="11"/>
  <c r="AI86" i="11"/>
  <c r="AN86" i="11"/>
  <c r="AE87" i="11"/>
  <c r="AJ87" i="11"/>
  <c r="AF87" i="11"/>
  <c r="AK87" i="11"/>
  <c r="AG87" i="11"/>
  <c r="AL87" i="11"/>
  <c r="AH87" i="11"/>
  <c r="AM87" i="11"/>
  <c r="AI87" i="11"/>
  <c r="AN87" i="11"/>
  <c r="AE88" i="11"/>
  <c r="AJ88" i="11"/>
  <c r="AF88" i="11"/>
  <c r="AK88" i="11"/>
  <c r="AG88" i="11"/>
  <c r="AL88" i="11"/>
  <c r="AH88" i="11"/>
  <c r="AM88" i="11"/>
  <c r="AI88" i="11"/>
  <c r="AN88" i="11"/>
  <c r="AE89" i="11"/>
  <c r="AJ89" i="11"/>
  <c r="AF89" i="11"/>
  <c r="AK89" i="11"/>
  <c r="AG89" i="11"/>
  <c r="AL89" i="11"/>
  <c r="AH89" i="11"/>
  <c r="AM89" i="11"/>
  <c r="AI89" i="11"/>
  <c r="AN89" i="11"/>
  <c r="AE90" i="11"/>
  <c r="AJ90" i="11"/>
  <c r="AF90" i="11"/>
  <c r="AK90" i="11"/>
  <c r="AG90" i="11"/>
  <c r="AL90" i="11"/>
  <c r="AH90" i="11"/>
  <c r="AM90" i="11"/>
  <c r="AI90" i="11"/>
  <c r="AN90" i="11"/>
  <c r="AE91" i="11"/>
  <c r="AJ91" i="11"/>
  <c r="AF91" i="11"/>
  <c r="AK91" i="11"/>
  <c r="AG91" i="11"/>
  <c r="AL91" i="11"/>
  <c r="AH91" i="11"/>
  <c r="AM91" i="11"/>
  <c r="AI91" i="11"/>
  <c r="AN91" i="11"/>
  <c r="AE92" i="11"/>
  <c r="AJ92" i="11"/>
  <c r="AF92" i="11"/>
  <c r="AK92" i="11"/>
  <c r="AG92" i="11"/>
  <c r="AL92" i="11"/>
  <c r="AH92" i="11"/>
  <c r="AM92" i="11"/>
  <c r="AI92" i="11"/>
  <c r="AN92" i="11"/>
  <c r="AE93" i="11"/>
  <c r="AJ93" i="11"/>
  <c r="AF93" i="11"/>
  <c r="AK93" i="11"/>
  <c r="AG93" i="11"/>
  <c r="AL93" i="11"/>
  <c r="AH93" i="11"/>
  <c r="AM93" i="11"/>
  <c r="AI93" i="11"/>
  <c r="AN93" i="11"/>
  <c r="AE94" i="11"/>
  <c r="AJ94" i="11"/>
  <c r="AF94" i="11"/>
  <c r="AK94" i="11"/>
  <c r="AG94" i="11"/>
  <c r="AL94" i="11"/>
  <c r="AH94" i="11"/>
  <c r="AM94" i="11"/>
  <c r="AI94" i="11"/>
  <c r="AN94" i="11"/>
  <c r="AE95" i="11"/>
  <c r="AJ95" i="11"/>
  <c r="AF95" i="11"/>
  <c r="AK95" i="11"/>
  <c r="AG95" i="11"/>
  <c r="AL95" i="11"/>
  <c r="AH95" i="11"/>
  <c r="AM95" i="11"/>
  <c r="AI95" i="11"/>
  <c r="AN95" i="11"/>
  <c r="AE96" i="11"/>
  <c r="AJ96" i="11"/>
  <c r="AF96" i="11"/>
  <c r="AK96" i="11"/>
  <c r="AG96" i="11"/>
  <c r="AL96" i="11"/>
  <c r="AH96" i="11"/>
  <c r="AM96" i="11"/>
  <c r="AI96" i="11"/>
  <c r="AN96" i="11"/>
  <c r="AE97" i="11"/>
  <c r="AJ97" i="11"/>
  <c r="AF97" i="11"/>
  <c r="AK97" i="11"/>
  <c r="AG97" i="11"/>
  <c r="AL97" i="11"/>
  <c r="AH97" i="11"/>
  <c r="AM97" i="11"/>
  <c r="AI97" i="11"/>
  <c r="AN97" i="11"/>
  <c r="AE98" i="11"/>
  <c r="AJ98" i="11"/>
  <c r="AF98" i="11"/>
  <c r="AK98" i="11"/>
  <c r="AG98" i="11"/>
  <c r="AL98" i="11"/>
  <c r="AH98" i="11"/>
  <c r="AM98" i="11"/>
  <c r="AI98" i="11"/>
  <c r="AN98" i="11"/>
  <c r="AE99" i="11"/>
  <c r="AJ99" i="11"/>
  <c r="AF99" i="11"/>
  <c r="AK99" i="11"/>
  <c r="AG99" i="11"/>
  <c r="AL99" i="11"/>
  <c r="AH99" i="11"/>
  <c r="AM99" i="11"/>
  <c r="AI99" i="11"/>
  <c r="AN99" i="11"/>
  <c r="AE100" i="11"/>
  <c r="AJ100" i="11"/>
  <c r="AF100" i="11"/>
  <c r="AK100" i="11"/>
  <c r="AG100" i="11"/>
  <c r="AL100" i="11"/>
  <c r="AH100" i="11"/>
  <c r="AM100" i="11"/>
  <c r="AI100" i="11"/>
  <c r="AN100" i="11"/>
  <c r="AE101" i="11"/>
  <c r="AJ101" i="11"/>
  <c r="AF101" i="11"/>
  <c r="AK101" i="11"/>
  <c r="AG101" i="11"/>
  <c r="AL101" i="11"/>
  <c r="AH101" i="11"/>
  <c r="AM101" i="11"/>
  <c r="AI101" i="11"/>
  <c r="AN101" i="11"/>
  <c r="AE102" i="11"/>
  <c r="AJ102" i="11"/>
  <c r="AF102" i="11"/>
  <c r="AK102" i="11"/>
  <c r="AG102" i="11"/>
  <c r="AL102" i="11"/>
  <c r="AH102" i="11"/>
  <c r="AM102" i="11"/>
  <c r="AI102" i="11"/>
  <c r="AN102" i="11"/>
  <c r="AE103" i="11"/>
  <c r="AJ103" i="11"/>
  <c r="AF103" i="11"/>
  <c r="AK103" i="11"/>
  <c r="AG103" i="11"/>
  <c r="AL103" i="11"/>
  <c r="AH103" i="11"/>
  <c r="AM103" i="11"/>
  <c r="AI103" i="11"/>
  <c r="AN103" i="11"/>
  <c r="AE104" i="11"/>
  <c r="AJ104" i="11"/>
  <c r="AF104" i="11"/>
  <c r="AK104" i="11"/>
  <c r="AG104" i="11"/>
  <c r="AL104" i="11"/>
  <c r="AH104" i="11"/>
  <c r="AM104" i="11"/>
  <c r="AI104" i="11"/>
  <c r="AN104" i="11"/>
  <c r="AE105" i="11"/>
  <c r="AJ105" i="11"/>
  <c r="AF105" i="11"/>
  <c r="AK105" i="11"/>
  <c r="AG105" i="11"/>
  <c r="AL105" i="11"/>
  <c r="AH105" i="11"/>
  <c r="AM105" i="11"/>
  <c r="AI105" i="11"/>
  <c r="AN105" i="11"/>
  <c r="AE106" i="11"/>
  <c r="AJ106" i="11"/>
  <c r="AF106" i="11"/>
  <c r="AK106" i="11"/>
  <c r="AG106" i="11"/>
  <c r="AL106" i="11"/>
  <c r="AH106" i="11"/>
  <c r="AM106" i="11"/>
  <c r="AI106" i="11"/>
  <c r="AN106" i="11"/>
  <c r="AE107" i="11"/>
  <c r="AJ107" i="11"/>
  <c r="AF107" i="11"/>
  <c r="AK107" i="11"/>
  <c r="AG107" i="11"/>
  <c r="AL107" i="11"/>
  <c r="AH107" i="11"/>
  <c r="AM107" i="11"/>
  <c r="AI107" i="11"/>
  <c r="AN107" i="11"/>
  <c r="AE108" i="11"/>
  <c r="AJ108" i="11"/>
  <c r="AF108" i="11"/>
  <c r="AK108" i="11"/>
  <c r="AG108" i="11"/>
  <c r="AL108" i="11"/>
  <c r="AH108" i="11"/>
  <c r="AM108" i="11"/>
  <c r="AI108" i="11"/>
  <c r="AN108" i="11"/>
  <c r="AE109" i="11"/>
  <c r="AJ109" i="11"/>
  <c r="AF109" i="11"/>
  <c r="AK109" i="11"/>
  <c r="AG109" i="11"/>
  <c r="AL109" i="11"/>
  <c r="AH109" i="11"/>
  <c r="AM109" i="11"/>
  <c r="AI109" i="11"/>
  <c r="AN109" i="11"/>
  <c r="AE110" i="11"/>
  <c r="AJ110" i="11"/>
  <c r="AF110" i="11"/>
  <c r="AK110" i="11"/>
  <c r="AG110" i="11"/>
  <c r="AL110" i="11"/>
  <c r="AH110" i="11"/>
  <c r="AM110" i="11"/>
  <c r="AI110" i="11"/>
  <c r="AN110" i="11"/>
  <c r="AE111" i="11"/>
  <c r="AJ111" i="11"/>
  <c r="AF111" i="11"/>
  <c r="AK111" i="11"/>
  <c r="AG111" i="11"/>
  <c r="AL111" i="11"/>
  <c r="AH111" i="11"/>
  <c r="AM111" i="11"/>
  <c r="AI111" i="11"/>
  <c r="AN111" i="11"/>
  <c r="AE112" i="11"/>
  <c r="AJ112" i="11"/>
  <c r="AF112" i="11"/>
  <c r="AK112" i="11"/>
  <c r="AG112" i="11"/>
  <c r="AL112" i="11"/>
  <c r="AH112" i="11"/>
  <c r="AM112" i="11"/>
  <c r="AI112" i="11"/>
  <c r="AN112" i="11"/>
  <c r="AE113" i="11"/>
  <c r="AJ113" i="11"/>
  <c r="AF113" i="11"/>
  <c r="AK113" i="11"/>
  <c r="AG113" i="11"/>
  <c r="AL113" i="11"/>
  <c r="AH113" i="11"/>
  <c r="AM113" i="11"/>
  <c r="AI113" i="11"/>
  <c r="AN113" i="11"/>
  <c r="AE114" i="11"/>
  <c r="AJ114" i="11"/>
  <c r="AF114" i="11"/>
  <c r="AK114" i="11"/>
  <c r="AG114" i="11"/>
  <c r="AL114" i="11"/>
  <c r="AH114" i="11"/>
  <c r="AM114" i="11"/>
  <c r="AI114" i="11"/>
  <c r="AN114" i="11"/>
  <c r="AE115" i="11"/>
  <c r="AJ115" i="11"/>
  <c r="AF115" i="11"/>
  <c r="AK115" i="11"/>
  <c r="AG115" i="11"/>
  <c r="AL115" i="11"/>
  <c r="AH115" i="11"/>
  <c r="AM115" i="11"/>
  <c r="AI115" i="11"/>
  <c r="AN115" i="11"/>
  <c r="AE116" i="11"/>
  <c r="AJ116" i="11"/>
  <c r="AF116" i="11"/>
  <c r="AK116" i="11"/>
  <c r="AG116" i="11"/>
  <c r="AL116" i="11"/>
  <c r="AH116" i="11"/>
  <c r="AM116" i="11"/>
  <c r="AI116" i="11"/>
  <c r="AN116" i="11"/>
  <c r="AE117" i="11"/>
  <c r="AJ117" i="11"/>
  <c r="AF117" i="11"/>
  <c r="AK117" i="11"/>
  <c r="AG117" i="11"/>
  <c r="AL117" i="11"/>
  <c r="AH117" i="11"/>
  <c r="AM117" i="11"/>
  <c r="AI117" i="11"/>
  <c r="AN117" i="11"/>
  <c r="AE118" i="11"/>
  <c r="AJ118" i="11"/>
  <c r="AF118" i="11"/>
  <c r="AK118" i="11"/>
  <c r="AG118" i="11"/>
  <c r="AL118" i="11"/>
  <c r="AH118" i="11"/>
  <c r="AM118" i="11"/>
  <c r="AI118" i="11"/>
  <c r="AN118" i="11"/>
  <c r="AE119" i="11"/>
  <c r="AJ119" i="11"/>
  <c r="AF119" i="11"/>
  <c r="AK119" i="11"/>
  <c r="AG119" i="11"/>
  <c r="AL119" i="11"/>
  <c r="AH119" i="11"/>
  <c r="AM119" i="11"/>
  <c r="AI119" i="11"/>
  <c r="AN119" i="11"/>
  <c r="AE120" i="11"/>
  <c r="AJ120" i="11"/>
  <c r="AF120" i="11"/>
  <c r="AK120" i="11"/>
  <c r="AG120" i="11"/>
  <c r="AL120" i="11"/>
  <c r="AH120" i="11"/>
  <c r="AM120" i="11"/>
  <c r="AI120" i="11"/>
  <c r="AN120" i="11"/>
  <c r="AE121" i="11"/>
  <c r="AJ121" i="11"/>
  <c r="AF121" i="11"/>
  <c r="AK121" i="11"/>
  <c r="AG121" i="11"/>
  <c r="AL121" i="11"/>
  <c r="AH121" i="11"/>
  <c r="AM121" i="11"/>
  <c r="AI121" i="11"/>
  <c r="AN121" i="11"/>
  <c r="AE122" i="11"/>
  <c r="AJ122" i="11"/>
  <c r="AF122" i="11"/>
  <c r="AK122" i="11"/>
  <c r="AG122" i="11"/>
  <c r="AL122" i="11"/>
  <c r="AH122" i="11"/>
  <c r="AM122" i="11"/>
  <c r="AI122" i="11"/>
  <c r="AN122" i="11"/>
  <c r="AE123" i="11"/>
  <c r="AJ123" i="11"/>
  <c r="AF123" i="11"/>
  <c r="AK123" i="11"/>
  <c r="AG123" i="11"/>
  <c r="AL123" i="11"/>
  <c r="AH123" i="11"/>
  <c r="AM123" i="11"/>
  <c r="AI123" i="11"/>
  <c r="AN123" i="11"/>
  <c r="AE124" i="11"/>
  <c r="AJ124" i="11"/>
  <c r="AF124" i="11"/>
  <c r="AK124" i="11"/>
  <c r="AG124" i="11"/>
  <c r="AL124" i="11"/>
  <c r="AH124" i="11"/>
  <c r="AM124" i="11"/>
  <c r="AI124" i="11"/>
  <c r="AN124" i="11"/>
  <c r="AE125" i="11"/>
  <c r="AJ125" i="11"/>
  <c r="AF125" i="11"/>
  <c r="AK125" i="11"/>
  <c r="AG125" i="11"/>
  <c r="AL125" i="11"/>
  <c r="AH125" i="11"/>
  <c r="AM125" i="11"/>
  <c r="AI125" i="11"/>
  <c r="AN125" i="11"/>
  <c r="AE126" i="11"/>
  <c r="AJ126" i="11"/>
  <c r="AF126" i="11"/>
  <c r="AK126" i="11"/>
  <c r="AG126" i="11"/>
  <c r="AL126" i="11"/>
  <c r="AH126" i="11"/>
  <c r="AM126" i="11"/>
  <c r="AI126" i="11"/>
  <c r="AN126" i="11"/>
  <c r="AE127" i="11"/>
  <c r="AJ127" i="11"/>
  <c r="AF127" i="11"/>
  <c r="AK127" i="11"/>
  <c r="AG127" i="11"/>
  <c r="AL127" i="11"/>
  <c r="AH127" i="11"/>
  <c r="AM127" i="11"/>
  <c r="AI127" i="11"/>
  <c r="AN127" i="11"/>
  <c r="AE128" i="11"/>
  <c r="AJ128" i="11"/>
  <c r="AF128" i="11"/>
  <c r="AK128" i="11"/>
  <c r="AG128" i="11"/>
  <c r="AL128" i="11"/>
  <c r="AH128" i="11"/>
  <c r="AM128" i="11"/>
  <c r="AI128" i="11"/>
  <c r="AN128" i="11"/>
  <c r="AE129" i="11"/>
  <c r="AJ129" i="11"/>
  <c r="AF129" i="11"/>
  <c r="AK129" i="11"/>
  <c r="AG129" i="11"/>
  <c r="AL129" i="11"/>
  <c r="AH129" i="11"/>
  <c r="AM129" i="11"/>
  <c r="AI129" i="11"/>
  <c r="AN129" i="11"/>
  <c r="AE130" i="11"/>
  <c r="AJ130" i="11"/>
  <c r="AF130" i="11"/>
  <c r="AK130" i="11"/>
  <c r="AG130" i="11"/>
  <c r="AL130" i="11"/>
  <c r="AH130" i="11"/>
  <c r="AM130" i="11"/>
  <c r="AI130" i="11"/>
  <c r="AN130" i="11"/>
  <c r="AE131" i="11"/>
  <c r="AJ131" i="11"/>
  <c r="AF131" i="11"/>
  <c r="AK131" i="11"/>
  <c r="AG131" i="11"/>
  <c r="AL131" i="11"/>
  <c r="AH131" i="11"/>
  <c r="AM131" i="11"/>
  <c r="AI131" i="11"/>
  <c r="AN131" i="11"/>
  <c r="AE132" i="11"/>
  <c r="AJ132" i="11"/>
  <c r="AF132" i="11"/>
  <c r="AK132" i="11"/>
  <c r="AG132" i="11"/>
  <c r="AL132" i="11"/>
  <c r="AH132" i="11"/>
  <c r="AM132" i="11"/>
  <c r="AI132" i="11"/>
  <c r="AN132" i="11"/>
  <c r="AE133" i="11"/>
  <c r="AJ133" i="11"/>
  <c r="AF133" i="11"/>
  <c r="AK133" i="11"/>
  <c r="AG133" i="11"/>
  <c r="AL133" i="11"/>
  <c r="AH133" i="11"/>
  <c r="AM133" i="11"/>
  <c r="AI133" i="11"/>
  <c r="AN133" i="11"/>
  <c r="AE134" i="11"/>
  <c r="AJ134" i="11"/>
  <c r="AF134" i="11"/>
  <c r="AK134" i="11"/>
  <c r="AG134" i="11"/>
  <c r="AL134" i="11"/>
  <c r="AH134" i="11"/>
  <c r="AM134" i="11"/>
  <c r="AI134" i="11"/>
  <c r="AN134" i="11"/>
  <c r="AE135" i="11"/>
  <c r="AJ135" i="11"/>
  <c r="AF135" i="11"/>
  <c r="AK135" i="11"/>
  <c r="AG135" i="11"/>
  <c r="AL135" i="11"/>
  <c r="AH135" i="11"/>
  <c r="AM135" i="11"/>
  <c r="AI135" i="11"/>
  <c r="AN135" i="11"/>
  <c r="AE136" i="11"/>
  <c r="AJ136" i="11"/>
  <c r="AF136" i="11"/>
  <c r="AK136" i="11"/>
  <c r="AG136" i="11"/>
  <c r="AL136" i="11"/>
  <c r="AH136" i="11"/>
  <c r="AM136" i="11"/>
  <c r="AI136" i="11"/>
  <c r="AN136" i="11"/>
  <c r="AE137" i="11"/>
  <c r="AJ137" i="11"/>
  <c r="AF137" i="11"/>
  <c r="AK137" i="11"/>
  <c r="AG137" i="11"/>
  <c r="AL137" i="11"/>
  <c r="AH137" i="11"/>
  <c r="AM137" i="11"/>
  <c r="AI137" i="11"/>
  <c r="AN137" i="11"/>
  <c r="AE138" i="11"/>
  <c r="AJ138" i="11"/>
  <c r="AF138" i="11"/>
  <c r="AK138" i="11"/>
  <c r="AG138" i="11"/>
  <c r="AL138" i="11"/>
  <c r="AH138" i="11"/>
  <c r="AM138" i="11"/>
  <c r="AI138" i="11"/>
  <c r="AN138" i="11"/>
  <c r="AE139" i="11"/>
  <c r="AJ139" i="11"/>
  <c r="AF139" i="11"/>
  <c r="AK139" i="11"/>
  <c r="AG139" i="11"/>
  <c r="AL139" i="11"/>
  <c r="AH139" i="11"/>
  <c r="AM139" i="11"/>
  <c r="AI139" i="11"/>
  <c r="AN139" i="11"/>
  <c r="AE140" i="11"/>
  <c r="AJ140" i="11"/>
  <c r="AF140" i="11"/>
  <c r="AK140" i="11"/>
  <c r="AG140" i="11"/>
  <c r="AL140" i="11"/>
  <c r="AH140" i="11"/>
  <c r="AM140" i="11"/>
  <c r="AI140" i="11"/>
  <c r="AN140" i="11"/>
  <c r="AE141" i="11"/>
  <c r="AJ141" i="11"/>
  <c r="AF141" i="11"/>
  <c r="AK141" i="11"/>
  <c r="AG141" i="11"/>
  <c r="AL141" i="11"/>
  <c r="AH141" i="11"/>
  <c r="AM141" i="11"/>
  <c r="AI141" i="11"/>
  <c r="AN141" i="11"/>
  <c r="AE142" i="11"/>
  <c r="AJ142" i="11"/>
  <c r="AF142" i="11"/>
  <c r="AK142" i="11"/>
  <c r="AG142" i="11"/>
  <c r="AL142" i="11"/>
  <c r="AH142" i="11"/>
  <c r="AM142" i="11"/>
  <c r="AI142" i="11"/>
  <c r="AN142" i="11"/>
  <c r="AE143" i="11"/>
  <c r="AJ143" i="11"/>
  <c r="AF143" i="11"/>
  <c r="AK143" i="11"/>
  <c r="AG143" i="11"/>
  <c r="AL143" i="11"/>
  <c r="AH143" i="11"/>
  <c r="AM143" i="11"/>
  <c r="AI143" i="11"/>
  <c r="AN143" i="11"/>
  <c r="AE144" i="11"/>
  <c r="AJ144" i="11"/>
  <c r="AF144" i="11"/>
  <c r="AK144" i="11"/>
  <c r="AG144" i="11"/>
  <c r="AL144" i="11"/>
  <c r="AH144" i="11"/>
  <c r="AM144" i="11"/>
  <c r="AI144" i="11"/>
  <c r="AN144" i="11"/>
  <c r="AE145" i="11"/>
  <c r="AJ145" i="11"/>
  <c r="AF145" i="11"/>
  <c r="AK145" i="11"/>
  <c r="AG145" i="11"/>
  <c r="AL145" i="11"/>
  <c r="AH145" i="11"/>
  <c r="AM145" i="11"/>
  <c r="AI145" i="11"/>
  <c r="AN145" i="11"/>
  <c r="AE146" i="11"/>
  <c r="AJ146" i="11"/>
  <c r="AF146" i="11"/>
  <c r="AK146" i="11"/>
  <c r="AG146" i="11"/>
  <c r="AL146" i="11"/>
  <c r="AH146" i="11"/>
  <c r="AM146" i="11"/>
  <c r="AI146" i="11"/>
  <c r="AN146" i="11"/>
  <c r="AE147" i="11"/>
  <c r="AJ147" i="11"/>
  <c r="AF147" i="11"/>
  <c r="AK147" i="11"/>
  <c r="AG147" i="11"/>
  <c r="AL147" i="11"/>
  <c r="AH147" i="11"/>
  <c r="AM147" i="11"/>
  <c r="AI147" i="11"/>
  <c r="AN147" i="11"/>
  <c r="AE148" i="11"/>
  <c r="AJ148" i="11"/>
  <c r="AF148" i="11"/>
  <c r="AK148" i="11"/>
  <c r="AG148" i="11"/>
  <c r="AL148" i="11"/>
  <c r="AH148" i="11"/>
  <c r="AM148" i="11"/>
  <c r="AI148" i="11"/>
  <c r="AN148" i="11"/>
  <c r="AE149" i="11"/>
  <c r="AJ149" i="11"/>
  <c r="AF149" i="11"/>
  <c r="AK149" i="11"/>
  <c r="AG149" i="11"/>
  <c r="AL149" i="11"/>
  <c r="AH149" i="11"/>
  <c r="AM149" i="11"/>
  <c r="AI149" i="11"/>
  <c r="AN149" i="11"/>
  <c r="AE150" i="11"/>
  <c r="AJ150" i="11"/>
  <c r="AF150" i="11"/>
  <c r="AK150" i="11"/>
  <c r="AG150" i="11"/>
  <c r="AL150" i="11"/>
  <c r="AH150" i="11"/>
  <c r="AM150" i="11"/>
  <c r="AI150" i="11"/>
  <c r="AN150" i="11"/>
  <c r="AE151" i="11"/>
  <c r="AJ151" i="11"/>
  <c r="AF151" i="11"/>
  <c r="AK151" i="11"/>
  <c r="AG151" i="11"/>
  <c r="AL151" i="11"/>
  <c r="AH151" i="11"/>
  <c r="AM151" i="11"/>
  <c r="AI151" i="11"/>
  <c r="AN151" i="11"/>
  <c r="AE152" i="11"/>
  <c r="AJ152" i="11"/>
  <c r="AF152" i="11"/>
  <c r="AK152" i="11"/>
  <c r="AG152" i="11"/>
  <c r="AL152" i="11"/>
  <c r="AH152" i="11"/>
  <c r="AM152" i="11"/>
  <c r="AI152" i="11"/>
  <c r="AN152" i="11"/>
  <c r="AE153" i="11"/>
  <c r="AJ153" i="11"/>
  <c r="AF153" i="11"/>
  <c r="AK153" i="11"/>
  <c r="AG153" i="11"/>
  <c r="AL153" i="11"/>
  <c r="AH153" i="11"/>
  <c r="AM153" i="11"/>
  <c r="AI153" i="11"/>
  <c r="AN153" i="11"/>
  <c r="AE154" i="11"/>
  <c r="AJ154" i="11"/>
  <c r="AF154" i="11"/>
  <c r="AK154" i="11"/>
  <c r="AG154" i="11"/>
  <c r="AL154" i="11"/>
  <c r="AH154" i="11"/>
  <c r="AM154" i="11"/>
  <c r="AI154" i="11"/>
  <c r="AN154" i="11"/>
  <c r="AE155" i="11"/>
  <c r="AJ155" i="11"/>
  <c r="AF155" i="11"/>
  <c r="AK155" i="11"/>
  <c r="AG155" i="11"/>
  <c r="AL155" i="11"/>
  <c r="AH155" i="11"/>
  <c r="AM155" i="11"/>
  <c r="AI155" i="11"/>
  <c r="AN155" i="11"/>
  <c r="AE156" i="11"/>
  <c r="AJ156" i="11"/>
  <c r="AF156" i="11"/>
  <c r="AK156" i="11"/>
  <c r="AG156" i="11"/>
  <c r="AL156" i="11"/>
  <c r="AH156" i="11"/>
  <c r="AM156" i="11"/>
  <c r="AI156" i="11"/>
  <c r="AN156" i="11"/>
  <c r="AE157" i="11"/>
  <c r="AJ157" i="11"/>
  <c r="AF157" i="11"/>
  <c r="AK157" i="11"/>
  <c r="AG157" i="11"/>
  <c r="AL157" i="11"/>
  <c r="AH157" i="11"/>
  <c r="AM157" i="11"/>
  <c r="AI157" i="11"/>
  <c r="AN157" i="11"/>
  <c r="AE158" i="11"/>
  <c r="AJ158" i="11"/>
  <c r="AF158" i="11"/>
  <c r="AK158" i="11"/>
  <c r="AG158" i="11"/>
  <c r="AL158" i="11"/>
  <c r="AH158" i="11"/>
  <c r="AM158" i="11"/>
  <c r="AI158" i="11"/>
  <c r="AN158" i="11"/>
  <c r="AE159" i="11"/>
  <c r="AJ159" i="11"/>
  <c r="AF159" i="11"/>
  <c r="AK159" i="11"/>
  <c r="AG159" i="11"/>
  <c r="AL159" i="11"/>
  <c r="AH159" i="11"/>
  <c r="AM159" i="11"/>
  <c r="AI159" i="11"/>
  <c r="AN159" i="11"/>
  <c r="AE160" i="11"/>
  <c r="AJ160" i="11"/>
  <c r="AF160" i="11"/>
  <c r="AK160" i="11"/>
  <c r="AG160" i="11"/>
  <c r="AL160" i="11"/>
  <c r="AH160" i="11"/>
  <c r="AM160" i="11"/>
  <c r="AI160" i="11"/>
  <c r="AN160" i="11"/>
  <c r="AE161" i="11"/>
  <c r="AJ161" i="11"/>
  <c r="AF161" i="11"/>
  <c r="AK161" i="11"/>
  <c r="AG161" i="11"/>
  <c r="AL161" i="11"/>
  <c r="AH161" i="11"/>
  <c r="AM161" i="11"/>
  <c r="AI161" i="11"/>
  <c r="AN161" i="11"/>
  <c r="AE162" i="11"/>
  <c r="AJ162" i="11"/>
  <c r="AF162" i="11"/>
  <c r="AK162" i="11"/>
  <c r="AG162" i="11"/>
  <c r="AL162" i="11"/>
  <c r="AH162" i="11"/>
  <c r="AM162" i="11"/>
  <c r="AI162" i="11"/>
  <c r="AN162" i="11"/>
  <c r="AE163" i="11"/>
  <c r="AJ163" i="11"/>
  <c r="AF163" i="11"/>
  <c r="AK163" i="11"/>
  <c r="AG163" i="11"/>
  <c r="AL163" i="11"/>
  <c r="AH163" i="11"/>
  <c r="AM163" i="11"/>
  <c r="AI163" i="11"/>
  <c r="AN163" i="11"/>
  <c r="AE164" i="11"/>
  <c r="AJ164" i="11"/>
  <c r="AF164" i="11"/>
  <c r="AK164" i="11"/>
  <c r="AG164" i="11"/>
  <c r="AL164" i="11"/>
  <c r="AH164" i="11"/>
  <c r="AM164" i="11"/>
  <c r="AI164" i="11"/>
  <c r="AN164" i="11"/>
  <c r="AE165" i="11"/>
  <c r="AJ165" i="11"/>
  <c r="AF165" i="11"/>
  <c r="AK165" i="11"/>
  <c r="AG165" i="11"/>
  <c r="AL165" i="11"/>
  <c r="AH165" i="11"/>
  <c r="AM165" i="11"/>
  <c r="AI165" i="11"/>
  <c r="AN165" i="11"/>
  <c r="AE166" i="11"/>
  <c r="AJ166" i="11"/>
  <c r="AF166" i="11"/>
  <c r="AK166" i="11"/>
  <c r="AG166" i="11"/>
  <c r="AL166" i="11"/>
  <c r="AH166" i="11"/>
  <c r="AM166" i="11"/>
  <c r="AI166" i="11"/>
  <c r="AN166" i="11"/>
  <c r="AE167" i="11"/>
  <c r="AJ167" i="11"/>
  <c r="AF167" i="11"/>
  <c r="AK167" i="11"/>
  <c r="AG167" i="11"/>
  <c r="AL167" i="11"/>
  <c r="AH167" i="11"/>
  <c r="AM167" i="11"/>
  <c r="AI167" i="11"/>
  <c r="AN167" i="11"/>
  <c r="AE168" i="11"/>
  <c r="AJ168" i="11"/>
  <c r="AF168" i="11"/>
  <c r="AK168" i="11"/>
  <c r="AG168" i="11"/>
  <c r="AL168" i="11"/>
  <c r="AH168" i="11"/>
  <c r="AM168" i="11"/>
  <c r="AI168" i="11"/>
  <c r="AN168" i="11"/>
  <c r="AE169" i="11"/>
  <c r="AJ169" i="11"/>
  <c r="AF169" i="11"/>
  <c r="AK169" i="11"/>
  <c r="AG169" i="11"/>
  <c r="AL169" i="11"/>
  <c r="AH169" i="11"/>
  <c r="AM169" i="11"/>
  <c r="AI169" i="11"/>
  <c r="AN169" i="11"/>
  <c r="AE170" i="11"/>
  <c r="AJ170" i="11"/>
  <c r="AF170" i="11"/>
  <c r="AK170" i="11"/>
  <c r="AG170" i="11"/>
  <c r="AL170" i="11"/>
  <c r="AH170" i="11"/>
  <c r="AM170" i="11"/>
  <c r="AI170" i="11"/>
  <c r="AN170" i="11"/>
  <c r="AE171" i="11"/>
  <c r="AJ171" i="11"/>
  <c r="AF171" i="11"/>
  <c r="AK171" i="11"/>
  <c r="AG171" i="11"/>
  <c r="AL171" i="11"/>
  <c r="AH171" i="11"/>
  <c r="AM171" i="11"/>
  <c r="AI171" i="11"/>
  <c r="AN171" i="11"/>
  <c r="AE172" i="11"/>
  <c r="AJ172" i="11"/>
  <c r="AF172" i="11"/>
  <c r="AK172" i="11"/>
  <c r="AG172" i="11"/>
  <c r="AL172" i="11"/>
  <c r="AH172" i="11"/>
  <c r="AM172" i="11"/>
  <c r="AI172" i="11"/>
  <c r="AN172" i="11"/>
  <c r="AE173" i="11"/>
  <c r="AJ173" i="11"/>
  <c r="AF173" i="11"/>
  <c r="AK173" i="11"/>
  <c r="AG173" i="11"/>
  <c r="AL173" i="11"/>
  <c r="AH173" i="11"/>
  <c r="AM173" i="11"/>
  <c r="AI173" i="11"/>
  <c r="AN173" i="11"/>
  <c r="AE174" i="11"/>
  <c r="AJ174" i="11"/>
  <c r="AF174" i="11"/>
  <c r="AK174" i="11"/>
  <c r="AG174" i="11"/>
  <c r="AL174" i="11"/>
  <c r="AH174" i="11"/>
  <c r="AM174" i="11"/>
  <c r="AI174" i="11"/>
  <c r="AN174" i="11"/>
  <c r="AE175" i="11"/>
  <c r="AJ175" i="11"/>
  <c r="AF175" i="11"/>
  <c r="AK175" i="11"/>
  <c r="AG175" i="11"/>
  <c r="AL175" i="11"/>
  <c r="AH175" i="11"/>
  <c r="AM175" i="11"/>
  <c r="AI175" i="11"/>
  <c r="AN175" i="11"/>
  <c r="AE176" i="11"/>
  <c r="AJ176" i="11"/>
  <c r="AF176" i="11"/>
  <c r="AK176" i="11"/>
  <c r="AG176" i="11"/>
  <c r="AL176" i="11"/>
  <c r="AH176" i="11"/>
  <c r="AM176" i="11"/>
  <c r="AI176" i="11"/>
  <c r="AN176" i="11"/>
  <c r="AE177" i="11"/>
  <c r="AJ177" i="11"/>
  <c r="AF177" i="11"/>
  <c r="AK177" i="11"/>
  <c r="AG177" i="11"/>
  <c r="AL177" i="11"/>
  <c r="AH177" i="11"/>
  <c r="AM177" i="11"/>
  <c r="AI177" i="11"/>
  <c r="AN177" i="11"/>
  <c r="AE178" i="11"/>
  <c r="AJ178" i="11"/>
  <c r="AF178" i="11"/>
  <c r="AK178" i="11"/>
  <c r="AG178" i="11"/>
  <c r="AL178" i="11"/>
  <c r="AH178" i="11"/>
  <c r="AM178" i="11"/>
  <c r="AI178" i="11"/>
  <c r="AN178" i="11"/>
  <c r="AE179" i="11"/>
  <c r="AJ179" i="11"/>
  <c r="AF179" i="11"/>
  <c r="AK179" i="11"/>
  <c r="AG179" i="11"/>
  <c r="AL179" i="11"/>
  <c r="AH179" i="11"/>
  <c r="AM179" i="11"/>
  <c r="AI179" i="11"/>
  <c r="AN179" i="11"/>
  <c r="AE180" i="11"/>
  <c r="AJ180" i="11"/>
  <c r="AF180" i="11"/>
  <c r="AK180" i="11"/>
  <c r="AG180" i="11"/>
  <c r="AL180" i="11"/>
  <c r="AH180" i="11"/>
  <c r="AM180" i="11"/>
  <c r="AI180" i="11"/>
  <c r="AN180" i="11"/>
  <c r="AE181" i="11"/>
  <c r="AJ181" i="11"/>
  <c r="AF181" i="11"/>
  <c r="AK181" i="11"/>
  <c r="AG181" i="11"/>
  <c r="AL181" i="11"/>
  <c r="AH181" i="11"/>
  <c r="AM181" i="11"/>
  <c r="AI181" i="11"/>
  <c r="AN181" i="11"/>
  <c r="AE182" i="11"/>
  <c r="AJ182" i="11"/>
  <c r="AF182" i="11"/>
  <c r="AK182" i="11"/>
  <c r="AG182" i="11"/>
  <c r="AL182" i="11"/>
  <c r="AH182" i="11"/>
  <c r="AM182" i="11"/>
  <c r="AI182" i="11"/>
  <c r="AN182" i="11"/>
  <c r="AE183" i="11"/>
  <c r="AJ183" i="11"/>
  <c r="AF183" i="11"/>
  <c r="AK183" i="11"/>
  <c r="AG183" i="11"/>
  <c r="AL183" i="11"/>
  <c r="AH183" i="11"/>
  <c r="AM183" i="11"/>
  <c r="AI183" i="11"/>
  <c r="AN183" i="11"/>
  <c r="AE184" i="11"/>
  <c r="AJ184" i="11"/>
  <c r="AF184" i="11"/>
  <c r="AK184" i="11"/>
  <c r="AG184" i="11"/>
  <c r="AL184" i="11"/>
  <c r="AH184" i="11"/>
  <c r="AM184" i="11"/>
  <c r="AI184" i="11"/>
  <c r="AN184" i="11"/>
  <c r="AE185" i="11"/>
  <c r="AJ185" i="11"/>
  <c r="AF185" i="11"/>
  <c r="AK185" i="11"/>
  <c r="AG185" i="11"/>
  <c r="AL185" i="11"/>
  <c r="AH185" i="11"/>
  <c r="AM185" i="11"/>
  <c r="AI185" i="11"/>
  <c r="AN185" i="11"/>
  <c r="AE186" i="11"/>
  <c r="AJ186" i="11"/>
  <c r="AF186" i="11"/>
  <c r="AK186" i="11"/>
  <c r="AG186" i="11"/>
  <c r="AL186" i="11"/>
  <c r="AH186" i="11"/>
  <c r="AM186" i="11"/>
  <c r="AI186" i="11"/>
  <c r="AN186" i="11"/>
  <c r="AE187" i="11"/>
  <c r="AJ187" i="11"/>
  <c r="AF187" i="11"/>
  <c r="AK187" i="11"/>
  <c r="AG187" i="11"/>
  <c r="AL187" i="11"/>
  <c r="AH187" i="11"/>
  <c r="AM187" i="11"/>
  <c r="AI187" i="11"/>
  <c r="AN187" i="11"/>
  <c r="AE188" i="11"/>
  <c r="AJ188" i="11"/>
  <c r="AF188" i="11"/>
  <c r="AK188" i="11"/>
  <c r="AG188" i="11"/>
  <c r="AL188" i="11"/>
  <c r="AH188" i="11"/>
  <c r="AM188" i="11"/>
  <c r="AI188" i="11"/>
  <c r="AN188" i="11"/>
  <c r="AE189" i="11"/>
  <c r="AJ189" i="11"/>
  <c r="AF189" i="11"/>
  <c r="AK189" i="11"/>
  <c r="AG189" i="11"/>
  <c r="AL189" i="11"/>
  <c r="AH189" i="11"/>
  <c r="AM189" i="11"/>
  <c r="AI189" i="11"/>
  <c r="AN189" i="11"/>
  <c r="AE190" i="11"/>
  <c r="AJ190" i="11"/>
  <c r="AF190" i="11"/>
  <c r="AK190" i="11"/>
  <c r="AG190" i="11"/>
  <c r="AL190" i="11"/>
  <c r="AH190" i="11"/>
  <c r="AM190" i="11"/>
  <c r="AI190" i="11"/>
  <c r="AN190" i="11"/>
  <c r="AE191" i="11"/>
  <c r="AJ191" i="11"/>
  <c r="AF191" i="11"/>
  <c r="AK191" i="11"/>
  <c r="AG191" i="11"/>
  <c r="AL191" i="11"/>
  <c r="AH191" i="11"/>
  <c r="AM191" i="11"/>
  <c r="AI191" i="11"/>
  <c r="AN191" i="11"/>
  <c r="AE192" i="11"/>
  <c r="AJ192" i="11"/>
  <c r="AF192" i="11"/>
  <c r="AK192" i="11"/>
  <c r="AG192" i="11"/>
  <c r="AL192" i="11"/>
  <c r="AH192" i="11"/>
  <c r="AM192" i="11"/>
  <c r="AI192" i="11"/>
  <c r="AN192" i="11"/>
  <c r="AE193" i="11"/>
  <c r="AJ193" i="11"/>
  <c r="AF193" i="11"/>
  <c r="AK193" i="11"/>
  <c r="AG193" i="11"/>
  <c r="AL193" i="11"/>
  <c r="AH193" i="11"/>
  <c r="AM193" i="11"/>
  <c r="AI193" i="11"/>
  <c r="AN193" i="11"/>
  <c r="AE194" i="11"/>
  <c r="AJ194" i="11"/>
  <c r="AF194" i="11"/>
  <c r="AK194" i="11"/>
  <c r="AG194" i="11"/>
  <c r="AL194" i="11"/>
  <c r="AH194" i="11"/>
  <c r="AM194" i="11"/>
  <c r="AI194" i="11"/>
  <c r="AN194" i="11"/>
  <c r="AE195" i="11"/>
  <c r="AJ195" i="11"/>
  <c r="AF195" i="11"/>
  <c r="AK195" i="11"/>
  <c r="AG195" i="11"/>
  <c r="AL195" i="11"/>
  <c r="AH195" i="11"/>
  <c r="AM195" i="11"/>
  <c r="AI195" i="11"/>
  <c r="AN195" i="11"/>
  <c r="AE196" i="11"/>
  <c r="AJ196" i="11"/>
  <c r="AF196" i="11"/>
  <c r="AK196" i="11"/>
  <c r="AG196" i="11"/>
  <c r="AL196" i="11"/>
  <c r="AH196" i="11"/>
  <c r="AM196" i="11"/>
  <c r="AI196" i="11"/>
  <c r="AN196" i="11"/>
  <c r="AE197" i="11"/>
  <c r="AJ197" i="11"/>
  <c r="AF197" i="11"/>
  <c r="AK197" i="11"/>
  <c r="AG197" i="11"/>
  <c r="AL197" i="11"/>
  <c r="AH197" i="11"/>
  <c r="AM197" i="11"/>
  <c r="AI197" i="11"/>
  <c r="AN197" i="11"/>
  <c r="AE198" i="11"/>
  <c r="AJ198" i="11"/>
  <c r="AF198" i="11"/>
  <c r="AK198" i="11"/>
  <c r="AG198" i="11"/>
  <c r="AL198" i="11"/>
  <c r="AH198" i="11"/>
  <c r="AM198" i="11"/>
  <c r="AI198" i="11"/>
  <c r="AN198" i="11"/>
  <c r="AE199" i="11"/>
  <c r="AJ199" i="11"/>
  <c r="AF199" i="11"/>
  <c r="AK199" i="11"/>
  <c r="AG199" i="11"/>
  <c r="AL199" i="11"/>
  <c r="AH199" i="11"/>
  <c r="AM199" i="11"/>
  <c r="AI199" i="11"/>
  <c r="AN199" i="11"/>
  <c r="AE200" i="11"/>
  <c r="AJ200" i="11"/>
  <c r="AF200" i="11"/>
  <c r="AK200" i="11"/>
  <c r="AG200" i="11"/>
  <c r="AL200" i="11"/>
  <c r="AH200" i="11"/>
  <c r="AM200" i="11"/>
  <c r="AI200" i="11"/>
  <c r="AN200" i="11"/>
  <c r="AE201" i="11"/>
  <c r="AJ201" i="11"/>
  <c r="AF201" i="11"/>
  <c r="AK201" i="11"/>
  <c r="AG201" i="11"/>
  <c r="AL201" i="11"/>
  <c r="AH201" i="11"/>
  <c r="AM201" i="11"/>
  <c r="AI201" i="11"/>
  <c r="AN201" i="11"/>
  <c r="AE202" i="11"/>
  <c r="AJ202" i="11"/>
  <c r="AF202" i="11"/>
  <c r="AK202" i="11"/>
  <c r="AG202" i="11"/>
  <c r="AL202" i="11"/>
  <c r="AH202" i="11"/>
  <c r="AM202" i="11"/>
  <c r="AI202" i="11"/>
  <c r="AN202" i="11"/>
  <c r="AE203" i="11"/>
  <c r="AJ203" i="11"/>
  <c r="AF203" i="11"/>
  <c r="AK203" i="11"/>
  <c r="AG203" i="11"/>
  <c r="AL203" i="11"/>
  <c r="AH203" i="11"/>
  <c r="AM203" i="11"/>
  <c r="AI203" i="11"/>
  <c r="AN203" i="11"/>
  <c r="AE204" i="11"/>
  <c r="AJ204" i="11"/>
  <c r="AF204" i="11"/>
  <c r="AK204" i="11"/>
  <c r="AG204" i="11"/>
  <c r="AL204" i="11"/>
  <c r="AH204" i="11"/>
  <c r="AM204" i="11"/>
  <c r="AI204" i="11"/>
  <c r="AN204" i="11"/>
  <c r="AE205" i="11"/>
  <c r="AJ205" i="11"/>
  <c r="AF205" i="11"/>
  <c r="AK205" i="11"/>
  <c r="AG205" i="11"/>
  <c r="AL205" i="11"/>
  <c r="AH205" i="11"/>
  <c r="AM205" i="11"/>
  <c r="AI205" i="11"/>
  <c r="AN205" i="11"/>
  <c r="AE206" i="11"/>
  <c r="AJ206" i="11"/>
  <c r="AF206" i="11"/>
  <c r="AK206" i="11"/>
  <c r="AG206" i="11"/>
  <c r="AL206" i="11"/>
  <c r="AH206" i="11"/>
  <c r="AM206" i="11"/>
  <c r="AI206" i="11"/>
  <c r="AN206" i="11"/>
  <c r="AE207" i="11"/>
  <c r="AJ207" i="11"/>
  <c r="AF207" i="11"/>
  <c r="AK207" i="11"/>
  <c r="AG207" i="11"/>
  <c r="AL207" i="11"/>
  <c r="AH207" i="11"/>
  <c r="AM207" i="11"/>
  <c r="AI207" i="11"/>
  <c r="AN207" i="11"/>
  <c r="AE208" i="11"/>
  <c r="AJ208" i="11"/>
  <c r="AF208" i="11"/>
  <c r="AK208" i="11"/>
  <c r="AG208" i="11"/>
  <c r="AL208" i="11"/>
  <c r="AH208" i="11"/>
  <c r="AM208" i="11"/>
  <c r="AI208" i="11"/>
  <c r="AN208" i="11"/>
  <c r="AE209" i="11"/>
  <c r="AJ209" i="11"/>
  <c r="AF209" i="11"/>
  <c r="AK209" i="11"/>
  <c r="AG209" i="11"/>
  <c r="AL209" i="11"/>
  <c r="AH209" i="11"/>
  <c r="AM209" i="11"/>
  <c r="AI209" i="11"/>
  <c r="AN209" i="11"/>
  <c r="AE210" i="11"/>
  <c r="AJ210" i="11"/>
  <c r="AF210" i="11"/>
  <c r="AK210" i="11"/>
  <c r="AG210" i="11"/>
  <c r="AL210" i="11"/>
  <c r="AH210" i="11"/>
  <c r="AM210" i="11"/>
  <c r="AI210" i="11"/>
  <c r="AN210" i="11"/>
  <c r="AE211" i="11"/>
  <c r="AJ211" i="11"/>
  <c r="AF211" i="11"/>
  <c r="AK211" i="11"/>
  <c r="AG211" i="11"/>
  <c r="AL211" i="11"/>
  <c r="AH211" i="11"/>
  <c r="AM211" i="11"/>
  <c r="AI211" i="11"/>
  <c r="AN211" i="11"/>
  <c r="AE212" i="11"/>
  <c r="AJ212" i="11"/>
  <c r="AF212" i="11"/>
  <c r="AK212" i="11"/>
  <c r="AG212" i="11"/>
  <c r="AL212" i="11"/>
  <c r="AH212" i="11"/>
  <c r="AM212" i="11"/>
  <c r="AI212" i="11"/>
  <c r="AN212" i="11"/>
  <c r="AE213" i="11"/>
  <c r="AJ213" i="11"/>
  <c r="AF213" i="11"/>
  <c r="AK213" i="11"/>
  <c r="AG213" i="11"/>
  <c r="AL213" i="11"/>
  <c r="AH213" i="11"/>
  <c r="AM213" i="11"/>
  <c r="AI213" i="11"/>
  <c r="AN213" i="11"/>
  <c r="AE214" i="11"/>
  <c r="AJ214" i="11"/>
  <c r="AF214" i="11"/>
  <c r="AK214" i="11"/>
  <c r="AG214" i="11"/>
  <c r="AL214" i="11"/>
  <c r="AH214" i="11"/>
  <c r="AM214" i="11"/>
  <c r="AI214" i="11"/>
  <c r="AN214" i="11"/>
  <c r="AE215" i="11"/>
  <c r="AJ215" i="11"/>
  <c r="AF215" i="11"/>
  <c r="AK215" i="11"/>
  <c r="AG215" i="11"/>
  <c r="AL215" i="11"/>
  <c r="AH215" i="11"/>
  <c r="AM215" i="11"/>
  <c r="AI215" i="11"/>
  <c r="AN215" i="11"/>
  <c r="AE216" i="11"/>
  <c r="AJ216" i="11"/>
  <c r="AF216" i="11"/>
  <c r="AK216" i="11"/>
  <c r="AG216" i="11"/>
  <c r="AL216" i="11"/>
  <c r="AH216" i="11"/>
  <c r="AM216" i="11"/>
  <c r="AI216" i="11"/>
  <c r="AN216" i="11"/>
  <c r="AE217" i="11"/>
  <c r="AJ217" i="11"/>
  <c r="AF217" i="11"/>
  <c r="AK217" i="11"/>
  <c r="AG217" i="11"/>
  <c r="AL217" i="11"/>
  <c r="AH217" i="11"/>
  <c r="AM217" i="11"/>
  <c r="AI217" i="11"/>
  <c r="AN217" i="11"/>
  <c r="AE218" i="11"/>
  <c r="AJ218" i="11"/>
  <c r="AF218" i="11"/>
  <c r="AK218" i="11"/>
  <c r="AG218" i="11"/>
  <c r="AL218" i="11"/>
  <c r="AH218" i="11"/>
  <c r="AM218" i="11"/>
  <c r="AI218" i="11"/>
  <c r="AN218" i="11"/>
  <c r="AE219" i="11"/>
  <c r="AJ219" i="11"/>
  <c r="AF219" i="11"/>
  <c r="AK219" i="11"/>
  <c r="AG219" i="11"/>
  <c r="AL219" i="11"/>
  <c r="AH219" i="11"/>
  <c r="AM219" i="11"/>
  <c r="AI219" i="11"/>
  <c r="AN219" i="11"/>
  <c r="AE220" i="11"/>
  <c r="AJ220" i="11"/>
  <c r="AF220" i="11"/>
  <c r="AK220" i="11"/>
  <c r="AG220" i="11"/>
  <c r="AL220" i="11"/>
  <c r="AH220" i="11"/>
  <c r="AM220" i="11"/>
  <c r="AI220" i="11"/>
  <c r="AN220" i="11"/>
  <c r="AE221" i="11"/>
  <c r="AJ221" i="11"/>
  <c r="AF221" i="11"/>
  <c r="AK221" i="11"/>
  <c r="AG221" i="11"/>
  <c r="AL221" i="11"/>
  <c r="AH221" i="11"/>
  <c r="AM221" i="11"/>
  <c r="AI221" i="11"/>
  <c r="AN221" i="11"/>
  <c r="AE222" i="11"/>
  <c r="AJ222" i="11"/>
  <c r="AF222" i="11"/>
  <c r="AK222" i="11"/>
  <c r="AG222" i="11"/>
  <c r="AL222" i="11"/>
  <c r="AH222" i="11"/>
  <c r="AM222" i="11"/>
  <c r="AI222" i="11"/>
  <c r="AN222" i="11"/>
  <c r="AE223" i="11"/>
  <c r="AJ223" i="11"/>
  <c r="AF223" i="11"/>
  <c r="AK223" i="11"/>
  <c r="AG223" i="11"/>
  <c r="AL223" i="11"/>
  <c r="AH223" i="11"/>
  <c r="AM223" i="11"/>
  <c r="AI223" i="11"/>
  <c r="AN223" i="11"/>
  <c r="AE224" i="11"/>
  <c r="AJ224" i="11"/>
  <c r="AF224" i="11"/>
  <c r="AK224" i="11"/>
  <c r="AG224" i="11"/>
  <c r="AL224" i="11"/>
  <c r="AH224" i="11"/>
  <c r="AM224" i="11"/>
  <c r="AI224" i="11"/>
  <c r="AN224" i="11"/>
  <c r="AE225" i="11"/>
  <c r="AJ225" i="11"/>
  <c r="AF225" i="11"/>
  <c r="AK225" i="11"/>
  <c r="AG225" i="11"/>
  <c r="AL225" i="11"/>
  <c r="AH225" i="11"/>
  <c r="AM225" i="11"/>
  <c r="AI225" i="11"/>
  <c r="AN225" i="11"/>
  <c r="AE226" i="11"/>
  <c r="AJ226" i="11"/>
  <c r="AF226" i="11"/>
  <c r="AK226" i="11"/>
  <c r="AG226" i="11"/>
  <c r="AL226" i="11"/>
  <c r="AH226" i="11"/>
  <c r="AM226" i="11"/>
  <c r="AI226" i="11"/>
  <c r="AN226" i="11"/>
  <c r="AE227" i="11"/>
  <c r="AJ227" i="11"/>
  <c r="AF227" i="11"/>
  <c r="AK227" i="11"/>
  <c r="AG227" i="11"/>
  <c r="AL227" i="11"/>
  <c r="AH227" i="11"/>
  <c r="AM227" i="11"/>
  <c r="AI227" i="11"/>
  <c r="AN227" i="11"/>
  <c r="AE228" i="11"/>
  <c r="AJ228" i="11"/>
  <c r="AF228" i="11"/>
  <c r="AK228" i="11"/>
  <c r="AG228" i="11"/>
  <c r="AL228" i="11"/>
  <c r="AH228" i="11"/>
  <c r="AM228" i="11"/>
  <c r="AI228" i="11"/>
  <c r="AN228" i="11"/>
  <c r="AE229" i="11"/>
  <c r="AJ229" i="11"/>
  <c r="AF229" i="11"/>
  <c r="AK229" i="11"/>
  <c r="AG229" i="11"/>
  <c r="AL229" i="11"/>
  <c r="AH229" i="11"/>
  <c r="AM229" i="11"/>
  <c r="AI229" i="11"/>
  <c r="AN229" i="11"/>
  <c r="AE230" i="11"/>
  <c r="AJ230" i="11"/>
  <c r="AF230" i="11"/>
  <c r="AK230" i="11"/>
  <c r="AG230" i="11"/>
  <c r="AL230" i="11"/>
  <c r="AH230" i="11"/>
  <c r="AM230" i="11"/>
  <c r="AI230" i="11"/>
  <c r="AN230" i="11"/>
  <c r="AE231" i="11"/>
  <c r="AJ231" i="11"/>
  <c r="AF231" i="11"/>
  <c r="AK231" i="11"/>
  <c r="AG231" i="11"/>
  <c r="AL231" i="11"/>
  <c r="AH231" i="11"/>
  <c r="AM231" i="11"/>
  <c r="AI231" i="11"/>
  <c r="AN231" i="11"/>
  <c r="AE232" i="11"/>
  <c r="AJ232" i="11"/>
  <c r="AF232" i="11"/>
  <c r="AK232" i="11"/>
  <c r="AG232" i="11"/>
  <c r="AL232" i="11"/>
  <c r="AH232" i="11"/>
  <c r="AM232" i="11"/>
  <c r="AI232" i="11"/>
  <c r="AN232" i="11"/>
  <c r="AE233" i="11"/>
  <c r="AJ233" i="11"/>
  <c r="AF233" i="11"/>
  <c r="AK233" i="11"/>
  <c r="AG233" i="11"/>
  <c r="AL233" i="11"/>
  <c r="AH233" i="11"/>
  <c r="AM233" i="11"/>
  <c r="AI233" i="11"/>
  <c r="AN233" i="11"/>
  <c r="AE234" i="11"/>
  <c r="AJ234" i="11"/>
  <c r="AF234" i="11"/>
  <c r="AK234" i="11"/>
  <c r="AG234" i="11"/>
  <c r="AL234" i="11"/>
  <c r="AH234" i="11"/>
  <c r="AM234" i="11"/>
  <c r="AI234" i="11"/>
  <c r="AN234" i="11"/>
  <c r="AE235" i="11"/>
  <c r="AJ235" i="11"/>
  <c r="AF235" i="11"/>
  <c r="AK235" i="11"/>
  <c r="AG235" i="11"/>
  <c r="AL235" i="11"/>
  <c r="AH235" i="11"/>
  <c r="AM235" i="11"/>
  <c r="AI235" i="11"/>
  <c r="AN235" i="11"/>
  <c r="AE236" i="11"/>
  <c r="AJ236" i="11"/>
  <c r="AF236" i="11"/>
  <c r="AK236" i="11"/>
  <c r="AG236" i="11"/>
  <c r="AL236" i="11"/>
  <c r="AH236" i="11"/>
  <c r="AM236" i="11"/>
  <c r="AI236" i="11"/>
  <c r="AN236" i="11"/>
  <c r="AE237" i="11"/>
  <c r="AJ237" i="11"/>
  <c r="AF237" i="11"/>
  <c r="AK237" i="11"/>
  <c r="AG237" i="11"/>
  <c r="AL237" i="11"/>
  <c r="AH237" i="11"/>
  <c r="AM237" i="11"/>
  <c r="AI237" i="11"/>
  <c r="AN237" i="11"/>
  <c r="AE238" i="11"/>
  <c r="AJ238" i="11"/>
  <c r="AF238" i="11"/>
  <c r="AK238" i="11"/>
  <c r="AG238" i="11"/>
  <c r="AL238" i="11"/>
  <c r="AH238" i="11"/>
  <c r="AM238" i="11"/>
  <c r="AI238" i="11"/>
  <c r="AN238" i="11"/>
  <c r="AE239" i="11"/>
  <c r="AJ239" i="11"/>
  <c r="AF239" i="11"/>
  <c r="AK239" i="11"/>
  <c r="AG239" i="11"/>
  <c r="AL239" i="11"/>
  <c r="AH239" i="11"/>
  <c r="AM239" i="11"/>
  <c r="AI239" i="11"/>
  <c r="AN239" i="11"/>
  <c r="AE240" i="11"/>
  <c r="AJ240" i="11"/>
  <c r="AF240" i="11"/>
  <c r="AK240" i="11"/>
  <c r="AG240" i="11"/>
  <c r="AL240" i="11"/>
  <c r="AH240" i="11"/>
  <c r="AM240" i="11"/>
  <c r="AI240" i="11"/>
  <c r="AN240" i="11"/>
  <c r="AE241" i="11"/>
  <c r="AJ241" i="11"/>
  <c r="AF241" i="11"/>
  <c r="AK241" i="11"/>
  <c r="AG241" i="11"/>
  <c r="AL241" i="11"/>
  <c r="AH241" i="11"/>
  <c r="AM241" i="11"/>
  <c r="AI241" i="11"/>
  <c r="AN241" i="11"/>
  <c r="AE242" i="11"/>
  <c r="AJ242" i="11"/>
  <c r="AF242" i="11"/>
  <c r="AK242" i="11"/>
  <c r="AG242" i="11"/>
  <c r="AL242" i="11"/>
  <c r="AH242" i="11"/>
  <c r="AM242" i="11"/>
  <c r="AI242" i="11"/>
  <c r="AN242" i="11"/>
  <c r="AE243" i="11"/>
  <c r="AJ243" i="11"/>
  <c r="AF243" i="11"/>
  <c r="AK243" i="11"/>
  <c r="AG243" i="11"/>
  <c r="AL243" i="11"/>
  <c r="AH243" i="11"/>
  <c r="AM243" i="11"/>
  <c r="AI243" i="11"/>
  <c r="AN243" i="11"/>
  <c r="AE244" i="11"/>
  <c r="AJ244" i="11"/>
  <c r="AF244" i="11"/>
  <c r="AK244" i="11"/>
  <c r="AG244" i="11"/>
  <c r="AL244" i="11"/>
  <c r="AH244" i="11"/>
  <c r="AM244" i="11"/>
  <c r="AI244" i="11"/>
  <c r="AN244" i="11"/>
  <c r="AE245" i="11"/>
  <c r="AJ245" i="11"/>
  <c r="AF245" i="11"/>
  <c r="AK245" i="11"/>
  <c r="AG245" i="11"/>
  <c r="AL245" i="11"/>
  <c r="AH245" i="11"/>
  <c r="AM245" i="11"/>
  <c r="AI245" i="11"/>
  <c r="AN245" i="11"/>
  <c r="AE246" i="11"/>
  <c r="AJ246" i="11"/>
  <c r="AF246" i="11"/>
  <c r="AK246" i="11"/>
  <c r="AG246" i="11"/>
  <c r="AL246" i="11"/>
  <c r="AH246" i="11"/>
  <c r="AM246" i="11"/>
  <c r="AI246" i="11"/>
  <c r="AN246" i="11"/>
  <c r="AE247" i="11"/>
  <c r="AJ247" i="11"/>
  <c r="AF247" i="11"/>
  <c r="AK247" i="11"/>
  <c r="AG247" i="11"/>
  <c r="AL247" i="11"/>
  <c r="AH247" i="11"/>
  <c r="AM247" i="11"/>
  <c r="AI247" i="11"/>
  <c r="AN247" i="11"/>
  <c r="AE248" i="11"/>
  <c r="AJ248" i="11"/>
  <c r="AF248" i="11"/>
  <c r="AK248" i="11"/>
  <c r="AG248" i="11"/>
  <c r="AL248" i="11"/>
  <c r="AH248" i="11"/>
  <c r="AM248" i="11"/>
  <c r="AI248" i="11"/>
  <c r="AN248" i="11"/>
  <c r="AE249" i="11"/>
  <c r="AJ249" i="11"/>
  <c r="AF249" i="11"/>
  <c r="AK249" i="11"/>
  <c r="AG249" i="11"/>
  <c r="AL249" i="11"/>
  <c r="AH249" i="11"/>
  <c r="AM249" i="11"/>
  <c r="AI249" i="11"/>
  <c r="AN249" i="11"/>
  <c r="AE250" i="11"/>
  <c r="AJ250" i="11"/>
  <c r="AF250" i="11"/>
  <c r="AK250" i="11"/>
  <c r="AG250" i="11"/>
  <c r="AL250" i="11"/>
  <c r="AH250" i="11"/>
  <c r="AM250" i="11"/>
  <c r="AI250" i="11"/>
  <c r="AN250" i="11"/>
  <c r="AE251" i="11"/>
  <c r="AJ251" i="11"/>
  <c r="AF251" i="11"/>
  <c r="AK251" i="11"/>
  <c r="AG251" i="11"/>
  <c r="AL251" i="11"/>
  <c r="AH251" i="11"/>
  <c r="AM251" i="11"/>
  <c r="AI251" i="11"/>
  <c r="AN251" i="11"/>
  <c r="AE252" i="11"/>
  <c r="AJ252" i="11"/>
  <c r="AF252" i="11"/>
  <c r="AK252" i="11"/>
  <c r="AG252" i="11"/>
  <c r="AL252" i="11"/>
  <c r="AH252" i="11"/>
  <c r="AM252" i="11"/>
  <c r="AI252" i="11"/>
  <c r="AN252" i="11"/>
  <c r="AE253" i="11"/>
  <c r="AJ253" i="11"/>
  <c r="AF253" i="11"/>
  <c r="AK253" i="11"/>
  <c r="AG253" i="11"/>
  <c r="AL253" i="11"/>
  <c r="AH253" i="11"/>
  <c r="AM253" i="11"/>
  <c r="AI253" i="11"/>
  <c r="AN253" i="11"/>
  <c r="AE254" i="11"/>
  <c r="AJ254" i="11"/>
  <c r="AF254" i="11"/>
  <c r="AK254" i="11"/>
  <c r="AG254" i="11"/>
  <c r="AL254" i="11"/>
  <c r="AH254" i="11"/>
  <c r="AM254" i="11"/>
  <c r="AI254" i="11"/>
  <c r="AN254" i="11"/>
  <c r="AE255" i="11"/>
  <c r="AJ255" i="11"/>
  <c r="AF255" i="11"/>
  <c r="AK255" i="11"/>
  <c r="AG255" i="11"/>
  <c r="AL255" i="11"/>
  <c r="AH255" i="11"/>
  <c r="AM255" i="11"/>
  <c r="AI255" i="11"/>
  <c r="AN255" i="11"/>
  <c r="AE256" i="11"/>
  <c r="AJ256" i="11"/>
  <c r="AF256" i="11"/>
  <c r="AK256" i="11"/>
  <c r="AG256" i="11"/>
  <c r="AL256" i="11"/>
  <c r="AH256" i="11"/>
  <c r="AM256" i="11"/>
  <c r="AI256" i="11"/>
  <c r="AN256" i="11"/>
  <c r="AE257" i="11"/>
  <c r="AJ257" i="11"/>
  <c r="AF257" i="11"/>
  <c r="AK257" i="11"/>
  <c r="AG257" i="11"/>
  <c r="AL257" i="11"/>
  <c r="AH257" i="11"/>
  <c r="AM257" i="11"/>
  <c r="AI257" i="11"/>
  <c r="AN257" i="11"/>
  <c r="AE258" i="11"/>
  <c r="AJ258" i="11"/>
  <c r="AF258" i="11"/>
  <c r="AK258" i="11"/>
  <c r="AG258" i="11"/>
  <c r="AL258" i="11"/>
  <c r="AH258" i="11"/>
  <c r="AM258" i="11"/>
  <c r="AI258" i="11"/>
  <c r="AN258" i="11"/>
  <c r="AE259" i="11"/>
  <c r="AJ259" i="11"/>
  <c r="AF259" i="11"/>
  <c r="AK259" i="11"/>
  <c r="AG259" i="11"/>
  <c r="AL259" i="11"/>
  <c r="AH259" i="11"/>
  <c r="AM259" i="11"/>
  <c r="AI259" i="11"/>
  <c r="AN259" i="11"/>
  <c r="AE260" i="11"/>
  <c r="AJ260" i="11"/>
  <c r="AF260" i="11"/>
  <c r="AK260" i="11"/>
  <c r="AG260" i="11"/>
  <c r="AL260" i="11"/>
  <c r="AH260" i="11"/>
  <c r="AM260" i="11"/>
  <c r="AI260" i="11"/>
  <c r="AN260" i="11"/>
  <c r="AE261" i="11"/>
  <c r="AJ261" i="11"/>
  <c r="AF261" i="11"/>
  <c r="AK261" i="11"/>
  <c r="AG261" i="11"/>
  <c r="AL261" i="11"/>
  <c r="AH261" i="11"/>
  <c r="AM261" i="11"/>
  <c r="AI261" i="11"/>
  <c r="AN261" i="11"/>
  <c r="AE262" i="11"/>
  <c r="AJ262" i="11"/>
  <c r="AF262" i="11"/>
  <c r="AK262" i="11"/>
  <c r="AG262" i="11"/>
  <c r="AL262" i="11"/>
  <c r="AH262" i="11"/>
  <c r="AM262" i="11"/>
  <c r="AI262" i="11"/>
  <c r="AN262" i="11"/>
  <c r="AE263" i="11"/>
  <c r="AJ263" i="11"/>
  <c r="AF263" i="11"/>
  <c r="AK263" i="11"/>
  <c r="AG263" i="11"/>
  <c r="AL263" i="11"/>
  <c r="AH263" i="11"/>
  <c r="AM263" i="11"/>
  <c r="AI263" i="11"/>
  <c r="AN263" i="11"/>
  <c r="AE264" i="11"/>
  <c r="AJ264" i="11"/>
  <c r="AF264" i="11"/>
  <c r="AK264" i="11"/>
  <c r="AG264" i="11"/>
  <c r="AL264" i="11"/>
  <c r="AH264" i="11"/>
  <c r="AM264" i="11"/>
  <c r="AI264" i="11"/>
  <c r="AN264" i="11"/>
  <c r="AE265" i="11"/>
  <c r="AJ265" i="11"/>
  <c r="AF265" i="11"/>
  <c r="AK265" i="11"/>
  <c r="AG265" i="11"/>
  <c r="AL265" i="11"/>
  <c r="AH265" i="11"/>
  <c r="AM265" i="11"/>
  <c r="AI265" i="11"/>
  <c r="AN265" i="11"/>
  <c r="AE266" i="11"/>
  <c r="AJ266" i="11"/>
  <c r="AF266" i="11"/>
  <c r="AK266" i="11"/>
  <c r="AG266" i="11"/>
  <c r="AL266" i="11"/>
  <c r="AH266" i="11"/>
  <c r="AM266" i="11"/>
  <c r="AI266" i="11"/>
  <c r="AN266" i="11"/>
  <c r="AE267" i="11"/>
  <c r="AJ267" i="11"/>
  <c r="AF267" i="11"/>
  <c r="AK267" i="11"/>
  <c r="AG267" i="11"/>
  <c r="AL267" i="11"/>
  <c r="AH267" i="11"/>
  <c r="AM267" i="11"/>
  <c r="AI267" i="11"/>
  <c r="AN267" i="11"/>
  <c r="AE268" i="11"/>
  <c r="AJ268" i="11"/>
  <c r="AF268" i="11"/>
  <c r="AK268" i="11"/>
  <c r="AG268" i="11"/>
  <c r="AL268" i="11"/>
  <c r="AH268" i="11"/>
  <c r="AM268" i="11"/>
  <c r="AI268" i="11"/>
  <c r="AN268" i="11"/>
  <c r="AE269" i="11"/>
  <c r="AJ269" i="11"/>
  <c r="AF269" i="11"/>
  <c r="AK269" i="11"/>
  <c r="AG269" i="11"/>
  <c r="AL269" i="11"/>
  <c r="AH269" i="11"/>
  <c r="AM269" i="11"/>
  <c r="AI269" i="11"/>
  <c r="AN269" i="11"/>
  <c r="AE270" i="11"/>
  <c r="AJ270" i="11"/>
  <c r="AF270" i="11"/>
  <c r="AK270" i="11"/>
  <c r="AG270" i="11"/>
  <c r="AL270" i="11"/>
  <c r="AH270" i="11"/>
  <c r="AM270" i="11"/>
  <c r="AI270" i="11"/>
  <c r="AN270" i="11"/>
  <c r="AE271" i="11"/>
  <c r="AJ271" i="11"/>
  <c r="AF271" i="11"/>
  <c r="AK271" i="11"/>
  <c r="AG271" i="11"/>
  <c r="AL271" i="11"/>
  <c r="AH271" i="11"/>
  <c r="AM271" i="11"/>
  <c r="AI271" i="11"/>
  <c r="AN271" i="11"/>
  <c r="AE272" i="11"/>
  <c r="AJ272" i="11"/>
  <c r="AF272" i="11"/>
  <c r="AK272" i="11"/>
  <c r="AG272" i="11"/>
  <c r="AL272" i="11"/>
  <c r="AH272" i="11"/>
  <c r="AM272" i="11"/>
  <c r="AI272" i="11"/>
  <c r="AN272" i="11"/>
  <c r="AE273" i="11"/>
  <c r="AJ273" i="11"/>
  <c r="AF273" i="11"/>
  <c r="AK273" i="11"/>
  <c r="AG273" i="11"/>
  <c r="AL273" i="11"/>
  <c r="AH273" i="11"/>
  <c r="AM273" i="11"/>
  <c r="AI273" i="11"/>
  <c r="AN273" i="11"/>
  <c r="AE274" i="11"/>
  <c r="AJ274" i="11"/>
  <c r="AF274" i="11"/>
  <c r="AK274" i="11"/>
  <c r="AG274" i="11"/>
  <c r="AL274" i="11"/>
  <c r="AH274" i="11"/>
  <c r="AM274" i="11"/>
  <c r="AI274" i="11"/>
  <c r="AN274" i="11"/>
  <c r="AE275" i="11"/>
  <c r="AJ275" i="11"/>
  <c r="AF275" i="11"/>
  <c r="AK275" i="11"/>
  <c r="AG275" i="11"/>
  <c r="AL275" i="11"/>
  <c r="AH275" i="11"/>
  <c r="AM275" i="11"/>
  <c r="AI275" i="11"/>
  <c r="AN275" i="11"/>
  <c r="AE276" i="11"/>
  <c r="AJ276" i="11"/>
  <c r="AF276" i="11"/>
  <c r="AK276" i="11"/>
  <c r="AG276" i="11"/>
  <c r="AL276" i="11"/>
  <c r="AH276" i="11"/>
  <c r="AM276" i="11"/>
  <c r="AI276" i="11"/>
  <c r="AN276" i="11"/>
  <c r="AE277" i="11"/>
  <c r="AJ277" i="11"/>
  <c r="AF277" i="11"/>
  <c r="AK277" i="11"/>
  <c r="AG277" i="11"/>
  <c r="AL277" i="11"/>
  <c r="AH277" i="11"/>
  <c r="AM277" i="11"/>
  <c r="AI277" i="11"/>
  <c r="AN277" i="11"/>
  <c r="AE278" i="11"/>
  <c r="AJ278" i="11"/>
  <c r="AF278" i="11"/>
  <c r="AK278" i="11"/>
  <c r="AG278" i="11"/>
  <c r="AL278" i="11"/>
  <c r="AH278" i="11"/>
  <c r="AM278" i="11"/>
  <c r="AI278" i="11"/>
  <c r="AN278" i="11"/>
  <c r="AE279" i="11"/>
  <c r="AJ279" i="11"/>
  <c r="AF279" i="11"/>
  <c r="AK279" i="11"/>
  <c r="AG279" i="11"/>
  <c r="AL279" i="11"/>
  <c r="AH279" i="11"/>
  <c r="AM279" i="11"/>
  <c r="AI279" i="11"/>
  <c r="AN279" i="11"/>
  <c r="AE280" i="11"/>
  <c r="AJ280" i="11"/>
  <c r="AF280" i="11"/>
  <c r="AK280" i="11"/>
  <c r="AG280" i="11"/>
  <c r="AL280" i="11"/>
  <c r="AH280" i="11"/>
  <c r="AM280" i="11"/>
  <c r="AI280" i="11"/>
  <c r="AN280" i="11"/>
  <c r="AE281" i="11"/>
  <c r="AJ281" i="11"/>
  <c r="AF281" i="11"/>
  <c r="AK281" i="11"/>
  <c r="AG281" i="11"/>
  <c r="AL281" i="11"/>
  <c r="AH281" i="11"/>
  <c r="AM281" i="11"/>
  <c r="AI281" i="11"/>
  <c r="AN281" i="11"/>
  <c r="AE282" i="11"/>
  <c r="AJ282" i="11"/>
  <c r="AF282" i="11"/>
  <c r="AK282" i="11"/>
  <c r="AG282" i="11"/>
  <c r="AL282" i="11"/>
  <c r="AH282" i="11"/>
  <c r="AM282" i="11"/>
  <c r="AI282" i="11"/>
  <c r="AN282" i="11"/>
  <c r="AE283" i="11"/>
  <c r="AJ283" i="11"/>
  <c r="AF283" i="11"/>
  <c r="AK283" i="11"/>
  <c r="AG283" i="11"/>
  <c r="AL283" i="11"/>
  <c r="AH283" i="11"/>
  <c r="AM283" i="11"/>
  <c r="AI283" i="11"/>
  <c r="AN283" i="11"/>
  <c r="AE284" i="11"/>
  <c r="AJ284" i="11"/>
  <c r="AF284" i="11"/>
  <c r="AK284" i="11"/>
  <c r="AG284" i="11"/>
  <c r="AL284" i="11"/>
  <c r="AH284" i="11"/>
  <c r="AM284" i="11"/>
  <c r="AI284" i="11"/>
  <c r="AN284" i="11"/>
  <c r="AE285" i="11"/>
  <c r="AJ285" i="11"/>
  <c r="AF285" i="11"/>
  <c r="AK285" i="11"/>
  <c r="AG285" i="11"/>
  <c r="AL285" i="11"/>
  <c r="AH285" i="11"/>
  <c r="AM285" i="11"/>
  <c r="AI285" i="11"/>
  <c r="AN285" i="11"/>
  <c r="AE286" i="11"/>
  <c r="AJ286" i="11"/>
  <c r="AF286" i="11"/>
  <c r="AK286" i="11"/>
  <c r="AG286" i="11"/>
  <c r="AL286" i="11"/>
  <c r="AH286" i="11"/>
  <c r="AM286" i="11"/>
  <c r="AI286" i="11"/>
  <c r="AN286" i="11"/>
  <c r="AE287" i="11"/>
  <c r="AJ287" i="11"/>
  <c r="AF287" i="11"/>
  <c r="AK287" i="11"/>
  <c r="AG287" i="11"/>
  <c r="AL287" i="11"/>
  <c r="AH287" i="11"/>
  <c r="AM287" i="11"/>
  <c r="AI287" i="11"/>
  <c r="AN287" i="11"/>
  <c r="AE288" i="11"/>
  <c r="AJ288" i="11"/>
  <c r="AF288" i="11"/>
  <c r="AK288" i="11"/>
  <c r="AG288" i="11"/>
  <c r="AL288" i="11"/>
  <c r="AH288" i="11"/>
  <c r="AM288" i="11"/>
  <c r="AI288" i="11"/>
  <c r="AN288" i="11"/>
  <c r="AE289" i="11"/>
  <c r="AJ289" i="11"/>
  <c r="AF289" i="11"/>
  <c r="AK289" i="11"/>
  <c r="AG289" i="11"/>
  <c r="AL289" i="11"/>
  <c r="AH289" i="11"/>
  <c r="AM289" i="11"/>
  <c r="AI289" i="11"/>
  <c r="AN289" i="11"/>
  <c r="AE290" i="11"/>
  <c r="AJ290" i="11"/>
  <c r="AF290" i="11"/>
  <c r="AK290" i="11"/>
  <c r="AG290" i="11"/>
  <c r="AL290" i="11"/>
  <c r="AH290" i="11"/>
  <c r="AM290" i="11"/>
  <c r="AI290" i="11"/>
  <c r="AN290" i="11"/>
  <c r="AE291" i="11"/>
  <c r="AJ291" i="11"/>
  <c r="AF291" i="11"/>
  <c r="AK291" i="11"/>
  <c r="AG291" i="11"/>
  <c r="AL291" i="11"/>
  <c r="AH291" i="11"/>
  <c r="AM291" i="11"/>
  <c r="AI291" i="11"/>
  <c r="AN291" i="11"/>
  <c r="AE292" i="11"/>
  <c r="AJ292" i="11"/>
  <c r="AF292" i="11"/>
  <c r="AK292" i="11"/>
  <c r="AG292" i="11"/>
  <c r="AL292" i="11"/>
  <c r="AH292" i="11"/>
  <c r="AM292" i="11"/>
  <c r="AI292" i="11"/>
  <c r="AN292" i="11"/>
  <c r="AE293" i="11"/>
  <c r="AJ293" i="11"/>
  <c r="AF293" i="11"/>
  <c r="AK293" i="11"/>
  <c r="AG293" i="11"/>
  <c r="AL293" i="11"/>
  <c r="AH293" i="11"/>
  <c r="AM293" i="11"/>
  <c r="AI293" i="11"/>
  <c r="AN293" i="11"/>
  <c r="AE294" i="11"/>
  <c r="AJ294" i="11"/>
  <c r="AF294" i="11"/>
  <c r="AK294" i="11"/>
  <c r="AG294" i="11"/>
  <c r="AL294" i="11"/>
  <c r="AH294" i="11"/>
  <c r="AM294" i="11"/>
  <c r="AI294" i="11"/>
  <c r="AN294" i="11"/>
  <c r="AE295" i="11"/>
  <c r="AJ295" i="11"/>
  <c r="AF295" i="11"/>
  <c r="AK295" i="11"/>
  <c r="AG295" i="11"/>
  <c r="AL295" i="11"/>
  <c r="AH295" i="11"/>
  <c r="AM295" i="11"/>
  <c r="AI295" i="11"/>
  <c r="AN295" i="11"/>
  <c r="AE296" i="11"/>
  <c r="AJ296" i="11"/>
  <c r="AF296" i="11"/>
  <c r="AK296" i="11"/>
  <c r="AG296" i="11"/>
  <c r="AL296" i="11"/>
  <c r="AH296" i="11"/>
  <c r="AM296" i="11"/>
  <c r="AI296" i="11"/>
  <c r="AN296" i="11"/>
  <c r="AE297" i="11"/>
  <c r="AJ297" i="11"/>
  <c r="AF297" i="11"/>
  <c r="AK297" i="11"/>
  <c r="AG297" i="11"/>
  <c r="AL297" i="11"/>
  <c r="AH297" i="11"/>
  <c r="AM297" i="11"/>
  <c r="AI297" i="11"/>
  <c r="AN297" i="11"/>
  <c r="AE298" i="11"/>
  <c r="AJ298" i="11"/>
  <c r="AF298" i="11"/>
  <c r="AK298" i="11"/>
  <c r="AG298" i="11"/>
  <c r="AL298" i="11"/>
  <c r="AH298" i="11"/>
  <c r="AM298" i="11"/>
  <c r="AI298" i="11"/>
  <c r="AN298" i="11"/>
  <c r="AE299" i="11"/>
  <c r="AJ299" i="11"/>
  <c r="AF299" i="11"/>
  <c r="AK299" i="11"/>
  <c r="AG299" i="11"/>
  <c r="AL299" i="11"/>
  <c r="AH299" i="11"/>
  <c r="AM299" i="11"/>
  <c r="AI299" i="11"/>
  <c r="AN299" i="11"/>
  <c r="AE300" i="11"/>
  <c r="AJ300" i="11"/>
  <c r="AF300" i="11"/>
  <c r="AK300" i="11"/>
  <c r="AG300" i="11"/>
  <c r="AL300" i="11"/>
  <c r="AH300" i="11"/>
  <c r="AM300" i="11"/>
  <c r="AI300" i="11"/>
  <c r="AN300" i="11"/>
  <c r="AE301" i="11"/>
  <c r="AJ301" i="11"/>
  <c r="AF301" i="11"/>
  <c r="AK301" i="11"/>
  <c r="AG301" i="11"/>
  <c r="AL301" i="11"/>
  <c r="AH301" i="11"/>
  <c r="AM301" i="11"/>
  <c r="AI301" i="11"/>
  <c r="AN301" i="11"/>
  <c r="AE302" i="11"/>
  <c r="AJ302" i="11"/>
  <c r="AF302" i="11"/>
  <c r="AK302" i="11"/>
  <c r="AG302" i="11"/>
  <c r="AL302" i="11"/>
  <c r="AH302" i="11"/>
  <c r="AM302" i="11"/>
  <c r="AI302" i="11"/>
  <c r="AN302" i="11"/>
  <c r="AE303" i="11"/>
  <c r="AJ303" i="11"/>
  <c r="AF303" i="11"/>
  <c r="AK303" i="11"/>
  <c r="AG303" i="11"/>
  <c r="AL303" i="11"/>
  <c r="AH303" i="11"/>
  <c r="AM303" i="11"/>
  <c r="AI303" i="11"/>
  <c r="AN303" i="11"/>
  <c r="AE304" i="11"/>
  <c r="AJ304" i="11"/>
  <c r="AF304" i="11"/>
  <c r="AK304" i="11"/>
  <c r="AG304" i="11"/>
  <c r="AL304" i="11"/>
  <c r="AH304" i="11"/>
  <c r="AM304" i="11"/>
  <c r="AI304" i="11"/>
  <c r="AN304" i="11"/>
  <c r="AE305" i="11"/>
  <c r="AJ305" i="11"/>
  <c r="AF305" i="11"/>
  <c r="AK305" i="11"/>
  <c r="AG305" i="11"/>
  <c r="AL305" i="11"/>
  <c r="AH305" i="11"/>
  <c r="AM305" i="11"/>
  <c r="AI305" i="11"/>
  <c r="AN305" i="11"/>
  <c r="AE306" i="11"/>
  <c r="AJ306" i="11"/>
  <c r="AF306" i="11"/>
  <c r="AK306" i="11"/>
  <c r="AG306" i="11"/>
  <c r="AL306" i="11"/>
  <c r="AH306" i="11"/>
  <c r="AM306" i="11"/>
  <c r="AI306" i="11"/>
  <c r="AN306" i="11"/>
  <c r="AE307" i="11"/>
  <c r="AJ307" i="11"/>
  <c r="AF307" i="11"/>
  <c r="AK307" i="11"/>
  <c r="AG307" i="11"/>
  <c r="AL307" i="11"/>
  <c r="AH307" i="11"/>
  <c r="AM307" i="11"/>
  <c r="AI307" i="11"/>
  <c r="AN307" i="11"/>
  <c r="AE308" i="11"/>
  <c r="AJ308" i="11"/>
  <c r="AF308" i="11"/>
  <c r="AK308" i="11"/>
  <c r="AG308" i="11"/>
  <c r="AL308" i="11"/>
  <c r="AH308" i="11"/>
  <c r="AM308" i="11"/>
  <c r="AI308" i="11"/>
  <c r="AN308" i="11"/>
  <c r="AE309" i="11"/>
  <c r="AJ309" i="11"/>
  <c r="AF309" i="11"/>
  <c r="AK309" i="11"/>
  <c r="AG309" i="11"/>
  <c r="AL309" i="11"/>
  <c r="AH309" i="11"/>
  <c r="AM309" i="11"/>
  <c r="AI309" i="11"/>
  <c r="AN309" i="11"/>
  <c r="AE310" i="11"/>
  <c r="AJ310" i="11"/>
  <c r="AF310" i="11"/>
  <c r="AK310" i="11"/>
  <c r="AG310" i="11"/>
  <c r="AL310" i="11"/>
  <c r="AH310" i="11"/>
  <c r="AM310" i="11"/>
  <c r="AI310" i="11"/>
  <c r="AN310" i="11"/>
  <c r="AE311" i="11"/>
  <c r="AJ311" i="11"/>
  <c r="AF311" i="11"/>
  <c r="AK311" i="11"/>
  <c r="AG311" i="11"/>
  <c r="AL311" i="11"/>
  <c r="AH311" i="11"/>
  <c r="AM311" i="11"/>
  <c r="AI311" i="11"/>
  <c r="AN311" i="11"/>
  <c r="AE312" i="11"/>
  <c r="AJ312" i="11"/>
  <c r="AF312" i="11"/>
  <c r="AK312" i="11"/>
  <c r="AG312" i="11"/>
  <c r="AL312" i="11"/>
  <c r="AH312" i="11"/>
  <c r="AM312" i="11"/>
  <c r="AI312" i="11"/>
  <c r="AN312" i="11"/>
  <c r="AE313" i="11"/>
  <c r="AJ313" i="11"/>
  <c r="AF313" i="11"/>
  <c r="AK313" i="11"/>
  <c r="AG313" i="11"/>
  <c r="AL313" i="11"/>
  <c r="AH313" i="11"/>
  <c r="AM313" i="11"/>
  <c r="AI313" i="11"/>
  <c r="AN313" i="11"/>
  <c r="AE314" i="11"/>
  <c r="AJ314" i="11"/>
  <c r="AF314" i="11"/>
  <c r="AK314" i="11"/>
  <c r="AG314" i="11"/>
  <c r="AL314" i="11"/>
  <c r="AH314" i="11"/>
  <c r="AM314" i="11"/>
  <c r="AI314" i="11"/>
  <c r="AN314" i="11"/>
  <c r="AE315" i="11"/>
  <c r="AJ315" i="11"/>
  <c r="AF315" i="11"/>
  <c r="AK315" i="11"/>
  <c r="AG315" i="11"/>
  <c r="AL315" i="11"/>
  <c r="AH315" i="11"/>
  <c r="AM315" i="11"/>
  <c r="AI315" i="11"/>
  <c r="AN315" i="11"/>
  <c r="AE316" i="11"/>
  <c r="AJ316" i="11"/>
  <c r="AF316" i="11"/>
  <c r="AK316" i="11"/>
  <c r="AG316" i="11"/>
  <c r="AL316" i="11"/>
  <c r="AH316" i="11"/>
  <c r="AM316" i="11"/>
  <c r="AI316" i="11"/>
  <c r="AN316" i="11"/>
  <c r="AE317" i="11"/>
  <c r="AJ317" i="11"/>
  <c r="AF317" i="11"/>
  <c r="AK317" i="11"/>
  <c r="AG317" i="11"/>
  <c r="AL317" i="11"/>
  <c r="AH317" i="11"/>
  <c r="AM317" i="11"/>
  <c r="AI317" i="11"/>
  <c r="AN317" i="11"/>
  <c r="AE318" i="11"/>
  <c r="AJ318" i="11"/>
  <c r="AF318" i="11"/>
  <c r="AK318" i="11"/>
  <c r="AG318" i="11"/>
  <c r="AL318" i="11"/>
  <c r="AH318" i="11"/>
  <c r="AM318" i="11"/>
  <c r="AI318" i="11"/>
  <c r="AN318" i="11"/>
  <c r="AE319" i="11"/>
  <c r="AJ319" i="11"/>
  <c r="AF319" i="11"/>
  <c r="AK319" i="11"/>
  <c r="AG319" i="11"/>
  <c r="AL319" i="11"/>
  <c r="AH319" i="11"/>
  <c r="AM319" i="11"/>
  <c r="AI319" i="11"/>
  <c r="AN319" i="11"/>
  <c r="AE320" i="11"/>
  <c r="AJ320" i="11"/>
  <c r="AF320" i="11"/>
  <c r="AK320" i="11"/>
  <c r="AG320" i="11"/>
  <c r="AL320" i="11"/>
  <c r="AH320" i="11"/>
  <c r="AM320" i="11"/>
  <c r="AI320" i="11"/>
  <c r="AN320" i="11"/>
  <c r="AE321" i="11"/>
  <c r="AJ321" i="11"/>
  <c r="AF321" i="11"/>
  <c r="AK321" i="11"/>
  <c r="AG321" i="11"/>
  <c r="AL321" i="11"/>
  <c r="AH321" i="11"/>
  <c r="AM321" i="11"/>
  <c r="AI321" i="11"/>
  <c r="AN321" i="11"/>
  <c r="AE322" i="11"/>
  <c r="AJ322" i="11"/>
  <c r="AF322" i="11"/>
  <c r="AK322" i="11"/>
  <c r="AG322" i="11"/>
  <c r="AL322" i="11"/>
  <c r="AH322" i="11"/>
  <c r="AM322" i="11"/>
  <c r="AI322" i="11"/>
  <c r="AN322" i="11"/>
  <c r="AE323" i="11"/>
  <c r="AJ323" i="11"/>
  <c r="AF323" i="11"/>
  <c r="AK323" i="11"/>
  <c r="AG323" i="11"/>
  <c r="AL323" i="11"/>
  <c r="AH323" i="11"/>
  <c r="AM323" i="11"/>
  <c r="AI323" i="11"/>
  <c r="AN323" i="11"/>
  <c r="AE324" i="11"/>
  <c r="AJ324" i="11"/>
  <c r="AF324" i="11"/>
  <c r="AK324" i="11"/>
  <c r="AG324" i="11"/>
  <c r="AL324" i="11"/>
  <c r="AH324" i="11"/>
  <c r="AM324" i="11"/>
  <c r="AI324" i="11"/>
  <c r="AN324" i="11"/>
  <c r="AE325" i="11"/>
  <c r="AJ325" i="11"/>
  <c r="AF325" i="11"/>
  <c r="AK325" i="11"/>
  <c r="AG325" i="11"/>
  <c r="AL325" i="11"/>
  <c r="AH325" i="11"/>
  <c r="AM325" i="11"/>
  <c r="AI325" i="11"/>
  <c r="AN325" i="11"/>
  <c r="AE326" i="11"/>
  <c r="AJ326" i="11"/>
  <c r="AF326" i="11"/>
  <c r="AK326" i="11"/>
  <c r="AG326" i="11"/>
  <c r="AL326" i="11"/>
  <c r="AH326" i="11"/>
  <c r="AM326" i="11"/>
  <c r="AI326" i="11"/>
  <c r="AN326" i="11"/>
  <c r="AE327" i="11"/>
  <c r="AJ327" i="11"/>
  <c r="AF327" i="11"/>
  <c r="AK327" i="11"/>
  <c r="AG327" i="11"/>
  <c r="AL327" i="11"/>
  <c r="AH327" i="11"/>
  <c r="AM327" i="11"/>
  <c r="AI327" i="11"/>
  <c r="AN327" i="11"/>
  <c r="AE328" i="11"/>
  <c r="AJ328" i="11"/>
  <c r="AF328" i="11"/>
  <c r="AK328" i="11"/>
  <c r="AG328" i="11"/>
  <c r="AL328" i="11"/>
  <c r="AH328" i="11"/>
  <c r="AM328" i="11"/>
  <c r="AI328" i="11"/>
  <c r="AN328" i="11"/>
  <c r="AE329" i="11"/>
  <c r="AJ329" i="11"/>
  <c r="AF329" i="11"/>
  <c r="AK329" i="11"/>
  <c r="AG329" i="11"/>
  <c r="AL329" i="11"/>
  <c r="AH329" i="11"/>
  <c r="AM329" i="11"/>
  <c r="AI329" i="11"/>
  <c r="AN329" i="11"/>
  <c r="AE330" i="11"/>
  <c r="AJ330" i="11"/>
  <c r="AF330" i="11"/>
  <c r="AK330" i="11"/>
  <c r="AG330" i="11"/>
  <c r="AL330" i="11"/>
  <c r="AH330" i="11"/>
  <c r="AM330" i="11"/>
  <c r="AI330" i="11"/>
  <c r="AN330" i="11"/>
  <c r="AE331" i="11"/>
  <c r="AJ331" i="11"/>
  <c r="AF331" i="11"/>
  <c r="AK331" i="11"/>
  <c r="AG331" i="11"/>
  <c r="AL331" i="11"/>
  <c r="AH331" i="11"/>
  <c r="AM331" i="11"/>
  <c r="AI331" i="11"/>
  <c r="AN331" i="11"/>
  <c r="AE332" i="11"/>
  <c r="AJ332" i="11"/>
  <c r="AF332" i="11"/>
  <c r="AK332" i="11"/>
  <c r="AG332" i="11"/>
  <c r="AL332" i="11"/>
  <c r="AH332" i="11"/>
  <c r="AM332" i="11"/>
  <c r="AI332" i="11"/>
  <c r="AN332" i="11"/>
  <c r="AE333" i="11"/>
  <c r="AJ333" i="11"/>
  <c r="AF333" i="11"/>
  <c r="AK333" i="11"/>
  <c r="AG333" i="11"/>
  <c r="AL333" i="11"/>
  <c r="AH333" i="11"/>
  <c r="AM333" i="11"/>
  <c r="AI333" i="11"/>
  <c r="AN333" i="11"/>
  <c r="AE334" i="11"/>
  <c r="AJ334" i="11"/>
  <c r="AF334" i="11"/>
  <c r="AK334" i="11"/>
  <c r="AG334" i="11"/>
  <c r="AL334" i="11"/>
  <c r="AH334" i="11"/>
  <c r="AM334" i="11"/>
  <c r="AI334" i="11"/>
  <c r="AN334" i="11"/>
  <c r="AE335" i="11"/>
  <c r="AJ335" i="11"/>
  <c r="AF335" i="11"/>
  <c r="AK335" i="11"/>
  <c r="AG335" i="11"/>
  <c r="AL335" i="11"/>
  <c r="AH335" i="11"/>
  <c r="AM335" i="11"/>
  <c r="AI335" i="11"/>
  <c r="AN335" i="11"/>
  <c r="AE336" i="11"/>
  <c r="AJ336" i="11"/>
  <c r="AF336" i="11"/>
  <c r="AK336" i="11"/>
  <c r="AG336" i="11"/>
  <c r="AL336" i="11"/>
  <c r="AH336" i="11"/>
  <c r="AM336" i="11"/>
  <c r="AI336" i="11"/>
  <c r="AN336" i="11"/>
  <c r="AE337" i="11"/>
  <c r="AJ337" i="11"/>
  <c r="AF337" i="11"/>
  <c r="AK337" i="11"/>
  <c r="AG337" i="11"/>
  <c r="AL337" i="11"/>
  <c r="AH337" i="11"/>
  <c r="AM337" i="11"/>
  <c r="AI337" i="11"/>
  <c r="AN337" i="11"/>
  <c r="AE338" i="11"/>
  <c r="AJ338" i="11"/>
  <c r="AF338" i="11"/>
  <c r="AK338" i="11"/>
  <c r="AG338" i="11"/>
  <c r="AL338" i="11"/>
  <c r="AH338" i="11"/>
  <c r="AM338" i="11"/>
  <c r="AI338" i="11"/>
  <c r="AN338" i="11"/>
  <c r="AE339" i="11"/>
  <c r="AJ339" i="11"/>
  <c r="AF339" i="11"/>
  <c r="AK339" i="11"/>
  <c r="AG339" i="11"/>
  <c r="AL339" i="11"/>
  <c r="AH339" i="11"/>
  <c r="AM339" i="11"/>
  <c r="AI339" i="11"/>
  <c r="AN339" i="11"/>
  <c r="AE340" i="11"/>
  <c r="AJ340" i="11"/>
  <c r="AF340" i="11"/>
  <c r="AK340" i="11"/>
  <c r="AG340" i="11"/>
  <c r="AL340" i="11"/>
  <c r="AH340" i="11"/>
  <c r="AM340" i="11"/>
  <c r="AI340" i="11"/>
  <c r="AN340" i="11"/>
  <c r="AE341" i="11"/>
  <c r="AJ341" i="11"/>
  <c r="AF341" i="11"/>
  <c r="AK341" i="11"/>
  <c r="AG341" i="11"/>
  <c r="AL341" i="11"/>
  <c r="AH341" i="11"/>
  <c r="AM341" i="11"/>
  <c r="AI341" i="11"/>
  <c r="AN341" i="11"/>
  <c r="AE342" i="11"/>
  <c r="AJ342" i="11"/>
  <c r="AF342" i="11"/>
  <c r="AK342" i="11"/>
  <c r="AG342" i="11"/>
  <c r="AL342" i="11"/>
  <c r="AH342" i="11"/>
  <c r="AM342" i="11"/>
  <c r="AI342" i="11"/>
  <c r="AN342" i="11"/>
  <c r="AE343" i="11"/>
  <c r="AJ343" i="11"/>
  <c r="AF343" i="11"/>
  <c r="AK343" i="11"/>
  <c r="AG343" i="11"/>
  <c r="AL343" i="11"/>
  <c r="AH343" i="11"/>
  <c r="AM343" i="11"/>
  <c r="AI343" i="11"/>
  <c r="AN343" i="11"/>
  <c r="AE344" i="11"/>
  <c r="AJ344" i="11"/>
  <c r="AF344" i="11"/>
  <c r="AK344" i="11"/>
  <c r="AG344" i="11"/>
  <c r="AL344" i="11"/>
  <c r="AH344" i="11"/>
  <c r="AM344" i="11"/>
  <c r="AI344" i="11"/>
  <c r="AN344" i="11"/>
  <c r="AE345" i="11"/>
  <c r="AJ345" i="11"/>
  <c r="AF345" i="11"/>
  <c r="AK345" i="11"/>
  <c r="AG345" i="11"/>
  <c r="AL345" i="11"/>
  <c r="AH345" i="11"/>
  <c r="AM345" i="11"/>
  <c r="AI345" i="11"/>
  <c r="AN345" i="11"/>
  <c r="AE346" i="11"/>
  <c r="AJ346" i="11"/>
  <c r="AF346" i="11"/>
  <c r="AK346" i="11"/>
  <c r="AG346" i="11"/>
  <c r="AL346" i="11"/>
  <c r="AH346" i="11"/>
  <c r="AM346" i="11"/>
  <c r="AI346" i="11"/>
  <c r="AN346" i="11"/>
  <c r="AE347" i="11"/>
  <c r="AJ347" i="11"/>
  <c r="AF347" i="11"/>
  <c r="AK347" i="11"/>
  <c r="AG347" i="11"/>
  <c r="AL347" i="11"/>
  <c r="AH347" i="11"/>
  <c r="AM347" i="11"/>
  <c r="AI347" i="11"/>
  <c r="AN347" i="11"/>
  <c r="AE348" i="11"/>
  <c r="AJ348" i="11"/>
  <c r="AF348" i="11"/>
  <c r="AK348" i="11"/>
  <c r="AG348" i="11"/>
  <c r="AL348" i="11"/>
  <c r="AH348" i="11"/>
  <c r="AM348" i="11"/>
  <c r="AI348" i="11"/>
  <c r="AN348" i="11"/>
  <c r="AE349" i="11"/>
  <c r="AJ349" i="11"/>
  <c r="AF349" i="11"/>
  <c r="AK349" i="11"/>
  <c r="AG349" i="11"/>
  <c r="AL349" i="11"/>
  <c r="AH349" i="11"/>
  <c r="AM349" i="11"/>
  <c r="AI349" i="11"/>
  <c r="AN349" i="11"/>
  <c r="AE350" i="11"/>
  <c r="AJ350" i="11"/>
  <c r="AF350" i="11"/>
  <c r="AK350" i="11"/>
  <c r="AG350" i="11"/>
  <c r="AL350" i="11"/>
  <c r="AH350" i="11"/>
  <c r="AM350" i="11"/>
  <c r="AI350" i="11"/>
  <c r="AN350" i="11"/>
  <c r="AE351" i="11"/>
  <c r="AJ351" i="11"/>
  <c r="AF351" i="11"/>
  <c r="AK351" i="11"/>
  <c r="AG351" i="11"/>
  <c r="AL351" i="11"/>
  <c r="AH351" i="11"/>
  <c r="AM351" i="11"/>
  <c r="AI351" i="11"/>
  <c r="AN351" i="11"/>
  <c r="AE352" i="11"/>
  <c r="AJ352" i="11"/>
  <c r="AF352" i="11"/>
  <c r="AK352" i="11"/>
  <c r="AG352" i="11"/>
  <c r="AL352" i="11"/>
  <c r="AH352" i="11"/>
  <c r="AM352" i="11"/>
  <c r="AI352" i="11"/>
  <c r="AN352" i="11"/>
  <c r="AE353" i="11"/>
  <c r="AJ353" i="11"/>
  <c r="AF353" i="11"/>
  <c r="AK353" i="11"/>
  <c r="AG353" i="11"/>
  <c r="AL353" i="11"/>
  <c r="AH353" i="11"/>
  <c r="AM353" i="11"/>
  <c r="AI353" i="11"/>
  <c r="AN353" i="11"/>
  <c r="AE354" i="11"/>
  <c r="AJ354" i="11"/>
  <c r="AF354" i="11"/>
  <c r="AK354" i="11"/>
  <c r="AG354" i="11"/>
  <c r="AL354" i="11"/>
  <c r="AH354" i="11"/>
  <c r="AM354" i="11"/>
  <c r="AI354" i="11"/>
  <c r="AN354" i="11"/>
  <c r="AE355" i="11"/>
  <c r="AJ355" i="11"/>
  <c r="AF355" i="11"/>
  <c r="AK355" i="11"/>
  <c r="AG355" i="11"/>
  <c r="AL355" i="11"/>
  <c r="AH355" i="11"/>
  <c r="AM355" i="11"/>
  <c r="AI355" i="11"/>
  <c r="AN355" i="11"/>
  <c r="AE356" i="11"/>
  <c r="AJ356" i="11"/>
  <c r="AF356" i="11"/>
  <c r="AK356" i="11"/>
  <c r="AG356" i="11"/>
  <c r="AL356" i="11"/>
  <c r="AH356" i="11"/>
  <c r="AM356" i="11"/>
  <c r="AI356" i="11"/>
  <c r="AN356" i="11"/>
  <c r="AE357" i="11"/>
  <c r="AJ357" i="11"/>
  <c r="AF357" i="11"/>
  <c r="AK357" i="11"/>
  <c r="AG357" i="11"/>
  <c r="AL357" i="11"/>
  <c r="AH357" i="11"/>
  <c r="AM357" i="11"/>
  <c r="AI357" i="11"/>
  <c r="AN357" i="11"/>
  <c r="AE358" i="11"/>
  <c r="AJ358" i="11"/>
  <c r="AF358" i="11"/>
  <c r="AK358" i="11"/>
  <c r="AG358" i="11"/>
  <c r="AL358" i="11"/>
  <c r="AH358" i="11"/>
  <c r="AM358" i="11"/>
  <c r="AI358" i="11"/>
  <c r="AN358" i="11"/>
  <c r="AE359" i="11"/>
  <c r="AJ359" i="11"/>
  <c r="AF359" i="11"/>
  <c r="AK359" i="11"/>
  <c r="AG359" i="11"/>
  <c r="AL359" i="11"/>
  <c r="AH359" i="11"/>
  <c r="AM359" i="11"/>
  <c r="AI359" i="11"/>
  <c r="AN359" i="11"/>
  <c r="AE360" i="11"/>
  <c r="AJ360" i="11"/>
  <c r="AF360" i="11"/>
  <c r="AK360" i="11"/>
  <c r="AG360" i="11"/>
  <c r="AL360" i="11"/>
  <c r="AH360" i="11"/>
  <c r="AM360" i="11"/>
  <c r="AI360" i="11"/>
  <c r="AN360" i="11"/>
  <c r="AE361" i="11"/>
  <c r="AJ361" i="11"/>
  <c r="AF361" i="11"/>
  <c r="AK361" i="11"/>
  <c r="AG361" i="11"/>
  <c r="AL361" i="11"/>
  <c r="AH361" i="11"/>
  <c r="AM361" i="11"/>
  <c r="AI361" i="11"/>
  <c r="AN361" i="11"/>
  <c r="AE362" i="11"/>
  <c r="AJ362" i="11"/>
  <c r="AF362" i="11"/>
  <c r="AK362" i="11"/>
  <c r="AG362" i="11"/>
  <c r="AL362" i="11"/>
  <c r="AH362" i="11"/>
  <c r="AM362" i="11"/>
  <c r="AI362" i="11"/>
  <c r="AN362" i="11"/>
  <c r="AE363" i="11"/>
  <c r="AJ363" i="11"/>
  <c r="AF363" i="11"/>
  <c r="AK363" i="11"/>
  <c r="AG363" i="11"/>
  <c r="AL363" i="11"/>
  <c r="AH363" i="11"/>
  <c r="AM363" i="11"/>
  <c r="AI363" i="11"/>
  <c r="AN363" i="11"/>
  <c r="AE364" i="11"/>
  <c r="AJ364" i="11"/>
  <c r="AF364" i="11"/>
  <c r="AK364" i="11"/>
  <c r="AG364" i="11"/>
  <c r="AL364" i="11"/>
  <c r="AH364" i="11"/>
  <c r="AM364" i="11"/>
  <c r="AI364" i="11"/>
  <c r="AN364" i="11"/>
  <c r="AE365" i="11"/>
  <c r="AJ365" i="11"/>
  <c r="AF365" i="11"/>
  <c r="AK365" i="11"/>
  <c r="AG365" i="11"/>
  <c r="AL365" i="11"/>
  <c r="AH365" i="11"/>
  <c r="AM365" i="11"/>
  <c r="AI365" i="11"/>
  <c r="AN365" i="11"/>
  <c r="AE366" i="11"/>
  <c r="AJ366" i="11"/>
  <c r="AF366" i="11"/>
  <c r="AK366" i="11"/>
  <c r="AG366" i="11"/>
  <c r="AL366" i="11"/>
  <c r="AH366" i="11"/>
  <c r="AM366" i="11"/>
  <c r="AI366" i="11"/>
  <c r="AN366" i="11"/>
  <c r="AE367" i="11"/>
  <c r="AJ367" i="11"/>
  <c r="AF367" i="11"/>
  <c r="AK367" i="11"/>
  <c r="AG367" i="11"/>
  <c r="AL367" i="11"/>
  <c r="AH367" i="11"/>
  <c r="AM367" i="11"/>
  <c r="AI367" i="11"/>
  <c r="AN367" i="11"/>
  <c r="AE368" i="11"/>
  <c r="AJ368" i="11"/>
  <c r="AF368" i="11"/>
  <c r="AK368" i="11"/>
  <c r="AG368" i="11"/>
  <c r="AL368" i="11"/>
  <c r="AH368" i="11"/>
  <c r="AM368" i="11"/>
  <c r="AI368" i="11"/>
  <c r="AN368" i="11"/>
  <c r="AE369" i="11"/>
  <c r="AJ369" i="11"/>
  <c r="AF369" i="11"/>
  <c r="AK369" i="11"/>
  <c r="AG369" i="11"/>
  <c r="AL369" i="11"/>
  <c r="AH369" i="11"/>
  <c r="AM369" i="11"/>
  <c r="AI369" i="11"/>
  <c r="AN369" i="11"/>
  <c r="AE370" i="11"/>
  <c r="AJ370" i="11"/>
  <c r="AF370" i="11"/>
  <c r="AK370" i="11"/>
  <c r="AG370" i="11"/>
  <c r="AL370" i="11"/>
  <c r="AH370" i="11"/>
  <c r="AM370" i="11"/>
  <c r="AI370" i="11"/>
  <c r="AN370" i="11"/>
  <c r="AE371" i="11"/>
  <c r="AJ371" i="11"/>
  <c r="AF371" i="11"/>
  <c r="AK371" i="11"/>
  <c r="AG371" i="11"/>
  <c r="AL371" i="11"/>
  <c r="AH371" i="11"/>
  <c r="AM371" i="11"/>
  <c r="AI371" i="11"/>
  <c r="AN371" i="11"/>
  <c r="AE372" i="11"/>
  <c r="AJ372" i="11"/>
  <c r="AF372" i="11"/>
  <c r="AK372" i="11"/>
  <c r="AG372" i="11"/>
  <c r="AL372" i="11"/>
  <c r="AH372" i="11"/>
  <c r="AM372" i="11"/>
  <c r="AI372" i="11"/>
  <c r="AN372" i="11"/>
  <c r="AE373" i="11"/>
  <c r="AJ373" i="11"/>
  <c r="AF373" i="11"/>
  <c r="AK373" i="11"/>
  <c r="AG373" i="11"/>
  <c r="AL373" i="11"/>
  <c r="AH373" i="11"/>
  <c r="AM373" i="11"/>
  <c r="AI373" i="11"/>
  <c r="AN373" i="11"/>
  <c r="AE374" i="11"/>
  <c r="AJ374" i="11"/>
  <c r="AF374" i="11"/>
  <c r="AK374" i="11"/>
  <c r="AG374" i="11"/>
  <c r="AL374" i="11"/>
  <c r="AH374" i="11"/>
  <c r="AM374" i="11"/>
  <c r="AI374" i="11"/>
  <c r="AN374" i="11"/>
  <c r="AE375" i="11"/>
  <c r="AJ375" i="11"/>
  <c r="AF375" i="11"/>
  <c r="AK375" i="11"/>
  <c r="AG375" i="11"/>
  <c r="AL375" i="11"/>
  <c r="AH375" i="11"/>
  <c r="AM375" i="11"/>
  <c r="AI375" i="11"/>
  <c r="AN375" i="11"/>
  <c r="AE376" i="11"/>
  <c r="AJ376" i="11"/>
  <c r="AF376" i="11"/>
  <c r="AK376" i="11"/>
  <c r="AG376" i="11"/>
  <c r="AL376" i="11"/>
  <c r="AH376" i="11"/>
  <c r="AM376" i="11"/>
  <c r="AI376" i="11"/>
  <c r="AN376" i="11"/>
  <c r="AE377" i="11"/>
  <c r="AJ377" i="11"/>
  <c r="AF377" i="11"/>
  <c r="AK377" i="11"/>
  <c r="AG377" i="11"/>
  <c r="AL377" i="11"/>
  <c r="AH377" i="11"/>
  <c r="AM377" i="11"/>
  <c r="AI377" i="11"/>
  <c r="AN377" i="11"/>
  <c r="AE378" i="11"/>
  <c r="AJ378" i="11"/>
  <c r="AF378" i="11"/>
  <c r="AK378" i="11"/>
  <c r="AG378" i="11"/>
  <c r="AL378" i="11"/>
  <c r="AH378" i="11"/>
  <c r="AM378" i="11"/>
  <c r="AI378" i="11"/>
  <c r="AN378" i="11"/>
  <c r="AE379" i="11"/>
  <c r="AJ379" i="11"/>
  <c r="AF379" i="11"/>
  <c r="AK379" i="11"/>
  <c r="AG379" i="11"/>
  <c r="AL379" i="11"/>
  <c r="AH379" i="11"/>
  <c r="AM379" i="11"/>
  <c r="AI379" i="11"/>
  <c r="AN379" i="11"/>
  <c r="AE380" i="11"/>
  <c r="AJ380" i="11"/>
  <c r="AF380" i="11"/>
  <c r="AK380" i="11"/>
  <c r="AG380" i="11"/>
  <c r="AL380" i="11"/>
  <c r="AH380" i="11"/>
  <c r="AM380" i="11"/>
  <c r="AI380" i="11"/>
  <c r="AN380" i="11"/>
  <c r="AE381" i="11"/>
  <c r="AJ381" i="11"/>
  <c r="AF381" i="11"/>
  <c r="AK381" i="11"/>
  <c r="AG381" i="11"/>
  <c r="AL381" i="11"/>
  <c r="AH381" i="11"/>
  <c r="AM381" i="11"/>
  <c r="AI381" i="11"/>
  <c r="AN381" i="11"/>
  <c r="AE382" i="11"/>
  <c r="AJ382" i="11"/>
  <c r="AF382" i="11"/>
  <c r="AK382" i="11"/>
  <c r="AG382" i="11"/>
  <c r="AL382" i="11"/>
  <c r="AH382" i="11"/>
  <c r="AM382" i="11"/>
  <c r="AI382" i="11"/>
  <c r="AN382" i="11"/>
  <c r="AE383" i="11"/>
  <c r="AJ383" i="11"/>
  <c r="AF383" i="11"/>
  <c r="AK383" i="11"/>
  <c r="AG383" i="11"/>
  <c r="AL383" i="11"/>
  <c r="AH383" i="11"/>
  <c r="AM383" i="11"/>
  <c r="AI383" i="11"/>
  <c r="AN383" i="11"/>
  <c r="AE384" i="11"/>
  <c r="AJ384" i="11"/>
  <c r="AF384" i="11"/>
  <c r="AK384" i="11"/>
  <c r="AG384" i="11"/>
  <c r="AL384" i="11"/>
  <c r="AH384" i="11"/>
  <c r="AM384" i="11"/>
  <c r="AI384" i="11"/>
  <c r="AN384" i="11"/>
  <c r="AE385" i="11"/>
  <c r="AJ385" i="11"/>
  <c r="AF385" i="11"/>
  <c r="AK385" i="11"/>
  <c r="AG385" i="11"/>
  <c r="AL385" i="11"/>
  <c r="AH385" i="11"/>
  <c r="AM385" i="11"/>
  <c r="AI385" i="11"/>
  <c r="AN385" i="11"/>
  <c r="AE386" i="11"/>
  <c r="AJ386" i="11"/>
  <c r="AF386" i="11"/>
  <c r="AK386" i="11"/>
  <c r="AG386" i="11"/>
  <c r="AL386" i="11"/>
  <c r="AH386" i="11"/>
  <c r="AM386" i="11"/>
  <c r="AI386" i="11"/>
  <c r="AN386" i="11"/>
  <c r="AE387" i="11"/>
  <c r="AJ387" i="11"/>
  <c r="AF387" i="11"/>
  <c r="AK387" i="11"/>
  <c r="AG387" i="11"/>
  <c r="AL387" i="11"/>
  <c r="AH387" i="11"/>
  <c r="AM387" i="11"/>
  <c r="AI387" i="11"/>
  <c r="AN387" i="11"/>
  <c r="AE388" i="11"/>
  <c r="AJ388" i="11"/>
  <c r="AF388" i="11"/>
  <c r="AK388" i="11"/>
  <c r="AG388" i="11"/>
  <c r="AL388" i="11"/>
  <c r="AH388" i="11"/>
  <c r="AM388" i="11"/>
  <c r="AI388" i="11"/>
  <c r="AN388" i="11"/>
  <c r="AE389" i="11"/>
  <c r="AJ389" i="11"/>
  <c r="AF389" i="11"/>
  <c r="AK389" i="11"/>
  <c r="AG389" i="11"/>
  <c r="AL389" i="11"/>
  <c r="AH389" i="11"/>
  <c r="AM389" i="11"/>
  <c r="AI389" i="11"/>
  <c r="AN389" i="11"/>
  <c r="AE390" i="11"/>
  <c r="AJ390" i="11"/>
  <c r="AF390" i="11"/>
  <c r="AK390" i="11"/>
  <c r="AG390" i="11"/>
  <c r="AL390" i="11"/>
  <c r="AH390" i="11"/>
  <c r="AM390" i="11"/>
  <c r="AI390" i="11"/>
  <c r="AN390" i="11"/>
  <c r="AE391" i="11"/>
  <c r="AJ391" i="11"/>
  <c r="AF391" i="11"/>
  <c r="AK391" i="11"/>
  <c r="AG391" i="11"/>
  <c r="AL391" i="11"/>
  <c r="AH391" i="11"/>
  <c r="AM391" i="11"/>
  <c r="AI391" i="11"/>
  <c r="AN391" i="11"/>
  <c r="AE392" i="11"/>
  <c r="AJ392" i="11"/>
  <c r="AF392" i="11"/>
  <c r="AK392" i="11"/>
  <c r="AG392" i="11"/>
  <c r="AL392" i="11"/>
  <c r="AH392" i="11"/>
  <c r="AM392" i="11"/>
  <c r="AI392" i="11"/>
  <c r="AN392" i="11"/>
  <c r="AE393" i="11"/>
  <c r="AJ393" i="11"/>
  <c r="AF393" i="11"/>
  <c r="AK393" i="11"/>
  <c r="AG393" i="11"/>
  <c r="AL393" i="11"/>
  <c r="AH393" i="11"/>
  <c r="AM393" i="11"/>
  <c r="AI393" i="11"/>
  <c r="AN393" i="11"/>
  <c r="AE394" i="11"/>
  <c r="AJ394" i="11"/>
  <c r="AF394" i="11"/>
  <c r="AK394" i="11"/>
  <c r="AG394" i="11"/>
  <c r="AL394" i="11"/>
  <c r="AH394" i="11"/>
  <c r="AM394" i="11"/>
  <c r="AI394" i="11"/>
  <c r="AN394" i="11"/>
  <c r="AE395" i="11"/>
  <c r="AJ395" i="11"/>
  <c r="AF395" i="11"/>
  <c r="AK395" i="11"/>
  <c r="AG395" i="11"/>
  <c r="AL395" i="11"/>
  <c r="AH395" i="11"/>
  <c r="AM395" i="11"/>
  <c r="AI395" i="11"/>
  <c r="AN395" i="11"/>
  <c r="AE396" i="11"/>
  <c r="AJ396" i="11"/>
  <c r="AF396" i="11"/>
  <c r="AK396" i="11"/>
  <c r="AG396" i="11"/>
  <c r="AL396" i="11"/>
  <c r="AH396" i="11"/>
  <c r="AM396" i="11"/>
  <c r="AI396" i="11"/>
  <c r="AN396" i="11"/>
  <c r="AE397" i="11"/>
  <c r="AJ397" i="11"/>
  <c r="AF397" i="11"/>
  <c r="AK397" i="11"/>
  <c r="AG397" i="11"/>
  <c r="AL397" i="11"/>
  <c r="AH397" i="11"/>
  <c r="AM397" i="11"/>
  <c r="AI397" i="11"/>
  <c r="AN397" i="11"/>
  <c r="AE398" i="11"/>
  <c r="AJ398" i="11"/>
  <c r="AF398" i="11"/>
  <c r="AK398" i="11"/>
  <c r="AG398" i="11"/>
  <c r="AL398" i="11"/>
  <c r="AH398" i="11"/>
  <c r="AM398" i="11"/>
  <c r="AI398" i="11"/>
  <c r="AN398" i="11"/>
  <c r="AE399" i="11"/>
  <c r="AJ399" i="11"/>
  <c r="AF399" i="11"/>
  <c r="AK399" i="11"/>
  <c r="AG399" i="11"/>
  <c r="AL399" i="11"/>
  <c r="AH399" i="11"/>
  <c r="AM399" i="11"/>
  <c r="AI399" i="11"/>
  <c r="AN399" i="11"/>
  <c r="AE400" i="11"/>
  <c r="AJ400" i="11"/>
  <c r="AF400" i="11"/>
  <c r="AK400" i="11"/>
  <c r="AG400" i="11"/>
  <c r="AL400" i="11"/>
  <c r="AH400" i="11"/>
  <c r="AM400" i="11"/>
  <c r="AI400" i="11"/>
  <c r="AN400" i="11"/>
  <c r="AE401" i="11"/>
  <c r="AJ401" i="11"/>
  <c r="AF401" i="11"/>
  <c r="AK401" i="11"/>
  <c r="AG401" i="11"/>
  <c r="AL401" i="11"/>
  <c r="AH401" i="11"/>
  <c r="AM401" i="11"/>
  <c r="AI401" i="11"/>
  <c r="AN401" i="11"/>
  <c r="AE402" i="11"/>
  <c r="AJ402" i="11"/>
  <c r="AF402" i="11"/>
  <c r="AK402" i="11"/>
  <c r="AG402" i="11"/>
  <c r="AL402" i="11"/>
  <c r="AH402" i="11"/>
  <c r="AM402" i="11"/>
  <c r="AI402" i="11"/>
  <c r="AN402" i="11"/>
  <c r="AE403" i="11"/>
  <c r="AJ403" i="11"/>
  <c r="AF403" i="11"/>
  <c r="AK403" i="11"/>
  <c r="AG403" i="11"/>
  <c r="AL403" i="11"/>
  <c r="AH403" i="11"/>
  <c r="AM403" i="11"/>
  <c r="AI403" i="11"/>
  <c r="AN403" i="11"/>
  <c r="AE404" i="11"/>
  <c r="AJ404" i="11"/>
  <c r="AF404" i="11"/>
  <c r="AK404" i="11"/>
  <c r="AG404" i="11"/>
  <c r="AL404" i="11"/>
  <c r="AH404" i="11"/>
  <c r="AM404" i="11"/>
  <c r="AI404" i="11"/>
  <c r="AN404" i="11"/>
  <c r="AE405" i="11"/>
  <c r="AJ405" i="11"/>
  <c r="AF405" i="11"/>
  <c r="AK405" i="11"/>
  <c r="AG405" i="11"/>
  <c r="AL405" i="11"/>
  <c r="AH405" i="11"/>
  <c r="AM405" i="11"/>
  <c r="AI405" i="11"/>
  <c r="AN405" i="11"/>
  <c r="AE406" i="11"/>
  <c r="AJ406" i="11"/>
  <c r="AF406" i="11"/>
  <c r="AK406" i="11"/>
  <c r="AG406" i="11"/>
  <c r="AL406" i="11"/>
  <c r="AH406" i="11"/>
  <c r="AM406" i="11"/>
  <c r="AI406" i="11"/>
  <c r="AN406" i="11"/>
  <c r="AE407" i="11"/>
  <c r="AJ407" i="11"/>
  <c r="AF407" i="11"/>
  <c r="AK407" i="11"/>
  <c r="AG407" i="11"/>
  <c r="AL407" i="11"/>
  <c r="AH407" i="11"/>
  <c r="AM407" i="11"/>
  <c r="AI407" i="11"/>
  <c r="AN407" i="11"/>
  <c r="AE408" i="11"/>
  <c r="AJ408" i="11"/>
  <c r="AF408" i="11"/>
  <c r="AK408" i="11"/>
  <c r="AG408" i="11"/>
  <c r="AL408" i="11"/>
  <c r="AH408" i="11"/>
  <c r="AM408" i="11"/>
  <c r="AI408" i="11"/>
  <c r="AN408" i="11"/>
  <c r="AE409" i="11"/>
  <c r="AJ409" i="11"/>
  <c r="AF409" i="11"/>
  <c r="AK409" i="11"/>
  <c r="AG409" i="11"/>
  <c r="AL409" i="11"/>
  <c r="AH409" i="11"/>
  <c r="AM409" i="11"/>
  <c r="AI409" i="11"/>
  <c r="AN409" i="11"/>
  <c r="AE410" i="11"/>
  <c r="AJ410" i="11"/>
  <c r="AF410" i="11"/>
  <c r="AK410" i="11"/>
  <c r="AG410" i="11"/>
  <c r="AL410" i="11"/>
  <c r="AH410" i="11"/>
  <c r="AM410" i="11"/>
  <c r="AI410" i="11"/>
  <c r="AN410" i="11"/>
  <c r="AE411" i="11"/>
  <c r="AJ411" i="11"/>
  <c r="AF411" i="11"/>
  <c r="AK411" i="11"/>
  <c r="AG411" i="11"/>
  <c r="AL411" i="11"/>
  <c r="AH411" i="11"/>
  <c r="AM411" i="11"/>
  <c r="AI411" i="11"/>
  <c r="AN411" i="11"/>
  <c r="AE412" i="11"/>
  <c r="AJ412" i="11"/>
  <c r="AF412" i="11"/>
  <c r="AK412" i="11"/>
  <c r="AG412" i="11"/>
  <c r="AL412" i="11"/>
  <c r="AH412" i="11"/>
  <c r="AM412" i="11"/>
  <c r="AI412" i="11"/>
  <c r="AN412" i="11"/>
  <c r="AE413" i="11"/>
  <c r="AJ413" i="11"/>
  <c r="AF413" i="11"/>
  <c r="AK413" i="11"/>
  <c r="AG413" i="11"/>
  <c r="AL413" i="11"/>
  <c r="AH413" i="11"/>
  <c r="AM413" i="11"/>
  <c r="AI413" i="11"/>
  <c r="AN413" i="11"/>
  <c r="AE414" i="11"/>
  <c r="AJ414" i="11"/>
  <c r="AF414" i="11"/>
  <c r="AK414" i="11"/>
  <c r="AG414" i="11"/>
  <c r="AL414" i="11"/>
  <c r="AH414" i="11"/>
  <c r="AM414" i="11"/>
  <c r="AI414" i="11"/>
  <c r="AN414" i="11"/>
  <c r="AE415" i="11"/>
  <c r="AJ415" i="11"/>
  <c r="AF415" i="11"/>
  <c r="AK415" i="11"/>
  <c r="AG415" i="11"/>
  <c r="AL415" i="11"/>
  <c r="AH415" i="11"/>
  <c r="AM415" i="11"/>
  <c r="AI415" i="11"/>
  <c r="AN415" i="11"/>
  <c r="AE416" i="11"/>
  <c r="AJ416" i="11"/>
  <c r="AF416" i="11"/>
  <c r="AK416" i="11"/>
  <c r="AG416" i="11"/>
  <c r="AL416" i="11"/>
  <c r="AH416" i="11"/>
  <c r="AM416" i="11"/>
  <c r="AI416" i="11"/>
  <c r="AN416" i="11"/>
  <c r="AE417" i="11"/>
  <c r="AJ417" i="11"/>
  <c r="AF417" i="11"/>
  <c r="AK417" i="11"/>
  <c r="AG417" i="11"/>
  <c r="AL417" i="11"/>
  <c r="AH417" i="11"/>
  <c r="AM417" i="11"/>
  <c r="AI417" i="11"/>
  <c r="AN417" i="11"/>
  <c r="AE418" i="11"/>
  <c r="AJ418" i="11"/>
  <c r="AF418" i="11"/>
  <c r="AK418" i="11"/>
  <c r="AG418" i="11"/>
  <c r="AL418" i="11"/>
  <c r="AH418" i="11"/>
  <c r="AM418" i="11"/>
  <c r="AI418" i="11"/>
  <c r="AN418" i="11"/>
  <c r="AE419" i="11"/>
  <c r="AJ419" i="11"/>
  <c r="AF419" i="11"/>
  <c r="AK419" i="11"/>
  <c r="AG419" i="11"/>
  <c r="AL419" i="11"/>
  <c r="AH419" i="11"/>
  <c r="AM419" i="11"/>
  <c r="AI419" i="11"/>
  <c r="AN419" i="11"/>
  <c r="AE420" i="11"/>
  <c r="AJ420" i="11"/>
  <c r="AF420" i="11"/>
  <c r="AK420" i="11"/>
  <c r="AG420" i="11"/>
  <c r="AL420" i="11"/>
  <c r="AH420" i="11"/>
  <c r="AM420" i="11"/>
  <c r="AI420" i="11"/>
  <c r="AN420" i="11"/>
  <c r="AE421" i="11"/>
  <c r="AJ421" i="11"/>
  <c r="AF421" i="11"/>
  <c r="AK421" i="11"/>
  <c r="AG421" i="11"/>
  <c r="AL421" i="11"/>
  <c r="AH421" i="11"/>
  <c r="AM421" i="11"/>
  <c r="AI421" i="11"/>
  <c r="AN421" i="11"/>
  <c r="AE422" i="11"/>
  <c r="AJ422" i="11"/>
  <c r="AF422" i="11"/>
  <c r="AK422" i="11"/>
  <c r="AG422" i="11"/>
  <c r="AL422" i="11"/>
  <c r="AH422" i="11"/>
  <c r="AM422" i="11"/>
  <c r="AI422" i="11"/>
  <c r="AN422" i="11"/>
  <c r="AE423" i="11"/>
  <c r="AJ423" i="11"/>
  <c r="AF423" i="11"/>
  <c r="AK423" i="11"/>
  <c r="AG423" i="11"/>
  <c r="AL423" i="11"/>
  <c r="AH423" i="11"/>
  <c r="AM423" i="11"/>
  <c r="AI423" i="11"/>
  <c r="AN423" i="11"/>
  <c r="AE424" i="11"/>
  <c r="AJ424" i="11"/>
  <c r="AF424" i="11"/>
  <c r="AK424" i="11"/>
  <c r="AG424" i="11"/>
  <c r="AL424" i="11"/>
  <c r="AH424" i="11"/>
  <c r="AM424" i="11"/>
  <c r="AI424" i="11"/>
  <c r="AN424" i="11"/>
  <c r="AE425" i="11"/>
  <c r="AJ425" i="11"/>
  <c r="AF425" i="11"/>
  <c r="AK425" i="11"/>
  <c r="AG425" i="11"/>
  <c r="AL425" i="11"/>
  <c r="AH425" i="11"/>
  <c r="AM425" i="11"/>
  <c r="AI425" i="11"/>
  <c r="AN425" i="11"/>
  <c r="AE426" i="11"/>
  <c r="AJ426" i="11"/>
  <c r="AF426" i="11"/>
  <c r="AK426" i="11"/>
  <c r="AG426" i="11"/>
  <c r="AL426" i="11"/>
  <c r="AH426" i="11"/>
  <c r="AM426" i="11"/>
  <c r="AI426" i="11"/>
  <c r="AN426" i="11"/>
  <c r="AE427" i="11"/>
  <c r="AJ427" i="11"/>
  <c r="AF427" i="11"/>
  <c r="AK427" i="11"/>
  <c r="AG427" i="11"/>
  <c r="AL427" i="11"/>
  <c r="AH427" i="11"/>
  <c r="AM427" i="11"/>
  <c r="AI427" i="11"/>
  <c r="AN427" i="11"/>
  <c r="AE428" i="11"/>
  <c r="AJ428" i="11"/>
  <c r="AF428" i="11"/>
  <c r="AK428" i="11"/>
  <c r="AG428" i="11"/>
  <c r="AL428" i="11"/>
  <c r="AH428" i="11"/>
  <c r="AM428" i="11"/>
  <c r="AI428" i="11"/>
  <c r="AN428" i="11"/>
  <c r="AE429" i="11"/>
  <c r="AJ429" i="11"/>
  <c r="AF429" i="11"/>
  <c r="AK429" i="11"/>
  <c r="AG429" i="11"/>
  <c r="AL429" i="11"/>
  <c r="AH429" i="11"/>
  <c r="AM429" i="11"/>
  <c r="AI429" i="11"/>
  <c r="AN429" i="11"/>
  <c r="AE430" i="11"/>
  <c r="AJ430" i="11"/>
  <c r="AF430" i="11"/>
  <c r="AK430" i="11"/>
  <c r="AG430" i="11"/>
  <c r="AL430" i="11"/>
  <c r="AH430" i="11"/>
  <c r="AM430" i="11"/>
  <c r="AI430" i="11"/>
  <c r="AN430" i="11"/>
  <c r="AE431" i="11"/>
  <c r="AJ431" i="11"/>
  <c r="AF431" i="11"/>
  <c r="AK431" i="11"/>
  <c r="AG431" i="11"/>
  <c r="AL431" i="11"/>
  <c r="AH431" i="11"/>
  <c r="AM431" i="11"/>
  <c r="AI431" i="11"/>
  <c r="AN431" i="11"/>
  <c r="AE432" i="11"/>
  <c r="AJ432" i="11"/>
  <c r="AF432" i="11"/>
  <c r="AK432" i="11"/>
  <c r="AG432" i="11"/>
  <c r="AL432" i="11"/>
  <c r="AH432" i="11"/>
  <c r="AM432" i="11"/>
  <c r="AI432" i="11"/>
  <c r="AN432" i="11"/>
  <c r="AE433" i="11"/>
  <c r="AJ433" i="11"/>
  <c r="AF433" i="11"/>
  <c r="AK433" i="11"/>
  <c r="AG433" i="11"/>
  <c r="AL433" i="11"/>
  <c r="AH433" i="11"/>
  <c r="AM433" i="11"/>
  <c r="AI433" i="11"/>
  <c r="AN433" i="11"/>
  <c r="AE434" i="11"/>
  <c r="AJ434" i="11"/>
  <c r="AF434" i="11"/>
  <c r="AK434" i="11"/>
  <c r="AG434" i="11"/>
  <c r="AL434" i="11"/>
  <c r="AH434" i="11"/>
  <c r="AM434" i="11"/>
  <c r="AI434" i="11"/>
  <c r="AN434" i="11"/>
  <c r="AE435" i="11"/>
  <c r="AJ435" i="11"/>
  <c r="AF435" i="11"/>
  <c r="AK435" i="11"/>
  <c r="AG435" i="11"/>
  <c r="AL435" i="11"/>
  <c r="AH435" i="11"/>
  <c r="AM435" i="11"/>
  <c r="AI435" i="11"/>
  <c r="AN435" i="11"/>
  <c r="AE436" i="11"/>
  <c r="AJ436" i="11"/>
  <c r="AF436" i="11"/>
  <c r="AK436" i="11"/>
  <c r="AG436" i="11"/>
  <c r="AL436" i="11"/>
  <c r="AH436" i="11"/>
  <c r="AM436" i="11"/>
  <c r="AI436" i="11"/>
  <c r="AN436" i="11"/>
  <c r="AE437" i="11"/>
  <c r="AJ437" i="11"/>
  <c r="AF437" i="11"/>
  <c r="AK437" i="11"/>
  <c r="AG437" i="11"/>
  <c r="AL437" i="11"/>
  <c r="AH437" i="11"/>
  <c r="AM437" i="11"/>
  <c r="AI437" i="11"/>
  <c r="AN437" i="11"/>
  <c r="AE438" i="11"/>
  <c r="AJ438" i="11"/>
  <c r="AF438" i="11"/>
  <c r="AK438" i="11"/>
  <c r="AG438" i="11"/>
  <c r="AL438" i="11"/>
  <c r="AH438" i="11"/>
  <c r="AM438" i="11"/>
  <c r="AI438" i="11"/>
  <c r="AN438" i="11"/>
  <c r="AE439" i="11"/>
  <c r="AJ439" i="11"/>
  <c r="AF439" i="11"/>
  <c r="AK439" i="11"/>
  <c r="AG439" i="11"/>
  <c r="AL439" i="11"/>
  <c r="AH439" i="11"/>
  <c r="AM439" i="11"/>
  <c r="AI439" i="11"/>
  <c r="AN439" i="11"/>
  <c r="AE440" i="11"/>
  <c r="AJ440" i="11"/>
  <c r="AF440" i="11"/>
  <c r="AK440" i="11"/>
  <c r="AG440" i="11"/>
  <c r="AL440" i="11"/>
  <c r="AH440" i="11"/>
  <c r="AM440" i="11"/>
  <c r="AI440" i="11"/>
  <c r="AN440" i="11"/>
  <c r="AE441" i="11"/>
  <c r="AJ441" i="11"/>
  <c r="AF441" i="11"/>
  <c r="AK441" i="11"/>
  <c r="AG441" i="11"/>
  <c r="AL441" i="11"/>
  <c r="AH441" i="11"/>
  <c r="AM441" i="11"/>
  <c r="AI441" i="11"/>
  <c r="AN441" i="11"/>
  <c r="AE442" i="11"/>
  <c r="AJ442" i="11"/>
  <c r="AF442" i="11"/>
  <c r="AK442" i="11"/>
  <c r="AG442" i="11"/>
  <c r="AL442" i="11"/>
  <c r="AH442" i="11"/>
  <c r="AM442" i="11"/>
  <c r="AI442" i="11"/>
  <c r="AN442" i="11"/>
  <c r="AE443" i="11"/>
  <c r="AJ443" i="11"/>
  <c r="AF443" i="11"/>
  <c r="AK443" i="11"/>
  <c r="AG443" i="11"/>
  <c r="AL443" i="11"/>
  <c r="AH443" i="11"/>
  <c r="AM443" i="11"/>
  <c r="AI443" i="11"/>
  <c r="AN443" i="11"/>
  <c r="AE444" i="11"/>
  <c r="AJ444" i="11"/>
  <c r="AF444" i="11"/>
  <c r="AK444" i="11"/>
  <c r="AG444" i="11"/>
  <c r="AL444" i="11"/>
  <c r="AH444" i="11"/>
  <c r="AM444" i="11"/>
  <c r="AI444" i="11"/>
  <c r="AN444" i="11"/>
  <c r="AE445" i="11"/>
  <c r="AJ445" i="11"/>
  <c r="AF445" i="11"/>
  <c r="AK445" i="11"/>
  <c r="AG445" i="11"/>
  <c r="AL445" i="11"/>
  <c r="AH445" i="11"/>
  <c r="AM445" i="11"/>
  <c r="AI445" i="11"/>
  <c r="AN445" i="11"/>
  <c r="AE446" i="11"/>
  <c r="AJ446" i="11"/>
  <c r="AF446" i="11"/>
  <c r="AK446" i="11"/>
  <c r="AG446" i="11"/>
  <c r="AL446" i="11"/>
  <c r="AH446" i="11"/>
  <c r="AM446" i="11"/>
  <c r="AI446" i="11"/>
  <c r="AN446" i="11"/>
  <c r="AE447" i="11"/>
  <c r="AJ447" i="11"/>
  <c r="AF447" i="11"/>
  <c r="AK447" i="11"/>
  <c r="AG447" i="11"/>
  <c r="AL447" i="11"/>
  <c r="AH447" i="11"/>
  <c r="AM447" i="11"/>
  <c r="AI447" i="11"/>
  <c r="AN447" i="11"/>
  <c r="AE448" i="11"/>
  <c r="AJ448" i="11"/>
  <c r="AF448" i="11"/>
  <c r="AK448" i="11"/>
  <c r="AG448" i="11"/>
  <c r="AL448" i="11"/>
  <c r="AH448" i="11"/>
  <c r="AM448" i="11"/>
  <c r="AI448" i="11"/>
  <c r="AN448" i="11"/>
  <c r="AE449" i="11"/>
  <c r="AJ449" i="11"/>
  <c r="AF449" i="11"/>
  <c r="AK449" i="11"/>
  <c r="AG449" i="11"/>
  <c r="AL449" i="11"/>
  <c r="AH449" i="11"/>
  <c r="AM449" i="11"/>
  <c r="AI449" i="11"/>
  <c r="AN449" i="11"/>
  <c r="AE450" i="11"/>
  <c r="AJ450" i="11"/>
  <c r="AF450" i="11"/>
  <c r="AK450" i="11"/>
  <c r="AG450" i="11"/>
  <c r="AL450" i="11"/>
  <c r="AH450" i="11"/>
  <c r="AM450" i="11"/>
  <c r="AI450" i="11"/>
  <c r="AN450" i="11"/>
  <c r="AE451" i="11"/>
  <c r="AJ451" i="11"/>
  <c r="AF451" i="11"/>
  <c r="AK451" i="11"/>
  <c r="AG451" i="11"/>
  <c r="AL451" i="11"/>
  <c r="AH451" i="11"/>
  <c r="AM451" i="11"/>
  <c r="AI451" i="11"/>
  <c r="AN451" i="11"/>
  <c r="AE452" i="11"/>
  <c r="AJ452" i="11"/>
  <c r="AF452" i="11"/>
  <c r="AK452" i="11"/>
  <c r="AG452" i="11"/>
  <c r="AL452" i="11"/>
  <c r="AH452" i="11"/>
  <c r="AM452" i="11"/>
  <c r="AI452" i="11"/>
  <c r="AN452" i="11"/>
  <c r="AE453" i="11"/>
  <c r="AJ453" i="11"/>
  <c r="AF453" i="11"/>
  <c r="AK453" i="11"/>
  <c r="AG453" i="11"/>
  <c r="AL453" i="11"/>
  <c r="AH453" i="11"/>
  <c r="AM453" i="11"/>
  <c r="AI453" i="11"/>
  <c r="AN453" i="11"/>
  <c r="AE454" i="11"/>
  <c r="AJ454" i="11"/>
  <c r="AF454" i="11"/>
  <c r="AK454" i="11"/>
  <c r="AG454" i="11"/>
  <c r="AL454" i="11"/>
  <c r="AH454" i="11"/>
  <c r="AM454" i="11"/>
  <c r="AI454" i="11"/>
  <c r="AN454" i="11"/>
  <c r="AE455" i="11"/>
  <c r="AJ455" i="11"/>
  <c r="AF455" i="11"/>
  <c r="AK455" i="11"/>
  <c r="AG455" i="11"/>
  <c r="AL455" i="11"/>
  <c r="AH455" i="11"/>
  <c r="AM455" i="11"/>
  <c r="AI455" i="11"/>
  <c r="AN455" i="11"/>
  <c r="AE456" i="11"/>
  <c r="AJ456" i="11"/>
  <c r="AF456" i="11"/>
  <c r="AK456" i="11"/>
  <c r="AG456" i="11"/>
  <c r="AL456" i="11"/>
  <c r="AH456" i="11"/>
  <c r="AM456" i="11"/>
  <c r="AI456" i="11"/>
  <c r="AN456" i="11"/>
  <c r="AE457" i="11"/>
  <c r="AJ457" i="11"/>
  <c r="AF457" i="11"/>
  <c r="AK457" i="11"/>
  <c r="AG457" i="11"/>
  <c r="AL457" i="11"/>
  <c r="AH457" i="11"/>
  <c r="AM457" i="11"/>
  <c r="AI457" i="11"/>
  <c r="AN457" i="11"/>
  <c r="AE458" i="11"/>
  <c r="AJ458" i="11"/>
  <c r="AF458" i="11"/>
  <c r="AK458" i="11"/>
  <c r="AG458" i="11"/>
  <c r="AL458" i="11"/>
  <c r="AH458" i="11"/>
  <c r="AM458" i="11"/>
  <c r="AI458" i="11"/>
  <c r="AN458" i="11"/>
  <c r="AE459" i="11"/>
  <c r="AJ459" i="11"/>
  <c r="AF459" i="11"/>
  <c r="AK459" i="11"/>
  <c r="AG459" i="11"/>
  <c r="AL459" i="11"/>
  <c r="AH459" i="11"/>
  <c r="AM459" i="11"/>
  <c r="AI459" i="11"/>
  <c r="AN459" i="11"/>
  <c r="AE460" i="11"/>
  <c r="AJ460" i="11"/>
  <c r="AF460" i="11"/>
  <c r="AK460" i="11"/>
  <c r="AG460" i="11"/>
  <c r="AL460" i="11"/>
  <c r="AH460" i="11"/>
  <c r="AM460" i="11"/>
  <c r="AI460" i="11"/>
  <c r="AN460" i="11"/>
  <c r="AE461" i="11"/>
  <c r="AJ461" i="11"/>
  <c r="AF461" i="11"/>
  <c r="AK461" i="11"/>
  <c r="AG461" i="11"/>
  <c r="AL461" i="11"/>
  <c r="AH461" i="11"/>
  <c r="AM461" i="11"/>
  <c r="AI461" i="11"/>
  <c r="AN461" i="11"/>
  <c r="AE462" i="11"/>
  <c r="AJ462" i="11"/>
  <c r="AF462" i="11"/>
  <c r="AK462" i="11"/>
  <c r="AG462" i="11"/>
  <c r="AL462" i="11"/>
  <c r="AH462" i="11"/>
  <c r="AM462" i="11"/>
  <c r="AI462" i="11"/>
  <c r="AN462" i="11"/>
  <c r="AE463" i="11"/>
  <c r="AJ463" i="11"/>
  <c r="AF463" i="11"/>
  <c r="AK463" i="11"/>
  <c r="AG463" i="11"/>
  <c r="AL463" i="11"/>
  <c r="AH463" i="11"/>
  <c r="AM463" i="11"/>
  <c r="AI463" i="11"/>
  <c r="AN463" i="11"/>
  <c r="AE464" i="11"/>
  <c r="AJ464" i="11"/>
  <c r="AF464" i="11"/>
  <c r="AK464" i="11"/>
  <c r="AG464" i="11"/>
  <c r="AL464" i="11"/>
  <c r="AH464" i="11"/>
  <c r="AM464" i="11"/>
  <c r="AI464" i="11"/>
  <c r="AN464" i="11"/>
  <c r="AE465" i="11"/>
  <c r="AJ465" i="11"/>
  <c r="AF465" i="11"/>
  <c r="AK465" i="11"/>
  <c r="AG465" i="11"/>
  <c r="AL465" i="11"/>
  <c r="AH465" i="11"/>
  <c r="AM465" i="11"/>
  <c r="AI465" i="11"/>
  <c r="AN465" i="11"/>
  <c r="AE466" i="11"/>
  <c r="AJ466" i="11"/>
  <c r="AF466" i="11"/>
  <c r="AK466" i="11"/>
  <c r="AG466" i="11"/>
  <c r="AL466" i="11"/>
  <c r="AH466" i="11"/>
  <c r="AM466" i="11"/>
  <c r="AI466" i="11"/>
  <c r="AN466" i="11"/>
  <c r="AE467" i="11"/>
  <c r="AJ467" i="11"/>
  <c r="AF467" i="11"/>
  <c r="AK467" i="11"/>
  <c r="AG467" i="11"/>
  <c r="AL467" i="11"/>
  <c r="AH467" i="11"/>
  <c r="AM467" i="11"/>
  <c r="AI467" i="11"/>
  <c r="AN467" i="11"/>
  <c r="AE468" i="11"/>
  <c r="AJ468" i="11"/>
  <c r="AF468" i="11"/>
  <c r="AK468" i="11"/>
  <c r="AG468" i="11"/>
  <c r="AL468" i="11"/>
  <c r="AH468" i="11"/>
  <c r="AM468" i="11"/>
  <c r="AI468" i="11"/>
  <c r="AN468" i="11"/>
  <c r="AE469" i="11"/>
  <c r="AJ469" i="11"/>
  <c r="AF469" i="11"/>
  <c r="AK469" i="11"/>
  <c r="AG469" i="11"/>
  <c r="AL469" i="11"/>
  <c r="AH469" i="11"/>
  <c r="AM469" i="11"/>
  <c r="AI469" i="11"/>
  <c r="AN469" i="11"/>
  <c r="AE470" i="11"/>
  <c r="AJ470" i="11"/>
  <c r="AF470" i="11"/>
  <c r="AK470" i="11"/>
  <c r="AG470" i="11"/>
  <c r="AL470" i="11"/>
  <c r="AH470" i="11"/>
  <c r="AM470" i="11"/>
  <c r="AI470" i="11"/>
  <c r="AN470" i="11"/>
  <c r="AE471" i="11"/>
  <c r="AJ471" i="11"/>
  <c r="AF471" i="11"/>
  <c r="AK471" i="11"/>
  <c r="AG471" i="11"/>
  <c r="AL471" i="11"/>
  <c r="AH471" i="11"/>
  <c r="AM471" i="11"/>
  <c r="AI471" i="11"/>
  <c r="AN471" i="11"/>
  <c r="AE472" i="11"/>
  <c r="AJ472" i="11"/>
  <c r="AF472" i="11"/>
  <c r="AK472" i="11"/>
  <c r="AG472" i="11"/>
  <c r="AL472" i="11"/>
  <c r="AH472" i="11"/>
  <c r="AM472" i="11"/>
  <c r="AI472" i="11"/>
  <c r="AN472" i="11"/>
  <c r="AE473" i="11"/>
  <c r="AJ473" i="11"/>
  <c r="AF473" i="11"/>
  <c r="AK473" i="11"/>
  <c r="AG473" i="11"/>
  <c r="AL473" i="11"/>
  <c r="AH473" i="11"/>
  <c r="AM473" i="11"/>
  <c r="AI473" i="11"/>
  <c r="AN473" i="11"/>
  <c r="AE474" i="11"/>
  <c r="AJ474" i="11"/>
  <c r="AF474" i="11"/>
  <c r="AK474" i="11"/>
  <c r="AG474" i="11"/>
  <c r="AL474" i="11"/>
  <c r="AH474" i="11"/>
  <c r="AM474" i="11"/>
  <c r="AI474" i="11"/>
  <c r="AN474" i="11"/>
  <c r="AE475" i="11"/>
  <c r="AJ475" i="11"/>
  <c r="AF475" i="11"/>
  <c r="AK475" i="11"/>
  <c r="AG475" i="11"/>
  <c r="AL475" i="11"/>
  <c r="AH475" i="11"/>
  <c r="AM475" i="11"/>
  <c r="AI475" i="11"/>
  <c r="AN475" i="11"/>
  <c r="AE476" i="11"/>
  <c r="AJ476" i="11"/>
  <c r="AF476" i="11"/>
  <c r="AK476" i="11"/>
  <c r="AG476" i="11"/>
  <c r="AL476" i="11"/>
  <c r="AH476" i="11"/>
  <c r="AM476" i="11"/>
  <c r="AI476" i="11"/>
  <c r="AN476" i="11"/>
  <c r="AE477" i="11"/>
  <c r="AJ477" i="11"/>
  <c r="AF477" i="11"/>
  <c r="AK477" i="11"/>
  <c r="AG477" i="11"/>
  <c r="AL477" i="11"/>
  <c r="AH477" i="11"/>
  <c r="AM477" i="11"/>
  <c r="AI477" i="11"/>
  <c r="AN477" i="11"/>
  <c r="AE478" i="11"/>
  <c r="AJ478" i="11"/>
  <c r="AF478" i="11"/>
  <c r="AK478" i="11"/>
  <c r="AG478" i="11"/>
  <c r="AL478" i="11"/>
  <c r="AH478" i="11"/>
  <c r="AM478" i="11"/>
  <c r="AI478" i="11"/>
  <c r="AN478" i="11"/>
  <c r="AE479" i="11"/>
  <c r="AJ479" i="11"/>
  <c r="AF479" i="11"/>
  <c r="AK479" i="11"/>
  <c r="AG479" i="11"/>
  <c r="AL479" i="11"/>
  <c r="AH479" i="11"/>
  <c r="AM479" i="11"/>
  <c r="AI479" i="11"/>
  <c r="AN479" i="11"/>
  <c r="AE480" i="11"/>
  <c r="AJ480" i="11"/>
  <c r="AF480" i="11"/>
  <c r="AK480" i="11"/>
  <c r="AG480" i="11"/>
  <c r="AL480" i="11"/>
  <c r="AH480" i="11"/>
  <c r="AM480" i="11"/>
  <c r="AI480" i="11"/>
  <c r="AN480" i="11"/>
  <c r="AE481" i="11"/>
  <c r="AJ481" i="11"/>
  <c r="AF481" i="11"/>
  <c r="AK481" i="11"/>
  <c r="AG481" i="11"/>
  <c r="AL481" i="11"/>
  <c r="AH481" i="11"/>
  <c r="AM481" i="11"/>
  <c r="AI481" i="11"/>
  <c r="AN481" i="11"/>
  <c r="AE482" i="11"/>
  <c r="AJ482" i="11"/>
  <c r="AF482" i="11"/>
  <c r="AK482" i="11"/>
  <c r="AG482" i="11"/>
  <c r="AL482" i="11"/>
  <c r="AH482" i="11"/>
  <c r="AM482" i="11"/>
  <c r="AI482" i="11"/>
  <c r="AN482" i="11"/>
  <c r="AE483" i="11"/>
  <c r="AJ483" i="11"/>
  <c r="AF483" i="11"/>
  <c r="AK483" i="11"/>
  <c r="AG483" i="11"/>
  <c r="AL483" i="11"/>
  <c r="AH483" i="11"/>
  <c r="AM483" i="11"/>
  <c r="AI483" i="11"/>
  <c r="AN483" i="11"/>
  <c r="AE484" i="11"/>
  <c r="AJ484" i="11"/>
  <c r="AF484" i="11"/>
  <c r="AK484" i="11"/>
  <c r="AG484" i="11"/>
  <c r="AL484" i="11"/>
  <c r="AH484" i="11"/>
  <c r="AM484" i="11"/>
  <c r="AI484" i="11"/>
  <c r="AN484" i="11"/>
  <c r="AE485" i="11"/>
  <c r="AJ485" i="11"/>
  <c r="AF485" i="11"/>
  <c r="AK485" i="11"/>
  <c r="AG485" i="11"/>
  <c r="AL485" i="11"/>
  <c r="AH485" i="11"/>
  <c r="AM485" i="11"/>
  <c r="AI485" i="11"/>
  <c r="AN485" i="11"/>
  <c r="AE486" i="11"/>
  <c r="AJ486" i="11"/>
  <c r="AF486" i="11"/>
  <c r="AK486" i="11"/>
  <c r="AG486" i="11"/>
  <c r="AL486" i="11"/>
  <c r="AH486" i="11"/>
  <c r="AM486" i="11"/>
  <c r="AI486" i="11"/>
  <c r="AN486" i="11"/>
  <c r="AE487" i="11"/>
  <c r="AJ487" i="11"/>
  <c r="AF487" i="11"/>
  <c r="AK487" i="11"/>
  <c r="AG487" i="11"/>
  <c r="AL487" i="11"/>
  <c r="AH487" i="11"/>
  <c r="AM487" i="11"/>
  <c r="AI487" i="11"/>
  <c r="AN487" i="11"/>
  <c r="AE488" i="11"/>
  <c r="AJ488" i="11"/>
  <c r="AF488" i="11"/>
  <c r="AK488" i="11"/>
  <c r="AG488" i="11"/>
  <c r="AL488" i="11"/>
  <c r="AH488" i="11"/>
  <c r="AM488" i="11"/>
  <c r="AI488" i="11"/>
  <c r="AN488" i="11"/>
  <c r="AE489" i="11"/>
  <c r="AJ489" i="11"/>
  <c r="AF489" i="11"/>
  <c r="AK489" i="11"/>
  <c r="AG489" i="11"/>
  <c r="AL489" i="11"/>
  <c r="AH489" i="11"/>
  <c r="AM489" i="11"/>
  <c r="AI489" i="11"/>
  <c r="AN489" i="11"/>
  <c r="AE490" i="11"/>
  <c r="AJ490" i="11"/>
  <c r="AF490" i="11"/>
  <c r="AK490" i="11"/>
  <c r="AG490" i="11"/>
  <c r="AL490" i="11"/>
  <c r="AH490" i="11"/>
  <c r="AM490" i="11"/>
  <c r="AI490" i="11"/>
  <c r="AN490" i="11"/>
  <c r="AE491" i="11"/>
  <c r="AJ491" i="11"/>
  <c r="AF491" i="11"/>
  <c r="AK491" i="11"/>
  <c r="AG491" i="11"/>
  <c r="AL491" i="11"/>
  <c r="AH491" i="11"/>
  <c r="AM491" i="11"/>
  <c r="AI491" i="11"/>
  <c r="AN491" i="11"/>
  <c r="AE492" i="11"/>
  <c r="AJ492" i="11"/>
  <c r="AF492" i="11"/>
  <c r="AK492" i="11"/>
  <c r="AG492" i="11"/>
  <c r="AL492" i="11"/>
  <c r="AH492" i="11"/>
  <c r="AM492" i="11"/>
  <c r="AI492" i="11"/>
  <c r="AN492" i="11"/>
  <c r="AE493" i="11"/>
  <c r="AJ493" i="11"/>
  <c r="AF493" i="11"/>
  <c r="AK493" i="11"/>
  <c r="AG493" i="11"/>
  <c r="AL493" i="11"/>
  <c r="AH493" i="11"/>
  <c r="AM493" i="11"/>
  <c r="AI493" i="11"/>
  <c r="AN493" i="11"/>
  <c r="AE494" i="11"/>
  <c r="AJ494" i="11"/>
  <c r="AF494" i="11"/>
  <c r="AK494" i="11"/>
  <c r="AG494" i="11"/>
  <c r="AL494" i="11"/>
  <c r="AH494" i="11"/>
  <c r="AM494" i="11"/>
  <c r="AI494" i="11"/>
  <c r="AN494" i="11"/>
  <c r="AE495" i="11"/>
  <c r="AJ495" i="11"/>
  <c r="AF495" i="11"/>
  <c r="AK495" i="11"/>
  <c r="AG495" i="11"/>
  <c r="AL495" i="11"/>
  <c r="AH495" i="11"/>
  <c r="AM495" i="11"/>
  <c r="AI495" i="11"/>
  <c r="AN495" i="11"/>
  <c r="AE496" i="11"/>
  <c r="AJ496" i="11"/>
  <c r="AF496" i="11"/>
  <c r="AK496" i="11"/>
  <c r="AG496" i="11"/>
  <c r="AL496" i="11"/>
  <c r="AH496" i="11"/>
  <c r="AM496" i="11"/>
  <c r="AI496" i="11"/>
  <c r="AN496" i="11"/>
  <c r="AE497" i="11"/>
  <c r="AJ497" i="11"/>
  <c r="AF497" i="11"/>
  <c r="AK497" i="11"/>
  <c r="AG497" i="11"/>
  <c r="AL497" i="11"/>
  <c r="AH497" i="11"/>
  <c r="AM497" i="11"/>
  <c r="AI497" i="11"/>
  <c r="AN497" i="11"/>
  <c r="AE498" i="11"/>
  <c r="AJ498" i="11"/>
  <c r="AF498" i="11"/>
  <c r="AK498" i="11"/>
  <c r="AG498" i="11"/>
  <c r="AL498" i="11"/>
  <c r="AH498" i="11"/>
  <c r="AM498" i="11"/>
  <c r="AI498" i="11"/>
  <c r="AN498" i="11"/>
  <c r="AE499" i="11"/>
  <c r="AJ499" i="11"/>
  <c r="AF499" i="11"/>
  <c r="AK499" i="11"/>
  <c r="AG499" i="11"/>
  <c r="AL499" i="11"/>
  <c r="AH499" i="11"/>
  <c r="AM499" i="11"/>
  <c r="AI499" i="11"/>
  <c r="AN499" i="11"/>
  <c r="AE500" i="11"/>
  <c r="AJ500" i="11"/>
  <c r="AF500" i="11"/>
  <c r="AK500" i="11"/>
  <c r="AG500" i="11"/>
  <c r="AL500" i="11"/>
  <c r="AH500" i="11"/>
  <c r="AM500" i="11"/>
  <c r="AI500" i="11"/>
  <c r="AN500" i="11"/>
  <c r="AE501" i="11"/>
  <c r="AJ501" i="11"/>
  <c r="AF501" i="11"/>
  <c r="AK501" i="11"/>
  <c r="AG501" i="11"/>
  <c r="AL501" i="11"/>
  <c r="AH501" i="11"/>
  <c r="AM501" i="11"/>
  <c r="AI501" i="11"/>
  <c r="AN501" i="11"/>
  <c r="AE502" i="11"/>
  <c r="AJ502" i="11"/>
  <c r="AF502" i="11"/>
  <c r="AK502" i="11"/>
  <c r="AG502" i="11"/>
  <c r="AL502" i="11"/>
  <c r="AH502" i="11"/>
  <c r="AM502" i="11"/>
  <c r="AI502" i="11"/>
  <c r="AN502" i="11"/>
  <c r="AE503" i="11"/>
  <c r="AJ503" i="11"/>
  <c r="AF503" i="11"/>
  <c r="AK503" i="11"/>
  <c r="AG503" i="11"/>
  <c r="AL503" i="11"/>
  <c r="AH503" i="11"/>
  <c r="AM503" i="11"/>
  <c r="AI503" i="11"/>
  <c r="AN503" i="11"/>
  <c r="AE504" i="11"/>
  <c r="AJ504" i="11"/>
  <c r="AF504" i="11"/>
  <c r="AK504" i="11"/>
  <c r="AG504" i="11"/>
  <c r="AL504" i="11"/>
  <c r="AH504" i="11"/>
  <c r="AM504" i="11"/>
  <c r="AI504" i="11"/>
  <c r="AN504" i="11"/>
  <c r="AE505" i="11"/>
  <c r="AJ505" i="11"/>
  <c r="AF505" i="11"/>
  <c r="AK505" i="11"/>
  <c r="AG505" i="11"/>
  <c r="AL505" i="11"/>
  <c r="AH505" i="11"/>
  <c r="AM505" i="11"/>
  <c r="AI505" i="11"/>
  <c r="AN505" i="11"/>
  <c r="AE506" i="11"/>
  <c r="AJ506" i="11"/>
  <c r="AF506" i="11"/>
  <c r="AK506" i="11"/>
  <c r="AG506" i="11"/>
  <c r="AL506" i="11"/>
  <c r="AH506" i="11"/>
  <c r="AM506" i="11"/>
  <c r="AI506" i="11"/>
  <c r="AN506" i="11"/>
  <c r="AE507" i="11"/>
  <c r="AJ507" i="11"/>
  <c r="AF507" i="11"/>
  <c r="AK507" i="11"/>
  <c r="AG507" i="11"/>
  <c r="AL507" i="11"/>
  <c r="AH507" i="11"/>
  <c r="AM507" i="11"/>
  <c r="AI507" i="11"/>
  <c r="AN507" i="11"/>
  <c r="AE508" i="11"/>
  <c r="AJ508" i="11"/>
  <c r="AF508" i="11"/>
  <c r="AK508" i="11"/>
  <c r="AG508" i="11"/>
  <c r="AL508" i="11"/>
  <c r="AH508" i="11"/>
  <c r="AM508" i="11"/>
  <c r="AI508" i="11"/>
  <c r="AN508" i="11"/>
  <c r="AE509" i="11"/>
  <c r="AJ509" i="11"/>
  <c r="AF509" i="11"/>
  <c r="AK509" i="11"/>
  <c r="AG509" i="11"/>
  <c r="AL509" i="11"/>
  <c r="AH509" i="11"/>
  <c r="AM509" i="11"/>
  <c r="AI509" i="11"/>
  <c r="AN509" i="11"/>
  <c r="AE510" i="11"/>
  <c r="AJ510" i="11"/>
  <c r="AF510" i="11"/>
  <c r="AK510" i="11"/>
  <c r="AG510" i="11"/>
  <c r="AL510" i="11"/>
  <c r="AH510" i="11"/>
  <c r="AM510" i="11"/>
  <c r="AI510" i="11"/>
  <c r="AN510" i="11"/>
  <c r="AE511" i="11"/>
  <c r="AJ511" i="11"/>
  <c r="AF511" i="11"/>
  <c r="AK511" i="11"/>
  <c r="AG511" i="11"/>
  <c r="AL511" i="11"/>
  <c r="AH511" i="11"/>
  <c r="AM511" i="11"/>
  <c r="AI511" i="11"/>
  <c r="AN511" i="11"/>
  <c r="AE512" i="11"/>
  <c r="AJ512" i="11"/>
  <c r="AF512" i="11"/>
  <c r="AK512" i="11"/>
  <c r="AG512" i="11"/>
  <c r="AL512" i="11"/>
  <c r="AH512" i="11"/>
  <c r="AM512" i="11"/>
  <c r="AI512" i="11"/>
  <c r="AN512" i="11"/>
  <c r="AE513" i="11"/>
  <c r="AJ513" i="11"/>
  <c r="AF513" i="11"/>
  <c r="AK513" i="11"/>
  <c r="AG513" i="11"/>
  <c r="AL513" i="11"/>
  <c r="AH513" i="11"/>
  <c r="AM513" i="11"/>
  <c r="AI513" i="11"/>
  <c r="AN513" i="11"/>
  <c r="AE514" i="11"/>
  <c r="AJ514" i="11"/>
  <c r="AF514" i="11"/>
  <c r="AK514" i="11"/>
  <c r="AG514" i="11"/>
  <c r="AL514" i="11"/>
  <c r="AH514" i="11"/>
  <c r="AM514" i="11"/>
  <c r="AI514" i="11"/>
  <c r="AN514" i="11"/>
  <c r="AE515" i="11"/>
  <c r="AJ515" i="11"/>
  <c r="AF515" i="11"/>
  <c r="AK515" i="11"/>
  <c r="AG515" i="11"/>
  <c r="AL515" i="11"/>
  <c r="AH515" i="11"/>
  <c r="AM515" i="11"/>
  <c r="AI515" i="11"/>
  <c r="AN515" i="11"/>
  <c r="AE516" i="11"/>
  <c r="AJ516" i="11"/>
  <c r="AF516" i="11"/>
  <c r="AK516" i="11"/>
  <c r="AG516" i="11"/>
  <c r="AL516" i="11"/>
  <c r="AH516" i="11"/>
  <c r="AM516" i="11"/>
  <c r="AI516" i="11"/>
  <c r="AN516" i="11"/>
  <c r="AE517" i="11"/>
  <c r="AJ517" i="11"/>
  <c r="AF517" i="11"/>
  <c r="AK517" i="11"/>
  <c r="AG517" i="11"/>
  <c r="AL517" i="11"/>
  <c r="AH517" i="11"/>
  <c r="AM517" i="11"/>
  <c r="AI517" i="11"/>
  <c r="AN517" i="11"/>
  <c r="AE518" i="11"/>
  <c r="AJ518" i="11"/>
  <c r="AF518" i="11"/>
  <c r="AK518" i="11"/>
  <c r="AG518" i="11"/>
  <c r="AL518" i="11"/>
  <c r="AH518" i="11"/>
  <c r="AM518" i="11"/>
  <c r="AI518" i="11"/>
  <c r="AN518" i="11"/>
  <c r="AE519" i="11"/>
  <c r="AJ519" i="11"/>
  <c r="AF519" i="11"/>
  <c r="AK519" i="11"/>
  <c r="AG519" i="11"/>
  <c r="AL519" i="11"/>
  <c r="AH519" i="11"/>
  <c r="AM519" i="11"/>
  <c r="AI519" i="11"/>
  <c r="AN519" i="11"/>
  <c r="AE520" i="11"/>
  <c r="AJ520" i="11"/>
  <c r="AF520" i="11"/>
  <c r="AK520" i="11"/>
  <c r="AG520" i="11"/>
  <c r="AL520" i="11"/>
  <c r="AH520" i="11"/>
  <c r="AM520" i="11"/>
  <c r="AI520" i="11"/>
  <c r="AN520" i="11"/>
  <c r="AE521" i="11"/>
  <c r="AJ521" i="11"/>
  <c r="AF521" i="11"/>
  <c r="AK521" i="11"/>
  <c r="AG521" i="11"/>
  <c r="AL521" i="11"/>
  <c r="AH521" i="11"/>
  <c r="AM521" i="11"/>
  <c r="AI521" i="11"/>
  <c r="AN521" i="11"/>
  <c r="AE522" i="11"/>
  <c r="AJ522" i="11"/>
  <c r="AF522" i="11"/>
  <c r="AK522" i="11"/>
  <c r="AG522" i="11"/>
  <c r="AL522" i="11"/>
  <c r="AH522" i="11"/>
  <c r="AM522" i="11"/>
  <c r="AI522" i="11"/>
  <c r="AN522" i="11"/>
  <c r="AE523" i="11"/>
  <c r="AJ523" i="11"/>
  <c r="AF523" i="11"/>
  <c r="AK523" i="11"/>
  <c r="AG523" i="11"/>
  <c r="AL523" i="11"/>
  <c r="AH523" i="11"/>
  <c r="AM523" i="11"/>
  <c r="AI523" i="11"/>
  <c r="AN523" i="11"/>
  <c r="AE524" i="11"/>
  <c r="AJ524" i="11"/>
  <c r="AF524" i="11"/>
  <c r="AK524" i="11"/>
  <c r="AG524" i="11"/>
  <c r="AL524" i="11"/>
  <c r="AH524" i="11"/>
  <c r="AM524" i="11"/>
  <c r="AI524" i="11"/>
  <c r="AN524" i="11"/>
  <c r="AE525" i="11"/>
  <c r="AJ525" i="11"/>
  <c r="AF525" i="11"/>
  <c r="AK525" i="11"/>
  <c r="AG525" i="11"/>
  <c r="AL525" i="11"/>
  <c r="AH525" i="11"/>
  <c r="AM525" i="11"/>
  <c r="AI525" i="11"/>
  <c r="AN525" i="11"/>
  <c r="AE526" i="11"/>
  <c r="AJ526" i="11"/>
  <c r="AF526" i="11"/>
  <c r="AK526" i="11"/>
  <c r="AG526" i="11"/>
  <c r="AL526" i="11"/>
  <c r="AH526" i="11"/>
  <c r="AM526" i="11"/>
  <c r="AI526" i="11"/>
  <c r="AN526" i="11"/>
  <c r="AE527" i="11"/>
  <c r="AJ527" i="11"/>
  <c r="AF527" i="11"/>
  <c r="AK527" i="11"/>
  <c r="AG527" i="11"/>
  <c r="AL527" i="11"/>
  <c r="AH527" i="11"/>
  <c r="AM527" i="11"/>
  <c r="AI527" i="11"/>
  <c r="AN527" i="11"/>
  <c r="AE528" i="11"/>
  <c r="AJ528" i="11"/>
  <c r="AF528" i="11"/>
  <c r="AK528" i="11"/>
  <c r="AG528" i="11"/>
  <c r="AL528" i="11"/>
  <c r="AH528" i="11"/>
  <c r="AM528" i="11"/>
  <c r="AI528" i="11"/>
  <c r="AN528" i="11"/>
  <c r="AE529" i="11"/>
  <c r="AJ529" i="11"/>
  <c r="AF529" i="11"/>
  <c r="AK529" i="11"/>
  <c r="AG529" i="11"/>
  <c r="AL529" i="11"/>
  <c r="AH529" i="11"/>
  <c r="AM529" i="11"/>
  <c r="AI529" i="11"/>
  <c r="AN529" i="11"/>
  <c r="AE530" i="11"/>
  <c r="AJ530" i="11"/>
  <c r="AF530" i="11"/>
  <c r="AK530" i="11"/>
  <c r="AG530" i="11"/>
  <c r="AL530" i="11"/>
  <c r="AH530" i="11"/>
  <c r="AM530" i="11"/>
  <c r="AI530" i="11"/>
  <c r="AN530" i="11"/>
  <c r="AE531" i="11"/>
  <c r="AJ531" i="11"/>
  <c r="AF531" i="11"/>
  <c r="AK531" i="11"/>
  <c r="AG531" i="11"/>
  <c r="AL531" i="11"/>
  <c r="AH531" i="11"/>
  <c r="AM531" i="11"/>
  <c r="AI531" i="11"/>
  <c r="AN531" i="11"/>
  <c r="AE532" i="11"/>
  <c r="AJ532" i="11"/>
  <c r="AF532" i="11"/>
  <c r="AK532" i="11"/>
  <c r="AG532" i="11"/>
  <c r="AL532" i="11"/>
  <c r="AH532" i="11"/>
  <c r="AM532" i="11"/>
  <c r="AI532" i="11"/>
  <c r="AN532" i="11"/>
  <c r="AE533" i="11"/>
  <c r="AJ533" i="11"/>
  <c r="AF533" i="11"/>
  <c r="AK533" i="11"/>
  <c r="AG533" i="11"/>
  <c r="AL533" i="11"/>
  <c r="AH533" i="11"/>
  <c r="AM533" i="11"/>
  <c r="AI533" i="11"/>
  <c r="AN533" i="11"/>
  <c r="AE534" i="11"/>
  <c r="AJ534" i="11"/>
  <c r="AF534" i="11"/>
  <c r="AK534" i="11"/>
  <c r="AG534" i="11"/>
  <c r="AL534" i="11"/>
  <c r="AH534" i="11"/>
  <c r="AM534" i="11"/>
  <c r="AI534" i="11"/>
  <c r="AN534" i="11"/>
  <c r="AE535" i="11"/>
  <c r="AJ535" i="11"/>
  <c r="AF535" i="11"/>
  <c r="AK535" i="11"/>
  <c r="AG535" i="11"/>
  <c r="AL535" i="11"/>
  <c r="AH535" i="11"/>
  <c r="AM535" i="11"/>
  <c r="AI535" i="11"/>
  <c r="AN535" i="11"/>
  <c r="AE536" i="11"/>
  <c r="AJ536" i="11"/>
  <c r="AF536" i="11"/>
  <c r="AK536" i="11"/>
  <c r="AG536" i="11"/>
  <c r="AL536" i="11"/>
  <c r="AH536" i="11"/>
  <c r="AM536" i="11"/>
  <c r="AI536" i="11"/>
  <c r="AN536" i="11"/>
  <c r="AE537" i="11"/>
  <c r="AJ537" i="11"/>
  <c r="AF537" i="11"/>
  <c r="AK537" i="11"/>
  <c r="AG537" i="11"/>
  <c r="AL537" i="11"/>
  <c r="AH537" i="11"/>
  <c r="AM537" i="11"/>
  <c r="AI537" i="11"/>
  <c r="AN537" i="11"/>
  <c r="AE538" i="11"/>
  <c r="AJ538" i="11"/>
  <c r="AF538" i="11"/>
  <c r="AK538" i="11"/>
  <c r="AG538" i="11"/>
  <c r="AL538" i="11"/>
  <c r="AH538" i="11"/>
  <c r="AM538" i="11"/>
  <c r="AI538" i="11"/>
  <c r="AN538" i="11"/>
  <c r="AE539" i="11"/>
  <c r="AJ539" i="11"/>
  <c r="AF539" i="11"/>
  <c r="AK539" i="11"/>
  <c r="AG539" i="11"/>
  <c r="AL539" i="11"/>
  <c r="AH539" i="11"/>
  <c r="AM539" i="11"/>
  <c r="AI539" i="11"/>
  <c r="AN539" i="11"/>
  <c r="AE540" i="11"/>
  <c r="AJ540" i="11"/>
  <c r="AF540" i="11"/>
  <c r="AK540" i="11"/>
  <c r="AG540" i="11"/>
  <c r="AL540" i="11"/>
  <c r="AH540" i="11"/>
  <c r="AM540" i="11"/>
  <c r="AI540" i="11"/>
  <c r="AN540" i="11"/>
  <c r="AE541" i="11"/>
  <c r="AJ541" i="11"/>
  <c r="AF541" i="11"/>
  <c r="AK541" i="11"/>
  <c r="AG541" i="11"/>
  <c r="AL541" i="11"/>
  <c r="AH541" i="11"/>
  <c r="AM541" i="11"/>
  <c r="AI541" i="11"/>
  <c r="AN541" i="11"/>
  <c r="AE542" i="11"/>
  <c r="AJ542" i="11"/>
  <c r="AF542" i="11"/>
  <c r="AK542" i="11"/>
  <c r="AG542" i="11"/>
  <c r="AL542" i="11"/>
  <c r="AH542" i="11"/>
  <c r="AM542" i="11"/>
  <c r="AI542" i="11"/>
  <c r="AN542" i="11"/>
  <c r="AE543" i="11"/>
  <c r="AJ543" i="11"/>
  <c r="AF543" i="11"/>
  <c r="AK543" i="11"/>
  <c r="AG543" i="11"/>
  <c r="AL543" i="11"/>
  <c r="AH543" i="11"/>
  <c r="AM543" i="11"/>
  <c r="AI543" i="11"/>
  <c r="AN543" i="11"/>
  <c r="AE544" i="11"/>
  <c r="AJ544" i="11"/>
  <c r="AF544" i="11"/>
  <c r="AK544" i="11"/>
  <c r="AG544" i="11"/>
  <c r="AL544" i="11"/>
  <c r="AH544" i="11"/>
  <c r="AM544" i="11"/>
  <c r="AI544" i="11"/>
  <c r="AN544" i="11"/>
  <c r="AE545" i="11"/>
  <c r="AJ545" i="11"/>
  <c r="AF545" i="11"/>
  <c r="AK545" i="11"/>
  <c r="AG545" i="11"/>
  <c r="AL545" i="11"/>
  <c r="AH545" i="11"/>
  <c r="AM545" i="11"/>
  <c r="AI545" i="11"/>
  <c r="AN545" i="11"/>
  <c r="AE546" i="11"/>
  <c r="AJ546" i="11"/>
  <c r="AF546" i="11"/>
  <c r="AK546" i="11"/>
  <c r="AG546" i="11"/>
  <c r="AL546" i="11"/>
  <c r="AH546" i="11"/>
  <c r="AM546" i="11"/>
  <c r="AI546" i="11"/>
  <c r="AN546" i="11"/>
  <c r="AE547" i="11"/>
  <c r="AJ547" i="11"/>
  <c r="AF547" i="11"/>
  <c r="AK547" i="11"/>
  <c r="AG547" i="11"/>
  <c r="AL547" i="11"/>
  <c r="AH547" i="11"/>
  <c r="AM547" i="11"/>
  <c r="AI547" i="11"/>
  <c r="AN547" i="11"/>
  <c r="AE548" i="11"/>
  <c r="AJ548" i="11"/>
  <c r="AF548" i="11"/>
  <c r="AK548" i="11"/>
  <c r="AG548" i="11"/>
  <c r="AL548" i="11"/>
  <c r="AH548" i="11"/>
  <c r="AM548" i="11"/>
  <c r="AI548" i="11"/>
  <c r="AN548" i="11"/>
  <c r="AE549" i="11"/>
  <c r="AJ549" i="11"/>
  <c r="AF549" i="11"/>
  <c r="AK549" i="11"/>
  <c r="AG549" i="11"/>
  <c r="AL549" i="11"/>
  <c r="AH549" i="11"/>
  <c r="AM549" i="11"/>
  <c r="AI549" i="11"/>
  <c r="AN549" i="11"/>
  <c r="AE550" i="11"/>
  <c r="AJ550" i="11"/>
  <c r="AF550" i="11"/>
  <c r="AK550" i="11"/>
  <c r="AG550" i="11"/>
  <c r="AL550" i="11"/>
  <c r="AH550" i="11"/>
  <c r="AM550" i="11"/>
  <c r="AI550" i="11"/>
  <c r="AN550" i="11"/>
  <c r="AE551" i="11"/>
  <c r="AJ551" i="11"/>
  <c r="AF551" i="11"/>
  <c r="AK551" i="11"/>
  <c r="AG551" i="11"/>
  <c r="AL551" i="11"/>
  <c r="AH551" i="11"/>
  <c r="AM551" i="11"/>
  <c r="AI551" i="11"/>
  <c r="AN551" i="11"/>
  <c r="AE552" i="11"/>
  <c r="AJ552" i="11"/>
  <c r="AF552" i="11"/>
  <c r="AK552" i="11"/>
  <c r="AG552" i="11"/>
  <c r="AL552" i="11"/>
  <c r="AH552" i="11"/>
  <c r="AM552" i="11"/>
  <c r="AI552" i="11"/>
  <c r="AN552" i="11"/>
  <c r="AE553" i="11"/>
  <c r="AJ553" i="11"/>
  <c r="AF553" i="11"/>
  <c r="AK553" i="11"/>
  <c r="AG553" i="11"/>
  <c r="AL553" i="11"/>
  <c r="AH553" i="11"/>
  <c r="AM553" i="11"/>
  <c r="AI553" i="11"/>
  <c r="AN553" i="11"/>
  <c r="AE554" i="11"/>
  <c r="AJ554" i="11"/>
  <c r="AF554" i="11"/>
  <c r="AK554" i="11"/>
  <c r="AG554" i="11"/>
  <c r="AL554" i="11"/>
  <c r="AH554" i="11"/>
  <c r="AM554" i="11"/>
  <c r="AI554" i="11"/>
  <c r="AN554" i="11"/>
  <c r="AE555" i="11"/>
  <c r="AJ555" i="11"/>
  <c r="AF555" i="11"/>
  <c r="AK555" i="11"/>
  <c r="AG555" i="11"/>
  <c r="AL555" i="11"/>
  <c r="AH555" i="11"/>
  <c r="AM555" i="11"/>
  <c r="AI555" i="11"/>
  <c r="AN555" i="11"/>
  <c r="AE556" i="11"/>
  <c r="AJ556" i="11"/>
  <c r="AF556" i="11"/>
  <c r="AK556" i="11"/>
  <c r="AG556" i="11"/>
  <c r="AL556" i="11"/>
  <c r="AH556" i="11"/>
  <c r="AM556" i="11"/>
  <c r="AI556" i="11"/>
  <c r="AN556" i="11"/>
  <c r="AE557" i="11"/>
  <c r="AJ557" i="11"/>
  <c r="AF557" i="11"/>
  <c r="AK557" i="11"/>
  <c r="AG557" i="11"/>
  <c r="AL557" i="11"/>
  <c r="AH557" i="11"/>
  <c r="AM557" i="11"/>
  <c r="AI557" i="11"/>
  <c r="AN557" i="11"/>
  <c r="AE558" i="11"/>
  <c r="AJ558" i="11"/>
  <c r="AF558" i="11"/>
  <c r="AK558" i="11"/>
  <c r="AG558" i="11"/>
  <c r="AL558" i="11"/>
  <c r="AH558" i="11"/>
  <c r="AM558" i="11"/>
  <c r="AI558" i="11"/>
  <c r="AN558" i="11"/>
  <c r="AE559" i="11"/>
  <c r="AJ559" i="11"/>
  <c r="AF559" i="11"/>
  <c r="AK559" i="11"/>
  <c r="AG559" i="11"/>
  <c r="AL559" i="11"/>
  <c r="AH559" i="11"/>
  <c r="AM559" i="11"/>
  <c r="AI559" i="11"/>
  <c r="AN559" i="11"/>
  <c r="AE560" i="11"/>
  <c r="AJ560" i="11"/>
  <c r="AF560" i="11"/>
  <c r="AK560" i="11"/>
  <c r="AG560" i="11"/>
  <c r="AL560" i="11"/>
  <c r="AH560" i="11"/>
  <c r="AM560" i="11"/>
  <c r="AI560" i="11"/>
  <c r="AN560" i="11"/>
  <c r="AE561" i="11"/>
  <c r="AJ561" i="11"/>
  <c r="AF561" i="11"/>
  <c r="AK561" i="11"/>
  <c r="AG561" i="11"/>
  <c r="AL561" i="11"/>
  <c r="AH561" i="11"/>
  <c r="AM561" i="11"/>
  <c r="AI561" i="11"/>
  <c r="AN561" i="11"/>
  <c r="AE562" i="11"/>
  <c r="AJ562" i="11"/>
  <c r="AF562" i="11"/>
  <c r="AK562" i="11"/>
  <c r="AG562" i="11"/>
  <c r="AL562" i="11"/>
  <c r="AH562" i="11"/>
  <c r="AM562" i="11"/>
  <c r="AI562" i="11"/>
  <c r="AN562" i="11"/>
  <c r="AE563" i="11"/>
  <c r="AJ563" i="11"/>
  <c r="AF563" i="11"/>
  <c r="AK563" i="11"/>
  <c r="AG563" i="11"/>
  <c r="AL563" i="11"/>
  <c r="AH563" i="11"/>
  <c r="AM563" i="11"/>
  <c r="AI563" i="11"/>
  <c r="AN563" i="11"/>
  <c r="AE564" i="11"/>
  <c r="AJ564" i="11"/>
  <c r="AF564" i="11"/>
  <c r="AK564" i="11"/>
  <c r="AG564" i="11"/>
  <c r="AL564" i="11"/>
  <c r="AH564" i="11"/>
  <c r="AM564" i="11"/>
  <c r="AI564" i="11"/>
  <c r="AN564" i="11"/>
  <c r="AE565" i="11"/>
  <c r="AJ565" i="11"/>
  <c r="AF565" i="11"/>
  <c r="AK565" i="11"/>
  <c r="AG565" i="11"/>
  <c r="AL565" i="11"/>
  <c r="AH565" i="11"/>
  <c r="AM565" i="11"/>
  <c r="AI565" i="11"/>
  <c r="AN565" i="11"/>
  <c r="AE566" i="11"/>
  <c r="AJ566" i="11"/>
  <c r="AF566" i="11"/>
  <c r="AK566" i="11"/>
  <c r="AG566" i="11"/>
  <c r="AL566" i="11"/>
  <c r="AH566" i="11"/>
  <c r="AM566" i="11"/>
  <c r="AI566" i="11"/>
  <c r="AN566" i="11"/>
  <c r="AE567" i="11"/>
  <c r="AJ567" i="11"/>
  <c r="AF567" i="11"/>
  <c r="AK567" i="11"/>
  <c r="AG567" i="11"/>
  <c r="AL567" i="11"/>
  <c r="AH567" i="11"/>
  <c r="AM567" i="11"/>
  <c r="AI567" i="11"/>
  <c r="AN567" i="11"/>
  <c r="AE568" i="11"/>
  <c r="AJ568" i="11"/>
  <c r="AF568" i="11"/>
  <c r="AK568" i="11"/>
  <c r="AG568" i="11"/>
  <c r="AL568" i="11"/>
  <c r="AH568" i="11"/>
  <c r="AM568" i="11"/>
  <c r="AI568" i="11"/>
  <c r="AN568" i="11"/>
  <c r="AE569" i="11"/>
  <c r="AJ569" i="11"/>
  <c r="AF569" i="11"/>
  <c r="AK569" i="11"/>
  <c r="AG569" i="11"/>
  <c r="AL569" i="11"/>
  <c r="AH569" i="11"/>
  <c r="AM569" i="11"/>
  <c r="AI569" i="11"/>
  <c r="AN569" i="11"/>
  <c r="AE570" i="11"/>
  <c r="AJ570" i="11"/>
  <c r="AF570" i="11"/>
  <c r="AK570" i="11"/>
  <c r="AG570" i="11"/>
  <c r="AL570" i="11"/>
  <c r="AH570" i="11"/>
  <c r="AM570" i="11"/>
  <c r="AI570" i="11"/>
  <c r="AN570" i="11"/>
  <c r="AE571" i="11"/>
  <c r="AJ571" i="11"/>
  <c r="AF571" i="11"/>
  <c r="AK571" i="11"/>
  <c r="AG571" i="11"/>
  <c r="AL571" i="11"/>
  <c r="AH571" i="11"/>
  <c r="AM571" i="11"/>
  <c r="AI571" i="11"/>
  <c r="AN571" i="11"/>
  <c r="AE572" i="11"/>
  <c r="AJ572" i="11"/>
  <c r="AF572" i="11"/>
  <c r="AK572" i="11"/>
  <c r="AG572" i="11"/>
  <c r="AL572" i="11"/>
  <c r="AH572" i="11"/>
  <c r="AM572" i="11"/>
  <c r="AI572" i="11"/>
  <c r="AN572" i="11"/>
  <c r="AE573" i="11"/>
  <c r="AJ573" i="11"/>
  <c r="AF573" i="11"/>
  <c r="AK573" i="11"/>
  <c r="AG573" i="11"/>
  <c r="AL573" i="11"/>
  <c r="AH573" i="11"/>
  <c r="AM573" i="11"/>
  <c r="AI573" i="11"/>
  <c r="AN573" i="11"/>
  <c r="AE574" i="11"/>
  <c r="AJ574" i="11"/>
  <c r="AF574" i="11"/>
  <c r="AK574" i="11"/>
  <c r="AG574" i="11"/>
  <c r="AL574" i="11"/>
  <c r="AH574" i="11"/>
  <c r="AM574" i="11"/>
  <c r="AI574" i="11"/>
  <c r="AN574" i="11"/>
  <c r="AE575" i="11"/>
  <c r="AJ575" i="11"/>
  <c r="AF575" i="11"/>
  <c r="AK575" i="11"/>
  <c r="AG575" i="11"/>
  <c r="AL575" i="11"/>
  <c r="AH575" i="11"/>
  <c r="AM575" i="11"/>
  <c r="AI575" i="11"/>
  <c r="AN575" i="11"/>
  <c r="AE576" i="11"/>
  <c r="AJ576" i="11"/>
  <c r="AF576" i="11"/>
  <c r="AK576" i="11"/>
  <c r="AG576" i="11"/>
  <c r="AL576" i="11"/>
  <c r="AH576" i="11"/>
  <c r="AM576" i="11"/>
  <c r="AI576" i="11"/>
  <c r="AN576" i="11"/>
  <c r="AE577" i="11"/>
  <c r="AJ577" i="11"/>
  <c r="AF577" i="11"/>
  <c r="AK577" i="11"/>
  <c r="AG577" i="11"/>
  <c r="AL577" i="11"/>
  <c r="AH577" i="11"/>
  <c r="AM577" i="11"/>
  <c r="AI577" i="11"/>
  <c r="AN577" i="11"/>
  <c r="AE578" i="11"/>
  <c r="AJ578" i="11"/>
  <c r="AF578" i="11"/>
  <c r="AK578" i="11"/>
  <c r="AG578" i="11"/>
  <c r="AL578" i="11"/>
  <c r="AH578" i="11"/>
  <c r="AM578" i="11"/>
  <c r="AI578" i="11"/>
  <c r="AN578" i="11"/>
  <c r="AE579" i="11"/>
  <c r="AJ579" i="11"/>
  <c r="AF579" i="11"/>
  <c r="AK579" i="11"/>
  <c r="AG579" i="11"/>
  <c r="AL579" i="11"/>
  <c r="AH579" i="11"/>
  <c r="AM579" i="11"/>
  <c r="AI579" i="11"/>
  <c r="AN579" i="11"/>
  <c r="AE580" i="11"/>
  <c r="AJ580" i="11"/>
  <c r="AF580" i="11"/>
  <c r="AK580" i="11"/>
  <c r="AG580" i="11"/>
  <c r="AL580" i="11"/>
  <c r="AH580" i="11"/>
  <c r="AM580" i="11"/>
  <c r="AI580" i="11"/>
  <c r="AN580" i="11"/>
  <c r="AE581" i="11"/>
  <c r="AJ581" i="11"/>
  <c r="AF581" i="11"/>
  <c r="AK581" i="11"/>
  <c r="AG581" i="11"/>
  <c r="AL581" i="11"/>
  <c r="AH581" i="11"/>
  <c r="AM581" i="11"/>
  <c r="AI581" i="11"/>
  <c r="AN581" i="11"/>
  <c r="AE582" i="11"/>
  <c r="AJ582" i="11"/>
  <c r="AF582" i="11"/>
  <c r="AK582" i="11"/>
  <c r="AG582" i="11"/>
  <c r="AL582" i="11"/>
  <c r="AH582" i="11"/>
  <c r="AM582" i="11"/>
  <c r="AI582" i="11"/>
  <c r="AN582" i="11"/>
  <c r="AE583" i="11"/>
  <c r="AJ583" i="11"/>
  <c r="AF583" i="11"/>
  <c r="AK583" i="11"/>
  <c r="AG583" i="11"/>
  <c r="AL583" i="11"/>
  <c r="AH583" i="11"/>
  <c r="AM583" i="11"/>
  <c r="AI583" i="11"/>
  <c r="AN583" i="11"/>
  <c r="AE584" i="11"/>
  <c r="AJ584" i="11"/>
  <c r="AF584" i="11"/>
  <c r="AK584" i="11"/>
  <c r="AG584" i="11"/>
  <c r="AL584" i="11"/>
  <c r="AH584" i="11"/>
  <c r="AM584" i="11"/>
  <c r="AI584" i="11"/>
  <c r="AN584" i="11"/>
  <c r="AE585" i="11"/>
  <c r="AJ585" i="11"/>
  <c r="AF585" i="11"/>
  <c r="AK585" i="11"/>
  <c r="AG585" i="11"/>
  <c r="AL585" i="11"/>
  <c r="AH585" i="11"/>
  <c r="AM585" i="11"/>
  <c r="AI585" i="11"/>
  <c r="AN585" i="11"/>
  <c r="AE586" i="11"/>
  <c r="AJ586" i="11"/>
  <c r="AF586" i="11"/>
  <c r="AK586" i="11"/>
  <c r="AG586" i="11"/>
  <c r="AL586" i="11"/>
  <c r="AH586" i="11"/>
  <c r="AM586" i="11"/>
  <c r="AI586" i="11"/>
  <c r="AN586" i="11"/>
  <c r="AE587" i="11"/>
  <c r="AJ587" i="11"/>
  <c r="AF587" i="11"/>
  <c r="AK587" i="11"/>
  <c r="AG587" i="11"/>
  <c r="AL587" i="11"/>
  <c r="AH587" i="11"/>
  <c r="AM587" i="11"/>
  <c r="AI587" i="11"/>
  <c r="AN587" i="11"/>
  <c r="AE588" i="11"/>
  <c r="AJ588" i="11"/>
  <c r="AF588" i="11"/>
  <c r="AK588" i="11"/>
  <c r="AG588" i="11"/>
  <c r="AL588" i="11"/>
  <c r="AH588" i="11"/>
  <c r="AM588" i="11"/>
  <c r="AI588" i="11"/>
  <c r="AN588" i="11"/>
  <c r="AE589" i="11"/>
  <c r="AJ589" i="11"/>
  <c r="AF589" i="11"/>
  <c r="AK589" i="11"/>
  <c r="AG589" i="11"/>
  <c r="AL589" i="11"/>
  <c r="AH589" i="11"/>
  <c r="AM589" i="11"/>
  <c r="AI589" i="11"/>
  <c r="AN589" i="11"/>
  <c r="AE590" i="11"/>
  <c r="AJ590" i="11"/>
  <c r="AF590" i="11"/>
  <c r="AK590" i="11"/>
  <c r="AG590" i="11"/>
  <c r="AL590" i="11"/>
  <c r="AH590" i="11"/>
  <c r="AM590" i="11"/>
  <c r="AI590" i="11"/>
  <c r="AN590" i="11"/>
  <c r="AE591" i="11"/>
  <c r="AJ591" i="11"/>
  <c r="AF591" i="11"/>
  <c r="AK591" i="11"/>
  <c r="AG591" i="11"/>
  <c r="AL591" i="11"/>
  <c r="AH591" i="11"/>
  <c r="AM591" i="11"/>
  <c r="AI591" i="11"/>
  <c r="AN591" i="11"/>
  <c r="AE592" i="11"/>
  <c r="AJ592" i="11"/>
  <c r="AF592" i="11"/>
  <c r="AK592" i="11"/>
  <c r="AG592" i="11"/>
  <c r="AL592" i="11"/>
  <c r="AH592" i="11"/>
  <c r="AM592" i="11"/>
  <c r="AI592" i="11"/>
  <c r="AN592" i="11"/>
  <c r="AE593" i="11"/>
  <c r="AJ593" i="11"/>
  <c r="AF593" i="11"/>
  <c r="AK593" i="11"/>
  <c r="AG593" i="11"/>
  <c r="AL593" i="11"/>
  <c r="AH593" i="11"/>
  <c r="AM593" i="11"/>
  <c r="AI593" i="11"/>
  <c r="AN593" i="11"/>
  <c r="AE594" i="11"/>
  <c r="AJ594" i="11"/>
  <c r="AF594" i="11"/>
  <c r="AK594" i="11"/>
  <c r="AG594" i="11"/>
  <c r="AL594" i="11"/>
  <c r="AH594" i="11"/>
  <c r="AM594" i="11"/>
  <c r="AI594" i="11"/>
  <c r="AN594" i="11"/>
  <c r="AE595" i="11"/>
  <c r="AJ595" i="11"/>
  <c r="AF595" i="11"/>
  <c r="AK595" i="11"/>
  <c r="AG595" i="11"/>
  <c r="AL595" i="11"/>
  <c r="AH595" i="11"/>
  <c r="AM595" i="11"/>
  <c r="AI595" i="11"/>
  <c r="AN595" i="11"/>
  <c r="AE596" i="11"/>
  <c r="AJ596" i="11"/>
  <c r="AF596" i="11"/>
  <c r="AK596" i="11"/>
  <c r="AG596" i="11"/>
  <c r="AL596" i="11"/>
  <c r="AH596" i="11"/>
  <c r="AM596" i="11"/>
  <c r="AI596" i="11"/>
  <c r="AN596" i="11"/>
  <c r="AE597" i="11"/>
  <c r="AJ597" i="11"/>
  <c r="AF597" i="11"/>
  <c r="AK597" i="11"/>
  <c r="AG597" i="11"/>
  <c r="AL597" i="11"/>
  <c r="AH597" i="11"/>
  <c r="AM597" i="11"/>
  <c r="AI597" i="11"/>
  <c r="AN597" i="11"/>
  <c r="AE598" i="11"/>
  <c r="AJ598" i="11"/>
  <c r="AF598" i="11"/>
  <c r="AK598" i="11"/>
  <c r="AG598" i="11"/>
  <c r="AL598" i="11"/>
  <c r="AH598" i="11"/>
  <c r="AM598" i="11"/>
  <c r="AI598" i="11"/>
  <c r="AN598" i="11"/>
  <c r="AE599" i="11"/>
  <c r="AJ599" i="11"/>
  <c r="AF599" i="11"/>
  <c r="AK599" i="11"/>
  <c r="AG599" i="11"/>
  <c r="AL599" i="11"/>
  <c r="AH599" i="11"/>
  <c r="AM599" i="11"/>
  <c r="AI599" i="11"/>
  <c r="AN599" i="11"/>
  <c r="AE600" i="11"/>
  <c r="AJ600" i="11"/>
  <c r="AF600" i="11"/>
  <c r="AK600" i="11"/>
  <c r="AG600" i="11"/>
  <c r="AL600" i="11"/>
  <c r="AH600" i="11"/>
  <c r="AM600" i="11"/>
  <c r="AI600" i="11"/>
  <c r="AN600" i="11"/>
  <c r="AE601" i="11"/>
  <c r="AJ601" i="11"/>
  <c r="AF601" i="11"/>
  <c r="AK601" i="11"/>
  <c r="AG601" i="11"/>
  <c r="AL601" i="11"/>
  <c r="AH601" i="11"/>
  <c r="AM601" i="11"/>
  <c r="AI601" i="11"/>
  <c r="AN601" i="11"/>
  <c r="AE602" i="11"/>
  <c r="AJ602" i="11"/>
  <c r="AF602" i="11"/>
  <c r="AK602" i="11"/>
  <c r="AG602" i="11"/>
  <c r="AL602" i="11"/>
  <c r="AH602" i="11"/>
  <c r="AM602" i="11"/>
  <c r="AI602" i="11"/>
  <c r="AN602" i="11"/>
  <c r="AE603" i="11"/>
  <c r="AJ603" i="11"/>
  <c r="AF603" i="11"/>
  <c r="AK603" i="11"/>
  <c r="AG603" i="11"/>
  <c r="AL603" i="11"/>
  <c r="AH603" i="11"/>
  <c r="AM603" i="11"/>
  <c r="AI603" i="11"/>
  <c r="AN603" i="11"/>
  <c r="AE604" i="11"/>
  <c r="AJ604" i="11"/>
  <c r="AF604" i="11"/>
  <c r="AK604" i="11"/>
  <c r="AG604" i="11"/>
  <c r="AL604" i="11"/>
  <c r="AH604" i="11"/>
  <c r="AM604" i="11"/>
  <c r="AI604" i="11"/>
  <c r="AN604" i="11"/>
  <c r="AE605" i="11"/>
  <c r="AJ605" i="11"/>
  <c r="AF605" i="11"/>
  <c r="AK605" i="11"/>
  <c r="AG605" i="11"/>
  <c r="AL605" i="11"/>
  <c r="AH605" i="11"/>
  <c r="AM605" i="11"/>
  <c r="AI605" i="11"/>
  <c r="AN605" i="11"/>
  <c r="AE606" i="11"/>
  <c r="AJ606" i="11"/>
  <c r="AF606" i="11"/>
  <c r="AK606" i="11"/>
  <c r="AG606" i="11"/>
  <c r="AL606" i="11"/>
  <c r="AH606" i="11"/>
  <c r="AM606" i="11"/>
  <c r="AI606" i="11"/>
  <c r="AN606" i="11"/>
  <c r="AE607" i="11"/>
  <c r="AJ607" i="11"/>
  <c r="AF607" i="11"/>
  <c r="AK607" i="11"/>
  <c r="AG607" i="11"/>
  <c r="AL607" i="11"/>
  <c r="AH607" i="11"/>
  <c r="AM607" i="11"/>
  <c r="AI607" i="11"/>
  <c r="AN607" i="11"/>
  <c r="AE608" i="11"/>
  <c r="AJ608" i="11"/>
  <c r="AF608" i="11"/>
  <c r="AK608" i="11"/>
  <c r="AG608" i="11"/>
  <c r="AL608" i="11"/>
  <c r="AH608" i="11"/>
  <c r="AM608" i="11"/>
  <c r="AI608" i="11"/>
  <c r="AN608" i="11"/>
  <c r="AE609" i="11"/>
  <c r="AJ609" i="11"/>
  <c r="AF609" i="11"/>
  <c r="AK609" i="11"/>
  <c r="AG609" i="11"/>
  <c r="AL609" i="11"/>
  <c r="AH609" i="11"/>
  <c r="AM609" i="11"/>
  <c r="AI609" i="11"/>
  <c r="AN609" i="11"/>
  <c r="AE610" i="11"/>
  <c r="AJ610" i="11"/>
  <c r="AF610" i="11"/>
  <c r="AK610" i="11"/>
  <c r="AG610" i="11"/>
  <c r="AL610" i="11"/>
  <c r="AH610" i="11"/>
  <c r="AM610" i="11"/>
  <c r="AI610" i="11"/>
  <c r="AN610" i="11"/>
  <c r="AE611" i="11"/>
  <c r="AJ611" i="11"/>
  <c r="AF611" i="11"/>
  <c r="AK611" i="11"/>
  <c r="AG611" i="11"/>
  <c r="AL611" i="11"/>
  <c r="AH611" i="11"/>
  <c r="AM611" i="11"/>
  <c r="AI611" i="11"/>
  <c r="AN611" i="11"/>
  <c r="AE612" i="11"/>
  <c r="AJ612" i="11"/>
  <c r="AF612" i="11"/>
  <c r="AK612" i="11"/>
  <c r="AG612" i="11"/>
  <c r="AL612" i="11"/>
  <c r="AH612" i="11"/>
  <c r="AM612" i="11"/>
  <c r="AI612" i="11"/>
  <c r="AN612" i="11"/>
  <c r="AE613" i="11"/>
  <c r="AJ613" i="11"/>
  <c r="AF613" i="11"/>
  <c r="AK613" i="11"/>
  <c r="AG613" i="11"/>
  <c r="AL613" i="11"/>
  <c r="AH613" i="11"/>
  <c r="AM613" i="11"/>
  <c r="AI613" i="11"/>
  <c r="AN613" i="11"/>
  <c r="AE614" i="11"/>
  <c r="AJ614" i="11"/>
  <c r="AF614" i="11"/>
  <c r="AK614" i="11"/>
  <c r="AG614" i="11"/>
  <c r="AL614" i="11"/>
  <c r="AH614" i="11"/>
  <c r="AM614" i="11"/>
  <c r="AI614" i="11"/>
  <c r="AN614" i="11"/>
  <c r="AE615" i="11"/>
  <c r="AJ615" i="11"/>
  <c r="AF615" i="11"/>
  <c r="AK615" i="11"/>
  <c r="AG615" i="11"/>
  <c r="AL615" i="11"/>
  <c r="AH615" i="11"/>
  <c r="AM615" i="11"/>
  <c r="AI615" i="11"/>
  <c r="AN615" i="11"/>
  <c r="AE616" i="11"/>
  <c r="AJ616" i="11"/>
  <c r="AF616" i="11"/>
  <c r="AK616" i="11"/>
  <c r="AG616" i="11"/>
  <c r="AL616" i="11"/>
  <c r="AH616" i="11"/>
  <c r="AM616" i="11"/>
  <c r="AI616" i="11"/>
  <c r="AN616" i="11"/>
  <c r="AE617" i="11"/>
  <c r="AJ617" i="11"/>
  <c r="AF617" i="11"/>
  <c r="AK617" i="11"/>
  <c r="AG617" i="11"/>
  <c r="AL617" i="11"/>
  <c r="AH617" i="11"/>
  <c r="AM617" i="11"/>
  <c r="AI617" i="11"/>
  <c r="AN617" i="11"/>
  <c r="AE618" i="11"/>
  <c r="AJ618" i="11"/>
  <c r="AF618" i="11"/>
  <c r="AK618" i="11"/>
  <c r="AG618" i="11"/>
  <c r="AL618" i="11"/>
  <c r="AH618" i="11"/>
  <c r="AM618" i="11"/>
  <c r="AI618" i="11"/>
  <c r="AN618" i="11"/>
  <c r="AE619" i="11"/>
  <c r="AJ619" i="11"/>
  <c r="AF619" i="11"/>
  <c r="AK619" i="11"/>
  <c r="AG619" i="11"/>
  <c r="AL619" i="11"/>
  <c r="AH619" i="11"/>
  <c r="AM619" i="11"/>
  <c r="AI619" i="11"/>
  <c r="AN619" i="11"/>
  <c r="AE620" i="11"/>
  <c r="AJ620" i="11"/>
  <c r="AF620" i="11"/>
  <c r="AK620" i="11"/>
  <c r="AG620" i="11"/>
  <c r="AL620" i="11"/>
  <c r="AH620" i="11"/>
  <c r="AM620" i="11"/>
  <c r="AI620" i="11"/>
  <c r="AN620" i="11"/>
  <c r="AE621" i="11"/>
  <c r="AJ621" i="11"/>
  <c r="AF621" i="11"/>
  <c r="AK621" i="11"/>
  <c r="AG621" i="11"/>
  <c r="AL621" i="11"/>
  <c r="AH621" i="11"/>
  <c r="AM621" i="11"/>
  <c r="AI621" i="11"/>
  <c r="AN621" i="11"/>
  <c r="AE622" i="11"/>
  <c r="AJ622" i="11"/>
  <c r="AF622" i="11"/>
  <c r="AK622" i="11"/>
  <c r="AG622" i="11"/>
  <c r="AL622" i="11"/>
  <c r="AH622" i="11"/>
  <c r="AM622" i="11"/>
  <c r="AI622" i="11"/>
  <c r="AN622" i="11"/>
  <c r="AE623" i="11"/>
  <c r="AJ623" i="11"/>
  <c r="AF623" i="11"/>
  <c r="AK623" i="11"/>
  <c r="AG623" i="11"/>
  <c r="AL623" i="11"/>
  <c r="AH623" i="11"/>
  <c r="AM623" i="11"/>
  <c r="AI623" i="11"/>
  <c r="AN623" i="11"/>
  <c r="AE624" i="11"/>
  <c r="AJ624" i="11"/>
  <c r="AF624" i="11"/>
  <c r="AK624" i="11"/>
  <c r="AG624" i="11"/>
  <c r="AL624" i="11"/>
  <c r="AH624" i="11"/>
  <c r="AM624" i="11"/>
  <c r="AI624" i="11"/>
  <c r="AN624" i="11"/>
  <c r="AE625" i="11"/>
  <c r="AJ625" i="11"/>
  <c r="AF625" i="11"/>
  <c r="AK625" i="11"/>
  <c r="AG625" i="11"/>
  <c r="AL625" i="11"/>
  <c r="AH625" i="11"/>
  <c r="AM625" i="11"/>
  <c r="AI625" i="11"/>
  <c r="AN625" i="11"/>
  <c r="AE626" i="11"/>
  <c r="AJ626" i="11"/>
  <c r="AF626" i="11"/>
  <c r="AK626" i="11"/>
  <c r="AG626" i="11"/>
  <c r="AL626" i="11"/>
  <c r="AH626" i="11"/>
  <c r="AM626" i="11"/>
  <c r="AI626" i="11"/>
  <c r="AN626" i="11"/>
  <c r="AE627" i="11"/>
  <c r="AJ627" i="11"/>
  <c r="AF627" i="11"/>
  <c r="AK627" i="11"/>
  <c r="AG627" i="11"/>
  <c r="AL627" i="11"/>
  <c r="AH627" i="11"/>
  <c r="AM627" i="11"/>
  <c r="AI627" i="11"/>
  <c r="AN627" i="11"/>
  <c r="AE628" i="11"/>
  <c r="AJ628" i="11"/>
  <c r="AF628" i="11"/>
  <c r="AK628" i="11"/>
  <c r="AG628" i="11"/>
  <c r="AL628" i="11"/>
  <c r="AH628" i="11"/>
  <c r="AM628" i="11"/>
  <c r="AI628" i="11"/>
  <c r="AN628" i="11"/>
  <c r="AE629" i="11"/>
  <c r="AJ629" i="11"/>
  <c r="AF629" i="11"/>
  <c r="AK629" i="11"/>
  <c r="AG629" i="11"/>
  <c r="AL629" i="11"/>
  <c r="AH629" i="11"/>
  <c r="AM629" i="11"/>
  <c r="AI629" i="11"/>
  <c r="AN629" i="11"/>
  <c r="AE630" i="11"/>
  <c r="AJ630" i="11"/>
  <c r="AF630" i="11"/>
  <c r="AK630" i="11"/>
  <c r="AG630" i="11"/>
  <c r="AL630" i="11"/>
  <c r="AH630" i="11"/>
  <c r="AM630" i="11"/>
  <c r="AI630" i="11"/>
  <c r="AN630" i="11"/>
  <c r="AE631" i="11"/>
  <c r="AJ631" i="11"/>
  <c r="AF631" i="11"/>
  <c r="AK631" i="11"/>
  <c r="AG631" i="11"/>
  <c r="AL631" i="11"/>
  <c r="AH631" i="11"/>
  <c r="AM631" i="11"/>
  <c r="AI631" i="11"/>
  <c r="AN631" i="11"/>
  <c r="AE632" i="11"/>
  <c r="AJ632" i="11"/>
  <c r="AF632" i="11"/>
  <c r="AK632" i="11"/>
  <c r="AG632" i="11"/>
  <c r="AL632" i="11"/>
  <c r="AH632" i="11"/>
  <c r="AM632" i="11"/>
  <c r="AI632" i="11"/>
  <c r="AN632" i="11"/>
  <c r="AE633" i="11"/>
  <c r="AJ633" i="11"/>
  <c r="AF633" i="11"/>
  <c r="AK633" i="11"/>
  <c r="AG633" i="11"/>
  <c r="AL633" i="11"/>
  <c r="AH633" i="11"/>
  <c r="AM633" i="11"/>
  <c r="AI633" i="11"/>
  <c r="AN633" i="11"/>
  <c r="AE634" i="11"/>
  <c r="AJ634" i="11"/>
  <c r="AF634" i="11"/>
  <c r="AK634" i="11"/>
  <c r="AG634" i="11"/>
  <c r="AL634" i="11"/>
  <c r="AH634" i="11"/>
  <c r="AM634" i="11"/>
  <c r="AI634" i="11"/>
  <c r="AN634" i="11"/>
  <c r="AE635" i="11"/>
  <c r="AJ635" i="11"/>
  <c r="AF635" i="11"/>
  <c r="AK635" i="11"/>
  <c r="AG635" i="11"/>
  <c r="AL635" i="11"/>
  <c r="AH635" i="11"/>
  <c r="AM635" i="11"/>
  <c r="AI635" i="11"/>
  <c r="AN635" i="11"/>
  <c r="AE636" i="11"/>
  <c r="AJ636" i="11"/>
  <c r="AF636" i="11"/>
  <c r="AK636" i="11"/>
  <c r="AG636" i="11"/>
  <c r="AL636" i="11"/>
  <c r="AH636" i="11"/>
  <c r="AM636" i="11"/>
  <c r="AI636" i="11"/>
  <c r="AN636" i="11"/>
  <c r="AE637" i="11"/>
  <c r="AJ637" i="11"/>
  <c r="AF637" i="11"/>
  <c r="AK637" i="11"/>
  <c r="AG637" i="11"/>
  <c r="AL637" i="11"/>
  <c r="AH637" i="11"/>
  <c r="AM637" i="11"/>
  <c r="AI637" i="11"/>
  <c r="AN637" i="11"/>
  <c r="AE638" i="11"/>
  <c r="AJ638" i="11"/>
  <c r="AF638" i="11"/>
  <c r="AK638" i="11"/>
  <c r="AG638" i="11"/>
  <c r="AL638" i="11"/>
  <c r="AH638" i="11"/>
  <c r="AM638" i="11"/>
  <c r="AI638" i="11"/>
  <c r="AN638" i="11"/>
  <c r="AE639" i="11"/>
  <c r="AJ639" i="11"/>
  <c r="AF639" i="11"/>
  <c r="AK639" i="11"/>
  <c r="AG639" i="11"/>
  <c r="AL639" i="11"/>
  <c r="AH639" i="11"/>
  <c r="AM639" i="11"/>
  <c r="AI639" i="11"/>
  <c r="AN639" i="11"/>
  <c r="AE640" i="11"/>
  <c r="AJ640" i="11"/>
  <c r="AF640" i="11"/>
  <c r="AK640" i="11"/>
  <c r="AG640" i="11"/>
  <c r="AL640" i="11"/>
  <c r="AH640" i="11"/>
  <c r="AM640" i="11"/>
  <c r="AI640" i="11"/>
  <c r="AN640" i="11"/>
  <c r="AE641" i="11"/>
  <c r="AJ641" i="11"/>
  <c r="AF641" i="11"/>
  <c r="AK641" i="11"/>
  <c r="AG641" i="11"/>
  <c r="AL641" i="11"/>
  <c r="AH641" i="11"/>
  <c r="AM641" i="11"/>
  <c r="AI641" i="11"/>
  <c r="AN641" i="11"/>
  <c r="AE642" i="11"/>
  <c r="AJ642" i="11"/>
  <c r="AF642" i="11"/>
  <c r="AK642" i="11"/>
  <c r="AG642" i="11"/>
  <c r="AL642" i="11"/>
  <c r="AH642" i="11"/>
  <c r="AM642" i="11"/>
  <c r="AI642" i="11"/>
  <c r="AN642" i="11"/>
  <c r="AE643" i="11"/>
  <c r="AJ643" i="11"/>
  <c r="AF643" i="11"/>
  <c r="AK643" i="11"/>
  <c r="AG643" i="11"/>
  <c r="AL643" i="11"/>
  <c r="AH643" i="11"/>
  <c r="AM643" i="11"/>
  <c r="AI643" i="11"/>
  <c r="AN643" i="11"/>
  <c r="AE644" i="11"/>
  <c r="AJ644" i="11"/>
  <c r="AF644" i="11"/>
  <c r="AK644" i="11"/>
  <c r="AG644" i="11"/>
  <c r="AL644" i="11"/>
  <c r="AH644" i="11"/>
  <c r="AM644" i="11"/>
  <c r="AI644" i="11"/>
  <c r="AN644" i="11"/>
  <c r="AE645" i="11"/>
  <c r="AJ645" i="11"/>
  <c r="AF645" i="11"/>
  <c r="AK645" i="11"/>
  <c r="AG645" i="11"/>
  <c r="AL645" i="11"/>
  <c r="AH645" i="11"/>
  <c r="AM645" i="11"/>
  <c r="AI645" i="11"/>
  <c r="AN645" i="11"/>
  <c r="AE646" i="11"/>
  <c r="AJ646" i="11"/>
  <c r="AF646" i="11"/>
  <c r="AK646" i="11"/>
  <c r="AG646" i="11"/>
  <c r="AL646" i="11"/>
  <c r="AH646" i="11"/>
  <c r="AM646" i="11"/>
  <c r="AI646" i="11"/>
  <c r="AN646" i="11"/>
  <c r="AE647" i="11"/>
  <c r="AJ647" i="11"/>
  <c r="AF647" i="11"/>
  <c r="AK647" i="11"/>
  <c r="AG647" i="11"/>
  <c r="AL647" i="11"/>
  <c r="AH647" i="11"/>
  <c r="AM647" i="11"/>
  <c r="AI647" i="11"/>
  <c r="AN647" i="11"/>
  <c r="AE648" i="11"/>
  <c r="AJ648" i="11"/>
  <c r="AF648" i="11"/>
  <c r="AK648" i="11"/>
  <c r="AG648" i="11"/>
  <c r="AL648" i="11"/>
  <c r="AH648" i="11"/>
  <c r="AM648" i="11"/>
  <c r="AI648" i="11"/>
  <c r="AN648" i="11"/>
  <c r="AE649" i="11"/>
  <c r="AJ649" i="11"/>
  <c r="AF649" i="11"/>
  <c r="AK649" i="11"/>
  <c r="AG649" i="11"/>
  <c r="AL649" i="11"/>
  <c r="AH649" i="11"/>
  <c r="AM649" i="11"/>
  <c r="AI649" i="11"/>
  <c r="AN649" i="11"/>
  <c r="AE650" i="11"/>
  <c r="AJ650" i="11"/>
  <c r="AF650" i="11"/>
  <c r="AK650" i="11"/>
  <c r="AG650" i="11"/>
  <c r="AL650" i="11"/>
  <c r="AH650" i="11"/>
  <c r="AM650" i="11"/>
  <c r="AI650" i="11"/>
  <c r="AN650" i="11"/>
  <c r="AE651" i="11"/>
  <c r="AJ651" i="11"/>
  <c r="AF651" i="11"/>
  <c r="AK651" i="11"/>
  <c r="AG651" i="11"/>
  <c r="AL651" i="11"/>
  <c r="AH651" i="11"/>
  <c r="AM651" i="11"/>
  <c r="AI651" i="11"/>
  <c r="AN651" i="11"/>
  <c r="AE652" i="11"/>
  <c r="AJ652" i="11"/>
  <c r="AF652" i="11"/>
  <c r="AK652" i="11"/>
  <c r="AG652" i="11"/>
  <c r="AL652" i="11"/>
  <c r="AH652" i="11"/>
  <c r="AM652" i="11"/>
  <c r="AI652" i="11"/>
  <c r="AN652" i="11"/>
  <c r="AE653" i="11"/>
  <c r="AJ653" i="11"/>
  <c r="AF653" i="11"/>
  <c r="AK653" i="11"/>
  <c r="AG653" i="11"/>
  <c r="AL653" i="11"/>
  <c r="AH653" i="11"/>
  <c r="AM653" i="11"/>
  <c r="AI653" i="11"/>
  <c r="AN653" i="11"/>
  <c r="AE654" i="11"/>
  <c r="AJ654" i="11"/>
  <c r="AF654" i="11"/>
  <c r="AK654" i="11"/>
  <c r="AG654" i="11"/>
  <c r="AL654" i="11"/>
  <c r="AH654" i="11"/>
  <c r="AM654" i="11"/>
  <c r="AI654" i="11"/>
  <c r="AN654" i="11"/>
  <c r="AE655" i="11"/>
  <c r="AJ655" i="11"/>
  <c r="AF655" i="11"/>
  <c r="AK655" i="11"/>
  <c r="AG655" i="11"/>
  <c r="AL655" i="11"/>
  <c r="AH655" i="11"/>
  <c r="AM655" i="11"/>
  <c r="AI655" i="11"/>
  <c r="AN655" i="11"/>
  <c r="AE656" i="11"/>
  <c r="AJ656" i="11"/>
  <c r="AF656" i="11"/>
  <c r="AK656" i="11"/>
  <c r="AG656" i="11"/>
  <c r="AL656" i="11"/>
  <c r="AH656" i="11"/>
  <c r="AM656" i="11"/>
  <c r="AI656" i="11"/>
  <c r="AN656" i="11"/>
  <c r="AE657" i="11"/>
  <c r="AJ657" i="11"/>
  <c r="AF657" i="11"/>
  <c r="AK657" i="11"/>
  <c r="AG657" i="11"/>
  <c r="AL657" i="11"/>
  <c r="AH657" i="11"/>
  <c r="AM657" i="11"/>
  <c r="AI657" i="11"/>
  <c r="AN657" i="11"/>
  <c r="AE658" i="11"/>
  <c r="AJ658" i="11"/>
  <c r="AF658" i="11"/>
  <c r="AK658" i="11"/>
  <c r="AG658" i="11"/>
  <c r="AL658" i="11"/>
  <c r="AH658" i="11"/>
  <c r="AM658" i="11"/>
  <c r="AI658" i="11"/>
  <c r="AN658" i="11"/>
  <c r="AE659" i="11"/>
  <c r="AJ659" i="11"/>
  <c r="AF659" i="11"/>
  <c r="AK659" i="11"/>
  <c r="AG659" i="11"/>
  <c r="AL659" i="11"/>
  <c r="AH659" i="11"/>
  <c r="AM659" i="11"/>
  <c r="AI659" i="11"/>
  <c r="AN659" i="11"/>
  <c r="AE660" i="11"/>
  <c r="AJ660" i="11"/>
  <c r="AF660" i="11"/>
  <c r="AK660" i="11"/>
  <c r="AG660" i="11"/>
  <c r="AL660" i="11"/>
  <c r="AH660" i="11"/>
  <c r="AM660" i="11"/>
  <c r="AI660" i="11"/>
  <c r="AN660" i="11"/>
  <c r="AE661" i="11"/>
  <c r="AJ661" i="11"/>
  <c r="AF661" i="11"/>
  <c r="AK661" i="11"/>
  <c r="AG661" i="11"/>
  <c r="AL661" i="11"/>
  <c r="AH661" i="11"/>
  <c r="AM661" i="11"/>
  <c r="AI661" i="11"/>
  <c r="AN661" i="11"/>
  <c r="AE662" i="11"/>
  <c r="AJ662" i="11"/>
  <c r="AF662" i="11"/>
  <c r="AK662" i="11"/>
  <c r="AG662" i="11"/>
  <c r="AL662" i="11"/>
  <c r="AH662" i="11"/>
  <c r="AM662" i="11"/>
  <c r="AI662" i="11"/>
  <c r="AN662" i="11"/>
  <c r="AE663" i="11"/>
  <c r="AJ663" i="11"/>
  <c r="AF663" i="11"/>
  <c r="AK663" i="11"/>
  <c r="AG663" i="11"/>
  <c r="AL663" i="11"/>
  <c r="AH663" i="11"/>
  <c r="AM663" i="11"/>
  <c r="AI663" i="11"/>
  <c r="AN663" i="11"/>
  <c r="AE664" i="11"/>
  <c r="AJ664" i="11"/>
  <c r="AF664" i="11"/>
  <c r="AK664" i="11"/>
  <c r="AG664" i="11"/>
  <c r="AL664" i="11"/>
  <c r="AH664" i="11"/>
  <c r="AM664" i="11"/>
  <c r="AI664" i="11"/>
  <c r="AN664" i="11"/>
  <c r="AE665" i="11"/>
  <c r="AJ665" i="11"/>
  <c r="AF665" i="11"/>
  <c r="AK665" i="11"/>
  <c r="AG665" i="11"/>
  <c r="AL665" i="11"/>
  <c r="AH665" i="11"/>
  <c r="AM665" i="11"/>
  <c r="AI665" i="11"/>
  <c r="AN665" i="11"/>
  <c r="AE666" i="11"/>
  <c r="AJ666" i="11"/>
  <c r="AF666" i="11"/>
  <c r="AK666" i="11"/>
  <c r="AG666" i="11"/>
  <c r="AL666" i="11"/>
  <c r="AH666" i="11"/>
  <c r="AM666" i="11"/>
  <c r="AI666" i="11"/>
  <c r="AN666" i="11"/>
  <c r="AE667" i="11"/>
  <c r="AJ667" i="11"/>
  <c r="AF667" i="11"/>
  <c r="AK667" i="11"/>
  <c r="AG667" i="11"/>
  <c r="AL667" i="11"/>
  <c r="AH667" i="11"/>
  <c r="AM667" i="11"/>
  <c r="AI667" i="11"/>
  <c r="AN667" i="11"/>
  <c r="AE668" i="11"/>
  <c r="AJ668" i="11"/>
  <c r="AF668" i="11"/>
  <c r="AK668" i="11"/>
  <c r="AG668" i="11"/>
  <c r="AL668" i="11"/>
  <c r="AH668" i="11"/>
  <c r="AM668" i="11"/>
  <c r="AI668" i="11"/>
  <c r="AN668" i="11"/>
  <c r="AE669" i="11"/>
  <c r="AJ669" i="11"/>
  <c r="AF669" i="11"/>
  <c r="AK669" i="11"/>
  <c r="AG669" i="11"/>
  <c r="AL669" i="11"/>
  <c r="AH669" i="11"/>
  <c r="AM669" i="11"/>
  <c r="AI669" i="11"/>
  <c r="AN669" i="11"/>
  <c r="AE670" i="11"/>
  <c r="AJ670" i="11"/>
  <c r="AF670" i="11"/>
  <c r="AK670" i="11"/>
  <c r="AG670" i="11"/>
  <c r="AL670" i="11"/>
  <c r="AH670" i="11"/>
  <c r="AM670" i="11"/>
  <c r="AI670" i="11"/>
  <c r="AN670" i="11"/>
  <c r="AE671" i="11"/>
  <c r="AJ671" i="11"/>
  <c r="AF671" i="11"/>
  <c r="AK671" i="11"/>
  <c r="AG671" i="11"/>
  <c r="AL671" i="11"/>
  <c r="AH671" i="11"/>
  <c r="AM671" i="11"/>
  <c r="AI671" i="11"/>
  <c r="AN671" i="11"/>
  <c r="AE672" i="11"/>
  <c r="AJ672" i="11"/>
  <c r="AF672" i="11"/>
  <c r="AK672" i="11"/>
  <c r="AG672" i="11"/>
  <c r="AL672" i="11"/>
  <c r="AH672" i="11"/>
  <c r="AM672" i="11"/>
  <c r="AI672" i="11"/>
  <c r="AN672" i="11"/>
  <c r="AE673" i="11"/>
  <c r="AJ673" i="11"/>
  <c r="AF673" i="11"/>
  <c r="AK673" i="11"/>
  <c r="AG673" i="11"/>
  <c r="AL673" i="11"/>
  <c r="AH673" i="11"/>
  <c r="AM673" i="11"/>
  <c r="AI673" i="11"/>
  <c r="AN673" i="11"/>
  <c r="AE674" i="11"/>
  <c r="AJ674" i="11"/>
  <c r="AF674" i="11"/>
  <c r="AK674" i="11"/>
  <c r="AG674" i="11"/>
  <c r="AL674" i="11"/>
  <c r="AH674" i="11"/>
  <c r="AM674" i="11"/>
  <c r="AI674" i="11"/>
  <c r="AN674" i="11"/>
  <c r="AE675" i="11"/>
  <c r="AJ675" i="11"/>
  <c r="AF675" i="11"/>
  <c r="AK675" i="11"/>
  <c r="AG675" i="11"/>
  <c r="AL675" i="11"/>
  <c r="AH675" i="11"/>
  <c r="AM675" i="11"/>
  <c r="AI675" i="11"/>
  <c r="AN675" i="11"/>
  <c r="AE676" i="11"/>
  <c r="AJ676" i="11"/>
  <c r="AF676" i="11"/>
  <c r="AK676" i="11"/>
  <c r="AG676" i="11"/>
  <c r="AL676" i="11"/>
  <c r="AH676" i="11"/>
  <c r="AM676" i="11"/>
  <c r="AI676" i="11"/>
  <c r="AN676" i="11"/>
  <c r="AE677" i="11"/>
  <c r="AJ677" i="11"/>
  <c r="AF677" i="11"/>
  <c r="AK677" i="11"/>
  <c r="AG677" i="11"/>
  <c r="AL677" i="11"/>
  <c r="AH677" i="11"/>
  <c r="AM677" i="11"/>
  <c r="AI677" i="11"/>
  <c r="AN677" i="11"/>
  <c r="AE678" i="11"/>
  <c r="AJ678" i="11"/>
  <c r="AF678" i="11"/>
  <c r="AK678" i="11"/>
  <c r="AG678" i="11"/>
  <c r="AL678" i="11"/>
  <c r="AH678" i="11"/>
  <c r="AM678" i="11"/>
  <c r="AI678" i="11"/>
  <c r="AN678" i="11"/>
  <c r="AE679" i="11"/>
  <c r="AJ679" i="11"/>
  <c r="AF679" i="11"/>
  <c r="AK679" i="11"/>
  <c r="AG679" i="11"/>
  <c r="AL679" i="11"/>
  <c r="AH679" i="11"/>
  <c r="AM679" i="11"/>
  <c r="AI679" i="11"/>
  <c r="AN679" i="11"/>
  <c r="AE680" i="11"/>
  <c r="AJ680" i="11"/>
  <c r="AF680" i="11"/>
  <c r="AK680" i="11"/>
  <c r="AG680" i="11"/>
  <c r="AL680" i="11"/>
  <c r="AH680" i="11"/>
  <c r="AM680" i="11"/>
  <c r="AI680" i="11"/>
  <c r="AN680" i="11"/>
  <c r="AE681" i="11"/>
  <c r="AJ681" i="11"/>
  <c r="AF681" i="11"/>
  <c r="AK681" i="11"/>
  <c r="AG681" i="11"/>
  <c r="AL681" i="11"/>
  <c r="AH681" i="11"/>
  <c r="AM681" i="11"/>
  <c r="AI681" i="11"/>
  <c r="AN681" i="11"/>
  <c r="AE682" i="11"/>
  <c r="AJ682" i="11"/>
  <c r="AF682" i="11"/>
  <c r="AK682" i="11"/>
  <c r="AG682" i="11"/>
  <c r="AL682" i="11"/>
  <c r="AH682" i="11"/>
  <c r="AM682" i="11"/>
  <c r="AI682" i="11"/>
  <c r="AN682" i="11"/>
  <c r="AE683" i="11"/>
  <c r="AJ683" i="11"/>
  <c r="AF683" i="11"/>
  <c r="AK683" i="11"/>
  <c r="AG683" i="11"/>
  <c r="AL683" i="11"/>
  <c r="AH683" i="11"/>
  <c r="AM683" i="11"/>
  <c r="AI683" i="11"/>
  <c r="AN683" i="11"/>
  <c r="AE684" i="11"/>
  <c r="AJ684" i="11"/>
  <c r="AF684" i="11"/>
  <c r="AK684" i="11"/>
  <c r="AG684" i="11"/>
  <c r="AL684" i="11"/>
  <c r="AH684" i="11"/>
  <c r="AM684" i="11"/>
  <c r="AI684" i="11"/>
  <c r="AN684" i="11"/>
  <c r="AE685" i="11"/>
  <c r="AJ685" i="11"/>
  <c r="AF685" i="11"/>
  <c r="AK685" i="11"/>
  <c r="AG685" i="11"/>
  <c r="AL685" i="11"/>
  <c r="AH685" i="11"/>
  <c r="AM685" i="11"/>
  <c r="AI685" i="11"/>
  <c r="AN685" i="11"/>
  <c r="AE686" i="11"/>
  <c r="AJ686" i="11"/>
  <c r="AF686" i="11"/>
  <c r="AK686" i="11"/>
  <c r="AG686" i="11"/>
  <c r="AL686" i="11"/>
  <c r="AH686" i="11"/>
  <c r="AM686" i="11"/>
  <c r="AI686" i="11"/>
  <c r="AN686" i="11"/>
  <c r="AE687" i="11"/>
  <c r="AJ687" i="11"/>
  <c r="AF687" i="11"/>
  <c r="AK687" i="11"/>
  <c r="AG687" i="11"/>
  <c r="AL687" i="11"/>
  <c r="AH687" i="11"/>
  <c r="AM687" i="11"/>
  <c r="AI687" i="11"/>
  <c r="AN687" i="11"/>
  <c r="AE688" i="11"/>
  <c r="AJ688" i="11"/>
  <c r="AF688" i="11"/>
  <c r="AK688" i="11"/>
  <c r="AG688" i="11"/>
  <c r="AL688" i="11"/>
  <c r="AH688" i="11"/>
  <c r="AM688" i="11"/>
  <c r="AI688" i="11"/>
  <c r="AN688" i="11"/>
  <c r="AE689" i="11"/>
  <c r="AJ689" i="11"/>
  <c r="AF689" i="11"/>
  <c r="AK689" i="11"/>
  <c r="AG689" i="11"/>
  <c r="AL689" i="11"/>
  <c r="AH689" i="11"/>
  <c r="AM689" i="11"/>
  <c r="AI689" i="11"/>
  <c r="AN689" i="11"/>
  <c r="AE690" i="11"/>
  <c r="AJ690" i="11"/>
  <c r="AF690" i="11"/>
  <c r="AK690" i="11"/>
  <c r="AG690" i="11"/>
  <c r="AL690" i="11"/>
  <c r="AH690" i="11"/>
  <c r="AM690" i="11"/>
  <c r="AI690" i="11"/>
  <c r="AN690" i="11"/>
  <c r="AE691" i="11"/>
  <c r="AJ691" i="11"/>
  <c r="AF691" i="11"/>
  <c r="AK691" i="11"/>
  <c r="AG691" i="11"/>
  <c r="AL691" i="11"/>
  <c r="AH691" i="11"/>
  <c r="AM691" i="11"/>
  <c r="AI691" i="11"/>
  <c r="AN691" i="11"/>
  <c r="AE692" i="11"/>
  <c r="AJ692" i="11"/>
  <c r="AF692" i="11"/>
  <c r="AK692" i="11"/>
  <c r="AG692" i="11"/>
  <c r="AL692" i="11"/>
  <c r="AH692" i="11"/>
  <c r="AM692" i="11"/>
  <c r="AI692" i="11"/>
  <c r="AN692" i="11"/>
  <c r="AE693" i="11"/>
  <c r="AJ693" i="11"/>
  <c r="AF693" i="11"/>
  <c r="AK693" i="11"/>
  <c r="AG693" i="11"/>
  <c r="AL693" i="11"/>
  <c r="AH693" i="11"/>
  <c r="AM693" i="11"/>
  <c r="AI693" i="11"/>
  <c r="AN693" i="11"/>
  <c r="AE694" i="11"/>
  <c r="AJ694" i="11"/>
  <c r="AF694" i="11"/>
  <c r="AK694" i="11"/>
  <c r="AG694" i="11"/>
  <c r="AL694" i="11"/>
  <c r="AH694" i="11"/>
  <c r="AM694" i="11"/>
  <c r="AI694" i="11"/>
  <c r="AN694" i="11"/>
  <c r="AE695" i="11"/>
  <c r="AJ695" i="11"/>
  <c r="AF695" i="11"/>
  <c r="AK695" i="11"/>
  <c r="AG695" i="11"/>
  <c r="AL695" i="11"/>
  <c r="AH695" i="11"/>
  <c r="AM695" i="11"/>
  <c r="AI695" i="11"/>
  <c r="AN695" i="11"/>
  <c r="AE696" i="11"/>
  <c r="AJ696" i="11"/>
  <c r="AF696" i="11"/>
  <c r="AK696" i="11"/>
  <c r="AG696" i="11"/>
  <c r="AL696" i="11"/>
  <c r="AH696" i="11"/>
  <c r="AM696" i="11"/>
  <c r="AI696" i="11"/>
  <c r="AN696" i="11"/>
  <c r="AE697" i="11"/>
  <c r="AJ697" i="11"/>
  <c r="AF697" i="11"/>
  <c r="AK697" i="11"/>
  <c r="AG697" i="11"/>
  <c r="AL697" i="11"/>
  <c r="AH697" i="11"/>
  <c r="AM697" i="11"/>
  <c r="AI697" i="11"/>
  <c r="AN697" i="11"/>
  <c r="AE698" i="11"/>
  <c r="AJ698" i="11"/>
  <c r="AF698" i="11"/>
  <c r="AK698" i="11"/>
  <c r="AG698" i="11"/>
  <c r="AL698" i="11"/>
  <c r="AH698" i="11"/>
  <c r="AM698" i="11"/>
  <c r="AI698" i="11"/>
  <c r="AN698" i="11"/>
  <c r="AE699" i="11"/>
  <c r="AJ699" i="11"/>
  <c r="AF699" i="11"/>
  <c r="AK699" i="11"/>
  <c r="AG699" i="11"/>
  <c r="AL699" i="11"/>
  <c r="AH699" i="11"/>
  <c r="AM699" i="11"/>
  <c r="AI699" i="11"/>
  <c r="AN699" i="11"/>
  <c r="AE700" i="11"/>
  <c r="AJ700" i="11"/>
  <c r="AF700" i="11"/>
  <c r="AK700" i="11"/>
  <c r="AG700" i="11"/>
  <c r="AL700" i="11"/>
  <c r="AH700" i="11"/>
  <c r="AM700" i="11"/>
  <c r="AI700" i="11"/>
  <c r="AN700" i="11"/>
  <c r="AE701" i="11"/>
  <c r="AJ701" i="11"/>
  <c r="AF701" i="11"/>
  <c r="AK701" i="11"/>
  <c r="AG701" i="11"/>
  <c r="AL701" i="11"/>
  <c r="AH701" i="11"/>
  <c r="AM701" i="11"/>
  <c r="AI701" i="11"/>
  <c r="AN701" i="11"/>
  <c r="AE702" i="11"/>
  <c r="AJ702" i="11"/>
  <c r="AF702" i="11"/>
  <c r="AK702" i="11"/>
  <c r="AG702" i="11"/>
  <c r="AL702" i="11"/>
  <c r="AH702" i="11"/>
  <c r="AM702" i="11"/>
  <c r="AI702" i="11"/>
  <c r="AN702" i="11"/>
  <c r="AE703" i="11"/>
  <c r="AJ703" i="11"/>
  <c r="AF703" i="11"/>
  <c r="AK703" i="11"/>
  <c r="AG703" i="11"/>
  <c r="AL703" i="11"/>
  <c r="AH703" i="11"/>
  <c r="AM703" i="11"/>
  <c r="AI703" i="11"/>
  <c r="AN703" i="11"/>
  <c r="AE704" i="11"/>
  <c r="AJ704" i="11"/>
  <c r="AF704" i="11"/>
  <c r="AK704" i="11"/>
  <c r="AG704" i="11"/>
  <c r="AL704" i="11"/>
  <c r="AH704" i="11"/>
  <c r="AM704" i="11"/>
  <c r="AI704" i="11"/>
  <c r="AN704" i="11"/>
  <c r="AE705" i="11"/>
  <c r="AJ705" i="11"/>
  <c r="AF705" i="11"/>
  <c r="AK705" i="11"/>
  <c r="AG705" i="11"/>
  <c r="AL705" i="11"/>
  <c r="AH705" i="11"/>
  <c r="AM705" i="11"/>
  <c r="AI705" i="11"/>
  <c r="AN705" i="11"/>
  <c r="AE706" i="11"/>
  <c r="AJ706" i="11"/>
  <c r="AF706" i="11"/>
  <c r="AK706" i="11"/>
  <c r="AG706" i="11"/>
  <c r="AL706" i="11"/>
  <c r="AH706" i="11"/>
  <c r="AM706" i="11"/>
  <c r="AI706" i="11"/>
  <c r="AN706" i="11"/>
  <c r="AE707" i="11"/>
  <c r="AJ707" i="11"/>
  <c r="AF707" i="11"/>
  <c r="AK707" i="11"/>
  <c r="AG707" i="11"/>
  <c r="AL707" i="11"/>
  <c r="AH707" i="11"/>
  <c r="AM707" i="11"/>
  <c r="AI707" i="11"/>
  <c r="AN707" i="11"/>
  <c r="AE708" i="11"/>
  <c r="AJ708" i="11"/>
  <c r="AF708" i="11"/>
  <c r="AK708" i="11"/>
  <c r="AG708" i="11"/>
  <c r="AL708" i="11"/>
  <c r="AH708" i="11"/>
  <c r="AM708" i="11"/>
  <c r="AI708" i="11"/>
  <c r="AN708" i="11"/>
  <c r="AE709" i="11"/>
  <c r="AJ709" i="11"/>
  <c r="AF709" i="11"/>
  <c r="AK709" i="11"/>
  <c r="AG709" i="11"/>
  <c r="AL709" i="11"/>
  <c r="AH709" i="11"/>
  <c r="AM709" i="11"/>
  <c r="AI709" i="11"/>
  <c r="AN709" i="11"/>
  <c r="AE710" i="11"/>
  <c r="AJ710" i="11"/>
  <c r="AF710" i="11"/>
  <c r="AK710" i="11"/>
  <c r="AG710" i="11"/>
  <c r="AL710" i="11"/>
  <c r="AH710" i="11"/>
  <c r="AM710" i="11"/>
  <c r="AI710" i="11"/>
  <c r="AN710" i="11"/>
  <c r="AE711" i="11"/>
  <c r="AJ711" i="11"/>
  <c r="AF711" i="11"/>
  <c r="AK711" i="11"/>
  <c r="AG711" i="11"/>
  <c r="AL711" i="11"/>
  <c r="AH711" i="11"/>
  <c r="AM711" i="11"/>
  <c r="AI711" i="11"/>
  <c r="AN711" i="11"/>
  <c r="AE712" i="11"/>
  <c r="AJ712" i="11"/>
  <c r="AF712" i="11"/>
  <c r="AK712" i="11"/>
  <c r="AG712" i="11"/>
  <c r="AL712" i="11"/>
  <c r="AH712" i="11"/>
  <c r="AM712" i="11"/>
  <c r="AI712" i="11"/>
  <c r="AN712" i="11"/>
  <c r="AE713" i="11"/>
  <c r="AJ713" i="11"/>
  <c r="AF713" i="11"/>
  <c r="AK713" i="11"/>
  <c r="AG713" i="11"/>
  <c r="AL713" i="11"/>
  <c r="AH713" i="11"/>
  <c r="AM713" i="11"/>
  <c r="AI713" i="11"/>
  <c r="AN713" i="11"/>
  <c r="AE714" i="11"/>
  <c r="AJ714" i="11"/>
  <c r="AF714" i="11"/>
  <c r="AK714" i="11"/>
  <c r="AG714" i="11"/>
  <c r="AL714" i="11"/>
  <c r="AH714" i="11"/>
  <c r="AM714" i="11"/>
  <c r="AI714" i="11"/>
  <c r="AN714" i="11"/>
  <c r="AE715" i="11"/>
  <c r="AJ715" i="11"/>
  <c r="AF715" i="11"/>
  <c r="AK715" i="11"/>
  <c r="AG715" i="11"/>
  <c r="AL715" i="11"/>
  <c r="AH715" i="11"/>
  <c r="AM715" i="11"/>
  <c r="AI715" i="11"/>
  <c r="AN715" i="11"/>
  <c r="AE716" i="11"/>
  <c r="AJ716" i="11"/>
  <c r="AF716" i="11"/>
  <c r="AK716" i="11"/>
  <c r="AG716" i="11"/>
  <c r="AL716" i="11"/>
  <c r="AH716" i="11"/>
  <c r="AM716" i="11"/>
  <c r="AI716" i="11"/>
  <c r="AN716" i="11"/>
  <c r="AE717" i="11"/>
  <c r="AJ717" i="11"/>
  <c r="AF717" i="11"/>
  <c r="AK717" i="11"/>
  <c r="AG717" i="11"/>
  <c r="AL717" i="11"/>
  <c r="AH717" i="11"/>
  <c r="AM717" i="11"/>
  <c r="AI717" i="11"/>
  <c r="AN717" i="11"/>
  <c r="AE718" i="11"/>
  <c r="AJ718" i="11"/>
  <c r="AF718" i="11"/>
  <c r="AK718" i="11"/>
  <c r="AG718" i="11"/>
  <c r="AL718" i="11"/>
  <c r="AH718" i="11"/>
  <c r="AM718" i="11"/>
  <c r="AI718" i="11"/>
  <c r="AN718" i="11"/>
  <c r="AE719" i="11"/>
  <c r="AJ719" i="11"/>
  <c r="AF719" i="11"/>
  <c r="AK719" i="11"/>
  <c r="AG719" i="11"/>
  <c r="AL719" i="11"/>
  <c r="AH719" i="11"/>
  <c r="AM719" i="11"/>
  <c r="AI719" i="11"/>
  <c r="AN719" i="11"/>
  <c r="AE720" i="11"/>
  <c r="AJ720" i="11"/>
  <c r="AF720" i="11"/>
  <c r="AK720" i="11"/>
  <c r="AG720" i="11"/>
  <c r="AL720" i="11"/>
  <c r="AH720" i="11"/>
  <c r="AM720" i="11"/>
  <c r="AI720" i="11"/>
  <c r="AN720" i="11"/>
  <c r="AE721" i="11"/>
  <c r="AJ721" i="11"/>
  <c r="AF721" i="11"/>
  <c r="AK721" i="11"/>
  <c r="AG721" i="11"/>
  <c r="AL721" i="11"/>
  <c r="AH721" i="11"/>
  <c r="AM721" i="11"/>
  <c r="AI721" i="11"/>
  <c r="AN721" i="11"/>
  <c r="AE722" i="11"/>
  <c r="AJ722" i="11"/>
  <c r="AF722" i="11"/>
  <c r="AK722" i="11"/>
  <c r="AG722" i="11"/>
  <c r="AL722" i="11"/>
  <c r="AH722" i="11"/>
  <c r="AM722" i="11"/>
  <c r="AI722" i="11"/>
  <c r="AN722" i="11"/>
  <c r="AE723" i="11"/>
  <c r="AJ723" i="11"/>
  <c r="AF723" i="11"/>
  <c r="AK723" i="11"/>
  <c r="AG723" i="11"/>
  <c r="AL723" i="11"/>
  <c r="AH723" i="11"/>
  <c r="AM723" i="11"/>
  <c r="AI723" i="11"/>
  <c r="AN723" i="11"/>
  <c r="AE724" i="11"/>
  <c r="AJ724" i="11"/>
  <c r="AF724" i="11"/>
  <c r="AK724" i="11"/>
  <c r="AG724" i="11"/>
  <c r="AL724" i="11"/>
  <c r="AH724" i="11"/>
  <c r="AM724" i="11"/>
  <c r="AI724" i="11"/>
  <c r="AN724" i="11"/>
  <c r="AE725" i="11"/>
  <c r="AJ725" i="11"/>
  <c r="AF725" i="11"/>
  <c r="AK725" i="11"/>
  <c r="AG725" i="11"/>
  <c r="AL725" i="11"/>
  <c r="AH725" i="11"/>
  <c r="AM725" i="11"/>
  <c r="AI725" i="11"/>
  <c r="AN725" i="11"/>
  <c r="AE726" i="11"/>
  <c r="AJ726" i="11"/>
  <c r="AF726" i="11"/>
  <c r="AK726" i="11"/>
  <c r="AG726" i="11"/>
  <c r="AL726" i="11"/>
  <c r="AH726" i="11"/>
  <c r="AM726" i="11"/>
  <c r="AI726" i="11"/>
  <c r="AN726" i="11"/>
  <c r="AE727" i="11"/>
  <c r="AJ727" i="11"/>
  <c r="AF727" i="11"/>
  <c r="AK727" i="11"/>
  <c r="AG727" i="11"/>
  <c r="AL727" i="11"/>
  <c r="AH727" i="11"/>
  <c r="AM727" i="11"/>
  <c r="AI727" i="11"/>
  <c r="AN727" i="11"/>
  <c r="AE728" i="11"/>
  <c r="AJ728" i="11"/>
  <c r="AF728" i="11"/>
  <c r="AK728" i="11"/>
  <c r="AG728" i="11"/>
  <c r="AL728" i="11"/>
  <c r="AH728" i="11"/>
  <c r="AM728" i="11"/>
  <c r="AI728" i="11"/>
  <c r="AN728" i="11"/>
  <c r="AE729" i="11"/>
  <c r="AJ729" i="11"/>
  <c r="AF729" i="11"/>
  <c r="AK729" i="11"/>
  <c r="AG729" i="11"/>
  <c r="AL729" i="11"/>
  <c r="AH729" i="11"/>
  <c r="AM729" i="11"/>
  <c r="AI729" i="11"/>
  <c r="AN729" i="11"/>
  <c r="AE730" i="11"/>
  <c r="AJ730" i="11"/>
  <c r="AF730" i="11"/>
  <c r="AK730" i="11"/>
  <c r="AG730" i="11"/>
  <c r="AL730" i="11"/>
  <c r="AH730" i="11"/>
  <c r="AM730" i="11"/>
  <c r="AI730" i="11"/>
  <c r="AN730" i="11"/>
  <c r="AE731" i="11"/>
  <c r="AJ731" i="11"/>
  <c r="AF731" i="11"/>
  <c r="AK731" i="11"/>
  <c r="AG731" i="11"/>
  <c r="AL731" i="11"/>
  <c r="AH731" i="11"/>
  <c r="AM731" i="11"/>
  <c r="AI731" i="11"/>
  <c r="AN731" i="11"/>
  <c r="AE732" i="11"/>
  <c r="AJ732" i="11"/>
  <c r="AF732" i="11"/>
  <c r="AK732" i="11"/>
  <c r="AG732" i="11"/>
  <c r="AL732" i="11"/>
  <c r="AH732" i="11"/>
  <c r="AM732" i="11"/>
  <c r="AI732" i="11"/>
  <c r="AN732" i="11"/>
  <c r="AE733" i="11"/>
  <c r="AJ733" i="11"/>
  <c r="AF733" i="11"/>
  <c r="AK733" i="11"/>
  <c r="AG733" i="11"/>
  <c r="AL733" i="11"/>
  <c r="AH733" i="11"/>
  <c r="AM733" i="11"/>
  <c r="AI733" i="11"/>
  <c r="AN733" i="11"/>
  <c r="AE734" i="11"/>
  <c r="AJ734" i="11"/>
  <c r="AF734" i="11"/>
  <c r="AK734" i="11"/>
  <c r="AG734" i="11"/>
  <c r="AL734" i="11"/>
  <c r="AH734" i="11"/>
  <c r="AM734" i="11"/>
  <c r="AI734" i="11"/>
  <c r="AN734" i="11"/>
  <c r="AE735" i="11"/>
  <c r="AJ735" i="11"/>
  <c r="AF735" i="11"/>
  <c r="AK735" i="11"/>
  <c r="AG735" i="11"/>
  <c r="AL735" i="11"/>
  <c r="AH735" i="11"/>
  <c r="AM735" i="11"/>
  <c r="AI735" i="11"/>
  <c r="AN735" i="11"/>
  <c r="AE736" i="11"/>
  <c r="AJ736" i="11"/>
  <c r="AF736" i="11"/>
  <c r="AK736" i="11"/>
  <c r="AG736" i="11"/>
  <c r="AL736" i="11"/>
  <c r="AH736" i="11"/>
  <c r="AM736" i="11"/>
  <c r="AI736" i="11"/>
  <c r="AN736" i="11"/>
  <c r="AE737" i="11"/>
  <c r="AJ737" i="11"/>
  <c r="AF737" i="11"/>
  <c r="AK737" i="11"/>
  <c r="AG737" i="11"/>
  <c r="AL737" i="11"/>
  <c r="AH737" i="11"/>
  <c r="AM737" i="11"/>
  <c r="AI737" i="11"/>
  <c r="AN737" i="11"/>
  <c r="AE738" i="11"/>
  <c r="AJ738" i="11"/>
  <c r="AF738" i="11"/>
  <c r="AK738" i="11"/>
  <c r="AG738" i="11"/>
  <c r="AL738" i="11"/>
  <c r="AH738" i="11"/>
  <c r="AM738" i="11"/>
  <c r="AI738" i="11"/>
  <c r="AN738" i="11"/>
  <c r="AE739" i="11"/>
  <c r="AJ739" i="11"/>
  <c r="AF739" i="11"/>
  <c r="AK739" i="11"/>
  <c r="AG739" i="11"/>
  <c r="AL739" i="11"/>
  <c r="AH739" i="11"/>
  <c r="AM739" i="11"/>
  <c r="AI739" i="11"/>
  <c r="AN739" i="11"/>
  <c r="AE740" i="11"/>
  <c r="AJ740" i="11"/>
  <c r="AF740" i="11"/>
  <c r="AK740" i="11"/>
  <c r="AG740" i="11"/>
  <c r="AL740" i="11"/>
  <c r="AH740" i="11"/>
  <c r="AM740" i="11"/>
  <c r="AI740" i="11"/>
  <c r="AN740" i="11"/>
  <c r="AE741" i="11"/>
  <c r="AJ741" i="11"/>
  <c r="AF741" i="11"/>
  <c r="AK741" i="11"/>
  <c r="AG741" i="11"/>
  <c r="AL741" i="11"/>
  <c r="AH741" i="11"/>
  <c r="AM741" i="11"/>
  <c r="AI741" i="11"/>
  <c r="AN741" i="11"/>
  <c r="AE742" i="11"/>
  <c r="AJ742" i="11"/>
  <c r="AF742" i="11"/>
  <c r="AK742" i="11"/>
  <c r="AG742" i="11"/>
  <c r="AL742" i="11"/>
  <c r="AH742" i="11"/>
  <c r="AM742" i="11"/>
  <c r="AI742" i="11"/>
  <c r="AN742" i="11"/>
  <c r="AE743" i="11"/>
  <c r="AJ743" i="11"/>
  <c r="AF743" i="11"/>
  <c r="AK743" i="11"/>
  <c r="AG743" i="11"/>
  <c r="AL743" i="11"/>
  <c r="AH743" i="11"/>
  <c r="AM743" i="11"/>
  <c r="AI743" i="11"/>
  <c r="AN743" i="11"/>
  <c r="AE744" i="11"/>
  <c r="AJ744" i="11"/>
  <c r="AF744" i="11"/>
  <c r="AK744" i="11"/>
  <c r="AG744" i="11"/>
  <c r="AL744" i="11"/>
  <c r="AH744" i="11"/>
  <c r="AM744" i="11"/>
  <c r="AI744" i="11"/>
  <c r="AN744" i="11"/>
  <c r="AE745" i="11"/>
  <c r="AJ745" i="11"/>
  <c r="AF745" i="11"/>
  <c r="AK745" i="11"/>
  <c r="AG745" i="11"/>
  <c r="AL745" i="11"/>
  <c r="AH745" i="11"/>
  <c r="AM745" i="11"/>
  <c r="AI745" i="11"/>
  <c r="AN745" i="11"/>
  <c r="AE746" i="11"/>
  <c r="AJ746" i="11"/>
  <c r="AF746" i="11"/>
  <c r="AK746" i="11"/>
  <c r="AG746" i="11"/>
  <c r="AL746" i="11"/>
  <c r="AH746" i="11"/>
  <c r="AM746" i="11"/>
  <c r="AI746" i="11"/>
  <c r="AN746" i="11"/>
  <c r="AE747" i="11"/>
  <c r="AJ747" i="11"/>
  <c r="AF747" i="11"/>
  <c r="AK747" i="11"/>
  <c r="AG747" i="11"/>
  <c r="AL747" i="11"/>
  <c r="AH747" i="11"/>
  <c r="AM747" i="11"/>
  <c r="AI747" i="11"/>
  <c r="AN747" i="11"/>
  <c r="AE748" i="11"/>
  <c r="AJ748" i="11"/>
  <c r="AF748" i="11"/>
  <c r="AK748" i="11"/>
  <c r="AG748" i="11"/>
  <c r="AL748" i="11"/>
  <c r="AH748" i="11"/>
  <c r="AM748" i="11"/>
  <c r="AI748" i="11"/>
  <c r="AN748" i="11"/>
  <c r="AE749" i="11"/>
  <c r="AJ749" i="11"/>
  <c r="AF749" i="11"/>
  <c r="AK749" i="11"/>
  <c r="AG749" i="11"/>
  <c r="AL749" i="11"/>
  <c r="AH749" i="11"/>
  <c r="AM749" i="11"/>
  <c r="AI749" i="11"/>
  <c r="AN749" i="11"/>
  <c r="AE750" i="11"/>
  <c r="AJ750" i="11"/>
  <c r="AF750" i="11"/>
  <c r="AK750" i="11"/>
  <c r="AG750" i="11"/>
  <c r="AL750" i="11"/>
  <c r="AH750" i="11"/>
  <c r="AM750" i="11"/>
  <c r="AI750" i="11"/>
  <c r="AN750" i="11"/>
  <c r="AE751" i="11"/>
  <c r="AJ751" i="11"/>
  <c r="AF751" i="11"/>
  <c r="AK751" i="11"/>
  <c r="AG751" i="11"/>
  <c r="AL751" i="11"/>
  <c r="AH751" i="11"/>
  <c r="AM751" i="11"/>
  <c r="AI751" i="11"/>
  <c r="AN751" i="11"/>
  <c r="AE752" i="11"/>
  <c r="AJ752" i="11"/>
  <c r="AF752" i="11"/>
  <c r="AK752" i="11"/>
  <c r="AG752" i="11"/>
  <c r="AL752" i="11"/>
  <c r="AH752" i="11"/>
  <c r="AM752" i="11"/>
  <c r="AI752" i="11"/>
  <c r="AN752" i="11"/>
  <c r="AE753" i="11"/>
  <c r="AJ753" i="11"/>
  <c r="AF753" i="11"/>
  <c r="AK753" i="11"/>
  <c r="AG753" i="11"/>
  <c r="AL753" i="11"/>
  <c r="AH753" i="11"/>
  <c r="AM753" i="11"/>
  <c r="AI753" i="11"/>
  <c r="AN753" i="11"/>
  <c r="AE754" i="11"/>
  <c r="AJ754" i="11"/>
  <c r="AF754" i="11"/>
  <c r="AK754" i="11"/>
  <c r="AG754" i="11"/>
  <c r="AL754" i="11"/>
  <c r="AH754" i="11"/>
  <c r="AM754" i="11"/>
  <c r="AI754" i="11"/>
  <c r="AN754" i="11"/>
  <c r="AE755" i="11"/>
  <c r="AJ755" i="11"/>
  <c r="AF755" i="11"/>
  <c r="AK755" i="11"/>
  <c r="AG755" i="11"/>
  <c r="AL755" i="11"/>
  <c r="AH755" i="11"/>
  <c r="AM755" i="11"/>
  <c r="AI755" i="11"/>
  <c r="AN755" i="11"/>
  <c r="AE756" i="11"/>
  <c r="AJ756" i="11"/>
  <c r="AF756" i="11"/>
  <c r="AK756" i="11"/>
  <c r="AG756" i="11"/>
  <c r="AL756" i="11"/>
  <c r="AH756" i="11"/>
  <c r="AM756" i="11"/>
  <c r="AI756" i="11"/>
  <c r="AN756" i="11"/>
  <c r="AE757" i="11"/>
  <c r="AJ757" i="11"/>
  <c r="AF757" i="11"/>
  <c r="AK757" i="11"/>
  <c r="AG757" i="11"/>
  <c r="AL757" i="11"/>
  <c r="AH757" i="11"/>
  <c r="AM757" i="11"/>
  <c r="AI757" i="11"/>
  <c r="AN757" i="11"/>
  <c r="AE758" i="11"/>
  <c r="AJ758" i="11"/>
  <c r="AF758" i="11"/>
  <c r="AK758" i="11"/>
  <c r="AG758" i="11"/>
  <c r="AL758" i="11"/>
  <c r="AH758" i="11"/>
  <c r="AM758" i="11"/>
  <c r="AI758" i="11"/>
  <c r="AN758" i="11"/>
  <c r="AE759" i="11"/>
  <c r="AJ759" i="11"/>
  <c r="AF759" i="11"/>
  <c r="AK759" i="11"/>
  <c r="AG759" i="11"/>
  <c r="AL759" i="11"/>
  <c r="AH759" i="11"/>
  <c r="AM759" i="11"/>
  <c r="AI759" i="11"/>
  <c r="AN759" i="11"/>
  <c r="AE760" i="11"/>
  <c r="AJ760" i="11"/>
  <c r="AF760" i="11"/>
  <c r="AK760" i="11"/>
  <c r="AG760" i="11"/>
  <c r="AL760" i="11"/>
  <c r="AH760" i="11"/>
  <c r="AM760" i="11"/>
  <c r="AI760" i="11"/>
  <c r="AN760" i="11"/>
  <c r="AE761" i="11"/>
  <c r="AJ761" i="11"/>
  <c r="AF761" i="11"/>
  <c r="AK761" i="11"/>
  <c r="AG761" i="11"/>
  <c r="AL761" i="11"/>
  <c r="AH761" i="11"/>
  <c r="AM761" i="11"/>
  <c r="AI761" i="11"/>
  <c r="AN761" i="11"/>
  <c r="AE762" i="11"/>
  <c r="AJ762" i="11"/>
  <c r="AF762" i="11"/>
  <c r="AK762" i="11"/>
  <c r="AG762" i="11"/>
  <c r="AL762" i="11"/>
  <c r="AH762" i="11"/>
  <c r="AM762" i="11"/>
  <c r="AI762" i="11"/>
  <c r="AN762" i="11"/>
  <c r="AE763" i="11"/>
  <c r="AJ763" i="11"/>
  <c r="AF763" i="11"/>
  <c r="AK763" i="11"/>
  <c r="AG763" i="11"/>
  <c r="AL763" i="11"/>
  <c r="AH763" i="11"/>
  <c r="AM763" i="11"/>
  <c r="AI763" i="11"/>
  <c r="AN763" i="11"/>
  <c r="AE764" i="11"/>
  <c r="AJ764" i="11"/>
  <c r="AF764" i="11"/>
  <c r="AK764" i="11"/>
  <c r="AG764" i="11"/>
  <c r="AL764" i="11"/>
  <c r="AH764" i="11"/>
  <c r="AM764" i="11"/>
  <c r="AI764" i="11"/>
  <c r="AN764" i="11"/>
  <c r="AE765" i="11"/>
  <c r="AJ765" i="11"/>
  <c r="AF765" i="11"/>
  <c r="AK765" i="11"/>
  <c r="AG765" i="11"/>
  <c r="AL765" i="11"/>
  <c r="AH765" i="11"/>
  <c r="AM765" i="11"/>
  <c r="AI765" i="11"/>
  <c r="AN765" i="11"/>
  <c r="AE766" i="11"/>
  <c r="AJ766" i="11"/>
  <c r="AF766" i="11"/>
  <c r="AK766" i="11"/>
  <c r="AG766" i="11"/>
  <c r="AL766" i="11"/>
  <c r="AH766" i="11"/>
  <c r="AM766" i="11"/>
  <c r="AI766" i="11"/>
  <c r="AN766" i="11"/>
  <c r="AE767" i="11"/>
  <c r="AJ767" i="11"/>
  <c r="AF767" i="11"/>
  <c r="AK767" i="11"/>
  <c r="AG767" i="11"/>
  <c r="AL767" i="11"/>
  <c r="AH767" i="11"/>
  <c r="AM767" i="11"/>
  <c r="AI767" i="11"/>
  <c r="AN767" i="11"/>
  <c r="AE768" i="11"/>
  <c r="AJ768" i="11"/>
  <c r="AF768" i="11"/>
  <c r="AK768" i="11"/>
  <c r="AG768" i="11"/>
  <c r="AL768" i="11"/>
  <c r="AH768" i="11"/>
  <c r="AM768" i="11"/>
  <c r="AI768" i="11"/>
  <c r="AN768" i="11"/>
  <c r="AE769" i="11"/>
  <c r="AJ769" i="11"/>
  <c r="AF769" i="11"/>
  <c r="AK769" i="11"/>
  <c r="AG769" i="11"/>
  <c r="AL769" i="11"/>
  <c r="AH769" i="11"/>
  <c r="AM769" i="11"/>
  <c r="AI769" i="11"/>
  <c r="AN769" i="11"/>
  <c r="AE770" i="11"/>
  <c r="AJ770" i="11"/>
  <c r="AF770" i="11"/>
  <c r="AK770" i="11"/>
  <c r="AG770" i="11"/>
  <c r="AL770" i="11"/>
  <c r="AH770" i="11"/>
  <c r="AM770" i="11"/>
  <c r="AI770" i="11"/>
  <c r="AN770" i="11"/>
  <c r="AE771" i="11"/>
  <c r="AJ771" i="11"/>
  <c r="AF771" i="11"/>
  <c r="AK771" i="11"/>
  <c r="AG771" i="11"/>
  <c r="AL771" i="11"/>
  <c r="AH771" i="11"/>
  <c r="AM771" i="11"/>
  <c r="AI771" i="11"/>
  <c r="AN771" i="11"/>
  <c r="AE772" i="11"/>
  <c r="AJ772" i="11"/>
  <c r="AF772" i="11"/>
  <c r="AK772" i="11"/>
  <c r="AG772" i="11"/>
  <c r="AL772" i="11"/>
  <c r="AH772" i="11"/>
  <c r="AM772" i="11"/>
  <c r="AI772" i="11"/>
  <c r="AN772" i="11"/>
  <c r="AE773" i="11"/>
  <c r="AJ773" i="11"/>
  <c r="AF773" i="11"/>
  <c r="AK773" i="11"/>
  <c r="AG773" i="11"/>
  <c r="AL773" i="11"/>
  <c r="AH773" i="11"/>
  <c r="AM773" i="11"/>
  <c r="AI773" i="11"/>
  <c r="AN773" i="11"/>
  <c r="AE774" i="11"/>
  <c r="AJ774" i="11"/>
  <c r="AF774" i="11"/>
  <c r="AK774" i="11"/>
  <c r="AG774" i="11"/>
  <c r="AL774" i="11"/>
  <c r="AH774" i="11"/>
  <c r="AM774" i="11"/>
  <c r="AI774" i="11"/>
  <c r="AN774" i="11"/>
  <c r="AE775" i="11"/>
  <c r="AJ775" i="11"/>
  <c r="AF775" i="11"/>
  <c r="AK775" i="11"/>
  <c r="AG775" i="11"/>
  <c r="AL775" i="11"/>
  <c r="AH775" i="11"/>
  <c r="AM775" i="11"/>
  <c r="AI775" i="11"/>
  <c r="AN775" i="11"/>
  <c r="AE776" i="11"/>
  <c r="AJ776" i="11"/>
  <c r="AF776" i="11"/>
  <c r="AK776" i="11"/>
  <c r="AG776" i="11"/>
  <c r="AL776" i="11"/>
  <c r="AH776" i="11"/>
  <c r="AM776" i="11"/>
  <c r="AI776" i="11"/>
  <c r="AN776" i="11"/>
  <c r="AE777" i="11"/>
  <c r="AJ777" i="11"/>
  <c r="AF777" i="11"/>
  <c r="AK777" i="11"/>
  <c r="AG777" i="11"/>
  <c r="AL777" i="11"/>
  <c r="AH777" i="11"/>
  <c r="AM777" i="11"/>
  <c r="AI777" i="11"/>
  <c r="AN777" i="11"/>
  <c r="AE778" i="11"/>
  <c r="AJ778" i="11"/>
  <c r="AF778" i="11"/>
  <c r="AK778" i="11"/>
  <c r="AG778" i="11"/>
  <c r="AL778" i="11"/>
  <c r="AH778" i="11"/>
  <c r="AM778" i="11"/>
  <c r="AI778" i="11"/>
  <c r="AN778" i="11"/>
  <c r="AE779" i="11"/>
  <c r="AJ779" i="11"/>
  <c r="AF779" i="11"/>
  <c r="AK779" i="11"/>
  <c r="AG779" i="11"/>
  <c r="AL779" i="11"/>
  <c r="AH779" i="11"/>
  <c r="AM779" i="11"/>
  <c r="AI779" i="11"/>
  <c r="AN779" i="11"/>
  <c r="AE780" i="11"/>
  <c r="AJ780" i="11"/>
  <c r="AF780" i="11"/>
  <c r="AK780" i="11"/>
  <c r="AG780" i="11"/>
  <c r="AL780" i="11"/>
  <c r="AH780" i="11"/>
  <c r="AM780" i="11"/>
  <c r="AI780" i="11"/>
  <c r="AN780" i="11"/>
  <c r="AE781" i="11"/>
  <c r="AJ781" i="11"/>
  <c r="AF781" i="11"/>
  <c r="AK781" i="11"/>
  <c r="AG781" i="11"/>
  <c r="AL781" i="11"/>
  <c r="AH781" i="11"/>
  <c r="AM781" i="11"/>
  <c r="AI781" i="11"/>
  <c r="AN781" i="11"/>
  <c r="AE782" i="11"/>
  <c r="AJ782" i="11"/>
  <c r="AF782" i="11"/>
  <c r="AK782" i="11"/>
  <c r="AG782" i="11"/>
  <c r="AL782" i="11"/>
  <c r="AH782" i="11"/>
  <c r="AM782" i="11"/>
  <c r="AI782" i="11"/>
  <c r="AN782" i="11"/>
  <c r="AE783" i="11"/>
  <c r="AJ783" i="11"/>
  <c r="AF783" i="11"/>
  <c r="AK783" i="11"/>
  <c r="AG783" i="11"/>
  <c r="AL783" i="11"/>
  <c r="AH783" i="11"/>
  <c r="AM783" i="11"/>
  <c r="AI783" i="11"/>
  <c r="AN783" i="11"/>
  <c r="AE784" i="11"/>
  <c r="AJ784" i="11"/>
  <c r="AF784" i="11"/>
  <c r="AK784" i="11"/>
  <c r="AG784" i="11"/>
  <c r="AL784" i="11"/>
  <c r="AH784" i="11"/>
  <c r="AM784" i="11"/>
  <c r="AI784" i="11"/>
  <c r="AN784" i="11"/>
  <c r="AE785" i="11"/>
  <c r="AJ785" i="11"/>
  <c r="AF785" i="11"/>
  <c r="AK785" i="11"/>
  <c r="AG785" i="11"/>
  <c r="AL785" i="11"/>
  <c r="AH785" i="11"/>
  <c r="AM785" i="11"/>
  <c r="AI785" i="11"/>
  <c r="AN785" i="11"/>
  <c r="AE786" i="11"/>
  <c r="AJ786" i="11"/>
  <c r="AF786" i="11"/>
  <c r="AK786" i="11"/>
  <c r="AG786" i="11"/>
  <c r="AL786" i="11"/>
  <c r="AH786" i="11"/>
  <c r="AM786" i="11"/>
  <c r="AI786" i="11"/>
  <c r="AN786" i="11"/>
  <c r="AE787" i="11"/>
  <c r="AJ787" i="11"/>
  <c r="AF787" i="11"/>
  <c r="AK787" i="11"/>
  <c r="AG787" i="11"/>
  <c r="AL787" i="11"/>
  <c r="AH787" i="11"/>
  <c r="AM787" i="11"/>
  <c r="AI787" i="11"/>
  <c r="AN787" i="11"/>
  <c r="AE788" i="11"/>
  <c r="AJ788" i="11"/>
  <c r="AF788" i="11"/>
  <c r="AK788" i="11"/>
  <c r="AG788" i="11"/>
  <c r="AL788" i="11"/>
  <c r="AH788" i="11"/>
  <c r="AM788" i="11"/>
  <c r="AI788" i="11"/>
  <c r="AN788" i="11"/>
  <c r="AE789" i="11"/>
  <c r="AJ789" i="11"/>
  <c r="AF789" i="11"/>
  <c r="AK789" i="11"/>
  <c r="AG789" i="11"/>
  <c r="AL789" i="11"/>
  <c r="AH789" i="11"/>
  <c r="AM789" i="11"/>
  <c r="AI789" i="11"/>
  <c r="AN789" i="11"/>
  <c r="AE790" i="11"/>
  <c r="AJ790" i="11"/>
  <c r="AF790" i="11"/>
  <c r="AK790" i="11"/>
  <c r="AG790" i="11"/>
  <c r="AL790" i="11"/>
  <c r="AH790" i="11"/>
  <c r="AM790" i="11"/>
  <c r="AI790" i="11"/>
  <c r="AN790" i="11"/>
  <c r="AE791" i="11"/>
  <c r="AJ791" i="11"/>
  <c r="AF791" i="11"/>
  <c r="AK791" i="11"/>
  <c r="AG791" i="11"/>
  <c r="AL791" i="11"/>
  <c r="AH791" i="11"/>
  <c r="AM791" i="11"/>
  <c r="AI791" i="11"/>
  <c r="AN791" i="11"/>
  <c r="AE792" i="11"/>
  <c r="AJ792" i="11"/>
  <c r="AF792" i="11"/>
  <c r="AK792" i="11"/>
  <c r="AG792" i="11"/>
  <c r="AL792" i="11"/>
  <c r="AH792" i="11"/>
  <c r="AM792" i="11"/>
  <c r="AI792" i="11"/>
  <c r="AN792" i="11"/>
  <c r="AE793" i="11"/>
  <c r="AJ793" i="11"/>
  <c r="AF793" i="11"/>
  <c r="AK793" i="11"/>
  <c r="AG793" i="11"/>
  <c r="AL793" i="11"/>
  <c r="AH793" i="11"/>
  <c r="AM793" i="11"/>
  <c r="AI793" i="11"/>
  <c r="AN793" i="11"/>
  <c r="AE794" i="11"/>
  <c r="AJ794" i="11"/>
  <c r="AF794" i="11"/>
  <c r="AK794" i="11"/>
  <c r="AG794" i="11"/>
  <c r="AL794" i="11"/>
  <c r="AH794" i="11"/>
  <c r="AM794" i="11"/>
  <c r="AI794" i="11"/>
  <c r="AN794" i="11"/>
  <c r="AE795" i="11"/>
  <c r="AJ795" i="11"/>
  <c r="AF795" i="11"/>
  <c r="AK795" i="11"/>
  <c r="AG795" i="11"/>
  <c r="AL795" i="11"/>
  <c r="AH795" i="11"/>
  <c r="AM795" i="11"/>
  <c r="AI795" i="11"/>
  <c r="AN795" i="11"/>
  <c r="AE796" i="11"/>
  <c r="AJ796" i="11"/>
  <c r="AF796" i="11"/>
  <c r="AK796" i="11"/>
  <c r="AG796" i="11"/>
  <c r="AL796" i="11"/>
  <c r="AH796" i="11"/>
  <c r="AM796" i="11"/>
  <c r="AI796" i="11"/>
  <c r="AN796" i="11"/>
  <c r="AE797" i="11"/>
  <c r="AJ797" i="11"/>
  <c r="AF797" i="11"/>
  <c r="AK797" i="11"/>
  <c r="AG797" i="11"/>
  <c r="AL797" i="11"/>
  <c r="AH797" i="11"/>
  <c r="AM797" i="11"/>
  <c r="AI797" i="11"/>
  <c r="AN797" i="11"/>
  <c r="AE798" i="11"/>
  <c r="AJ798" i="11"/>
  <c r="AF798" i="11"/>
  <c r="AK798" i="11"/>
  <c r="AG798" i="11"/>
  <c r="AL798" i="11"/>
  <c r="AH798" i="11"/>
  <c r="AM798" i="11"/>
  <c r="AI798" i="11"/>
  <c r="AN798" i="11"/>
  <c r="AE799" i="11"/>
  <c r="AJ799" i="11"/>
  <c r="AF799" i="11"/>
  <c r="AK799" i="11"/>
  <c r="AG799" i="11"/>
  <c r="AL799" i="11"/>
  <c r="AH799" i="11"/>
  <c r="AM799" i="11"/>
  <c r="AI799" i="11"/>
  <c r="AN799" i="11"/>
  <c r="AE800" i="11"/>
  <c r="AJ800" i="11"/>
  <c r="AF800" i="11"/>
  <c r="AK800" i="11"/>
  <c r="AG800" i="11"/>
  <c r="AL800" i="11"/>
  <c r="AH800" i="11"/>
  <c r="AM800" i="11"/>
  <c r="AI800" i="11"/>
  <c r="AN800" i="11"/>
  <c r="AE801" i="11"/>
  <c r="AJ801" i="11"/>
  <c r="AF801" i="11"/>
  <c r="AK801" i="11"/>
  <c r="AG801" i="11"/>
  <c r="AL801" i="11"/>
  <c r="AH801" i="11"/>
  <c r="AM801" i="11"/>
  <c r="AI801" i="11"/>
  <c r="AN801" i="11"/>
  <c r="AE802" i="11"/>
  <c r="AJ802" i="11"/>
  <c r="AF802" i="11"/>
  <c r="AK802" i="11"/>
  <c r="AG802" i="11"/>
  <c r="AL802" i="11"/>
  <c r="AH802" i="11"/>
  <c r="AM802" i="11"/>
  <c r="AI802" i="11"/>
  <c r="AN802" i="11"/>
  <c r="AE803" i="11"/>
  <c r="AJ803" i="11"/>
  <c r="AF803" i="11"/>
  <c r="AK803" i="11"/>
  <c r="AG803" i="11"/>
  <c r="AL803" i="11"/>
  <c r="AH803" i="11"/>
  <c r="AM803" i="11"/>
  <c r="AI803" i="11"/>
  <c r="AN803" i="11"/>
  <c r="AE804" i="11"/>
  <c r="AJ804" i="11"/>
  <c r="AF804" i="11"/>
  <c r="AK804" i="11"/>
  <c r="AG804" i="11"/>
  <c r="AL804" i="11"/>
  <c r="AH804" i="11"/>
  <c r="AM804" i="11"/>
  <c r="AI804" i="11"/>
  <c r="AN804" i="11"/>
  <c r="AE805" i="11"/>
  <c r="AJ805" i="11"/>
  <c r="AF805" i="11"/>
  <c r="AK805" i="11"/>
  <c r="AG805" i="11"/>
  <c r="AL805" i="11"/>
  <c r="AH805" i="11"/>
  <c r="AM805" i="11"/>
  <c r="AI805" i="11"/>
  <c r="AN805" i="11"/>
  <c r="AE806" i="11"/>
  <c r="AJ806" i="11"/>
  <c r="AF806" i="11"/>
  <c r="AK806" i="11"/>
  <c r="AG806" i="11"/>
  <c r="AL806" i="11"/>
  <c r="AH806" i="11"/>
  <c r="AM806" i="11"/>
  <c r="AI806" i="11"/>
  <c r="AN806" i="11"/>
  <c r="AE807" i="11"/>
  <c r="AJ807" i="11"/>
  <c r="AF807" i="11"/>
  <c r="AK807" i="11"/>
  <c r="AG807" i="11"/>
  <c r="AL807" i="11"/>
  <c r="AH807" i="11"/>
  <c r="AM807" i="11"/>
  <c r="AI807" i="11"/>
  <c r="AN807" i="11"/>
  <c r="AE808" i="11"/>
  <c r="AJ808" i="11"/>
  <c r="AF808" i="11"/>
  <c r="AK808" i="11"/>
  <c r="AG808" i="11"/>
  <c r="AL808" i="11"/>
  <c r="AH808" i="11"/>
  <c r="AM808" i="11"/>
  <c r="AI808" i="11"/>
  <c r="AN808" i="11"/>
  <c r="AE809" i="11"/>
  <c r="AJ809" i="11"/>
  <c r="AF809" i="11"/>
  <c r="AK809" i="11"/>
  <c r="AG809" i="11"/>
  <c r="AL809" i="11"/>
  <c r="AH809" i="11"/>
  <c r="AM809" i="11"/>
  <c r="AI809" i="11"/>
  <c r="AN809" i="11"/>
  <c r="AE810" i="11"/>
  <c r="AJ810" i="11"/>
  <c r="AF810" i="11"/>
  <c r="AK810" i="11"/>
  <c r="AG810" i="11"/>
  <c r="AL810" i="11"/>
  <c r="AH810" i="11"/>
  <c r="AM810" i="11"/>
  <c r="AI810" i="11"/>
  <c r="AN810" i="11"/>
  <c r="AE811" i="11"/>
  <c r="AJ811" i="11"/>
  <c r="AF811" i="11"/>
  <c r="AK811" i="11"/>
  <c r="AG811" i="11"/>
  <c r="AL811" i="11"/>
  <c r="AH811" i="11"/>
  <c r="AM811" i="11"/>
  <c r="AI811" i="11"/>
  <c r="AN811" i="11"/>
  <c r="AE812" i="11"/>
  <c r="AJ812" i="11"/>
  <c r="AF812" i="11"/>
  <c r="AK812" i="11"/>
  <c r="AG812" i="11"/>
  <c r="AL812" i="11"/>
  <c r="AH812" i="11"/>
  <c r="AM812" i="11"/>
  <c r="AI812" i="11"/>
  <c r="AN812" i="11"/>
  <c r="AE813" i="11"/>
  <c r="AJ813" i="11"/>
  <c r="AF813" i="11"/>
  <c r="AK813" i="11"/>
  <c r="AG813" i="11"/>
  <c r="AL813" i="11"/>
  <c r="AH813" i="11"/>
  <c r="AM813" i="11"/>
  <c r="AI813" i="11"/>
  <c r="AN813" i="11"/>
  <c r="AE814" i="11"/>
  <c r="AJ814" i="11"/>
  <c r="AF814" i="11"/>
  <c r="AK814" i="11"/>
  <c r="AG814" i="11"/>
  <c r="AL814" i="11"/>
  <c r="AH814" i="11"/>
  <c r="AM814" i="11"/>
  <c r="AI814" i="11"/>
  <c r="AN814" i="11"/>
  <c r="AE815" i="11"/>
  <c r="AJ815" i="11"/>
  <c r="AF815" i="11"/>
  <c r="AK815" i="11"/>
  <c r="AG815" i="11"/>
  <c r="AL815" i="11"/>
  <c r="AH815" i="11"/>
  <c r="AM815" i="11"/>
  <c r="AI815" i="11"/>
  <c r="AN815" i="11"/>
  <c r="AE816" i="11"/>
  <c r="AJ816" i="11"/>
  <c r="AF816" i="11"/>
  <c r="AK816" i="11"/>
  <c r="AG816" i="11"/>
  <c r="AL816" i="11"/>
  <c r="AH816" i="11"/>
  <c r="AM816" i="11"/>
  <c r="AI816" i="11"/>
  <c r="AN816" i="11"/>
  <c r="AE817" i="11"/>
  <c r="AJ817" i="11"/>
  <c r="AF817" i="11"/>
  <c r="AK817" i="11"/>
  <c r="AG817" i="11"/>
  <c r="AL817" i="11"/>
  <c r="AH817" i="11"/>
  <c r="AM817" i="11"/>
  <c r="AI817" i="11"/>
  <c r="AN817" i="11"/>
  <c r="AE818" i="11"/>
  <c r="AJ818" i="11"/>
  <c r="AF818" i="11"/>
  <c r="AK818" i="11"/>
  <c r="AG818" i="11"/>
  <c r="AL818" i="11"/>
  <c r="AH818" i="11"/>
  <c r="AM818" i="11"/>
  <c r="AI818" i="11"/>
  <c r="AN818" i="11"/>
  <c r="AE819" i="11"/>
  <c r="AJ819" i="11"/>
  <c r="AF819" i="11"/>
  <c r="AK819" i="11"/>
  <c r="AG819" i="11"/>
  <c r="AL819" i="11"/>
  <c r="AH819" i="11"/>
  <c r="AM819" i="11"/>
  <c r="AI819" i="11"/>
  <c r="AN819" i="11"/>
  <c r="AE820" i="11"/>
  <c r="AJ820" i="11"/>
  <c r="AF820" i="11"/>
  <c r="AK820" i="11"/>
  <c r="AG820" i="11"/>
  <c r="AL820" i="11"/>
  <c r="AH820" i="11"/>
  <c r="AM820" i="11"/>
  <c r="AI820" i="11"/>
  <c r="AN820" i="11"/>
  <c r="AE821" i="11"/>
  <c r="AJ821" i="11"/>
  <c r="AF821" i="11"/>
  <c r="AK821" i="11"/>
  <c r="AG821" i="11"/>
  <c r="AL821" i="11"/>
  <c r="AH821" i="11"/>
  <c r="AM821" i="11"/>
  <c r="AI821" i="11"/>
  <c r="AN821" i="11"/>
  <c r="AE822" i="11"/>
  <c r="AJ822" i="11"/>
  <c r="AF822" i="11"/>
  <c r="AK822" i="11"/>
  <c r="AG822" i="11"/>
  <c r="AL822" i="11"/>
  <c r="AH822" i="11"/>
  <c r="AM822" i="11"/>
  <c r="AI822" i="11"/>
  <c r="AN822" i="11"/>
  <c r="AE823" i="11"/>
  <c r="AJ823" i="11"/>
  <c r="AF823" i="11"/>
  <c r="AK823" i="11"/>
  <c r="AG823" i="11"/>
  <c r="AL823" i="11"/>
  <c r="AH823" i="11"/>
  <c r="AM823" i="11"/>
  <c r="AI823" i="11"/>
  <c r="AN823" i="11"/>
  <c r="AE824" i="11"/>
  <c r="AJ824" i="11"/>
  <c r="AF824" i="11"/>
  <c r="AK824" i="11"/>
  <c r="AG824" i="11"/>
  <c r="AL824" i="11"/>
  <c r="AH824" i="11"/>
  <c r="AM824" i="11"/>
  <c r="AI824" i="11"/>
  <c r="AN824" i="11"/>
  <c r="AE825" i="11"/>
  <c r="AJ825" i="11"/>
  <c r="AF825" i="11"/>
  <c r="AK825" i="11"/>
  <c r="AG825" i="11"/>
  <c r="AL825" i="11"/>
  <c r="AH825" i="11"/>
  <c r="AM825" i="11"/>
  <c r="AI825" i="11"/>
  <c r="AN825" i="11"/>
  <c r="AE826" i="11"/>
  <c r="AJ826" i="11"/>
  <c r="AF826" i="11"/>
  <c r="AK826" i="11"/>
  <c r="AG826" i="11"/>
  <c r="AL826" i="11"/>
  <c r="AH826" i="11"/>
  <c r="AM826" i="11"/>
  <c r="AI826" i="11"/>
  <c r="AN826" i="11"/>
  <c r="AE827" i="11"/>
  <c r="AJ827" i="11"/>
  <c r="AF827" i="11"/>
  <c r="AK827" i="11"/>
  <c r="AG827" i="11"/>
  <c r="AL827" i="11"/>
  <c r="AH827" i="11"/>
  <c r="AM827" i="11"/>
  <c r="AI827" i="11"/>
  <c r="AN827" i="11"/>
  <c r="AE828" i="11"/>
  <c r="AJ828" i="11"/>
  <c r="AF828" i="11"/>
  <c r="AK828" i="11"/>
  <c r="AG828" i="11"/>
  <c r="AL828" i="11"/>
  <c r="AH828" i="11"/>
  <c r="AM828" i="11"/>
  <c r="AI828" i="11"/>
  <c r="AN828" i="11"/>
  <c r="AE829" i="11"/>
  <c r="AJ829" i="11"/>
  <c r="AF829" i="11"/>
  <c r="AK829" i="11"/>
  <c r="AG829" i="11"/>
  <c r="AL829" i="11"/>
  <c r="AH829" i="11"/>
  <c r="AM829" i="11"/>
  <c r="AI829" i="11"/>
  <c r="AN829" i="11"/>
  <c r="AE830" i="11"/>
  <c r="AJ830" i="11"/>
  <c r="AF830" i="11"/>
  <c r="AK830" i="11"/>
  <c r="AG830" i="11"/>
  <c r="AL830" i="11"/>
  <c r="AH830" i="11"/>
  <c r="AM830" i="11"/>
  <c r="AI830" i="11"/>
  <c r="AN830" i="11"/>
  <c r="AE831" i="11"/>
  <c r="AJ831" i="11"/>
  <c r="AF831" i="11"/>
  <c r="AK831" i="11"/>
  <c r="AG831" i="11"/>
  <c r="AL831" i="11"/>
  <c r="AH831" i="11"/>
  <c r="AM831" i="11"/>
  <c r="AI831" i="11"/>
  <c r="AN831" i="11"/>
  <c r="AE832" i="11"/>
  <c r="AJ832" i="11"/>
  <c r="AF832" i="11"/>
  <c r="AK832" i="11"/>
  <c r="AG832" i="11"/>
  <c r="AL832" i="11"/>
  <c r="AH832" i="11"/>
  <c r="AM832" i="11"/>
  <c r="AI832" i="11"/>
  <c r="AN832" i="11"/>
  <c r="AE833" i="11"/>
  <c r="AJ833" i="11"/>
  <c r="AF833" i="11"/>
  <c r="AK833" i="11"/>
  <c r="AG833" i="11"/>
  <c r="AL833" i="11"/>
  <c r="AH833" i="11"/>
  <c r="AM833" i="11"/>
  <c r="AI833" i="11"/>
  <c r="AN833" i="11"/>
  <c r="AE834" i="11"/>
  <c r="AJ834" i="11"/>
  <c r="AF834" i="11"/>
  <c r="AK834" i="11"/>
  <c r="AG834" i="11"/>
  <c r="AL834" i="11"/>
  <c r="AH834" i="11"/>
  <c r="AM834" i="11"/>
  <c r="AI834" i="11"/>
  <c r="AN834" i="11"/>
  <c r="AE835" i="11"/>
  <c r="AJ835" i="11"/>
  <c r="AF835" i="11"/>
  <c r="AK835" i="11"/>
  <c r="AG835" i="11"/>
  <c r="AL835" i="11"/>
  <c r="AH835" i="11"/>
  <c r="AM835" i="11"/>
  <c r="AI835" i="11"/>
  <c r="AN835" i="11"/>
  <c r="AE836" i="11"/>
  <c r="AJ836" i="11"/>
  <c r="AF836" i="11"/>
  <c r="AK836" i="11"/>
  <c r="AG836" i="11"/>
  <c r="AL836" i="11"/>
  <c r="AH836" i="11"/>
  <c r="AM836" i="11"/>
  <c r="AI836" i="11"/>
  <c r="AN836" i="11"/>
  <c r="AE837" i="11"/>
  <c r="AJ837" i="11"/>
  <c r="AF837" i="11"/>
  <c r="AK837" i="11"/>
  <c r="AG837" i="11"/>
  <c r="AL837" i="11"/>
  <c r="AH837" i="11"/>
  <c r="AM837" i="11"/>
  <c r="AI837" i="11"/>
  <c r="AN837" i="11"/>
  <c r="AE838" i="11"/>
  <c r="AJ838" i="11"/>
  <c r="AF838" i="11"/>
  <c r="AK838" i="11"/>
  <c r="AG838" i="11"/>
  <c r="AL838" i="11"/>
  <c r="AH838" i="11"/>
  <c r="AM838" i="11"/>
  <c r="AI838" i="11"/>
  <c r="AN838" i="11"/>
  <c r="AE839" i="11"/>
  <c r="AJ839" i="11"/>
  <c r="AF839" i="11"/>
  <c r="AK839" i="11"/>
  <c r="AG839" i="11"/>
  <c r="AL839" i="11"/>
  <c r="AH839" i="11"/>
  <c r="AM839" i="11"/>
  <c r="AI839" i="11"/>
  <c r="AN839" i="11"/>
  <c r="AE840" i="11"/>
  <c r="AJ840" i="11"/>
  <c r="AF840" i="11"/>
  <c r="AK840" i="11"/>
  <c r="AG840" i="11"/>
  <c r="AL840" i="11"/>
  <c r="AH840" i="11"/>
  <c r="AM840" i="11"/>
  <c r="AI840" i="11"/>
  <c r="AN840" i="11"/>
  <c r="AE841" i="11"/>
  <c r="AJ841" i="11"/>
  <c r="AF841" i="11"/>
  <c r="AK841" i="11"/>
  <c r="AG841" i="11"/>
  <c r="AL841" i="11"/>
  <c r="AH841" i="11"/>
  <c r="AM841" i="11"/>
  <c r="AI841" i="11"/>
  <c r="AN841" i="11"/>
  <c r="AE842" i="11"/>
  <c r="AJ842" i="11"/>
  <c r="AF842" i="11"/>
  <c r="AK842" i="11"/>
  <c r="AG842" i="11"/>
  <c r="AL842" i="11"/>
  <c r="AH842" i="11"/>
  <c r="AM842" i="11"/>
  <c r="AI842" i="11"/>
  <c r="AN842" i="11"/>
  <c r="AE843" i="11"/>
  <c r="AJ843" i="11"/>
  <c r="AF843" i="11"/>
  <c r="AK843" i="11"/>
  <c r="AG843" i="11"/>
  <c r="AL843" i="11"/>
  <c r="AH843" i="11"/>
  <c r="AM843" i="11"/>
  <c r="AI843" i="11"/>
  <c r="AN843" i="11"/>
  <c r="AE844" i="11"/>
  <c r="AJ844" i="11"/>
  <c r="AF844" i="11"/>
  <c r="AK844" i="11"/>
  <c r="AG844" i="11"/>
  <c r="AL844" i="11"/>
  <c r="AH844" i="11"/>
  <c r="AM844" i="11"/>
  <c r="AI844" i="11"/>
  <c r="AN844" i="11"/>
  <c r="AE845" i="11"/>
  <c r="AJ845" i="11"/>
  <c r="AF845" i="11"/>
  <c r="AK845" i="11"/>
  <c r="AG845" i="11"/>
  <c r="AL845" i="11"/>
  <c r="AH845" i="11"/>
  <c r="AM845" i="11"/>
  <c r="AI845" i="11"/>
  <c r="AN845" i="11"/>
  <c r="AE846" i="11"/>
  <c r="AJ846" i="11"/>
  <c r="AF846" i="11"/>
  <c r="AK846" i="11"/>
  <c r="AG846" i="11"/>
  <c r="AL846" i="11"/>
  <c r="AH846" i="11"/>
  <c r="AM846" i="11"/>
  <c r="AI846" i="11"/>
  <c r="AN846" i="11"/>
  <c r="AE847" i="11"/>
  <c r="AJ847" i="11"/>
  <c r="AF847" i="11"/>
  <c r="AK847" i="11"/>
  <c r="AG847" i="11"/>
  <c r="AL847" i="11"/>
  <c r="AH847" i="11"/>
  <c r="AM847" i="11"/>
  <c r="AI847" i="11"/>
  <c r="AN847" i="11"/>
  <c r="AE848" i="11"/>
  <c r="AJ848" i="11"/>
  <c r="AF848" i="11"/>
  <c r="AK848" i="11"/>
  <c r="AG848" i="11"/>
  <c r="AL848" i="11"/>
  <c r="AH848" i="11"/>
  <c r="AM848" i="11"/>
  <c r="AI848" i="11"/>
  <c r="AN848" i="11"/>
  <c r="AE849" i="11"/>
  <c r="AJ849" i="11"/>
  <c r="AF849" i="11"/>
  <c r="AK849" i="11"/>
  <c r="AG849" i="11"/>
  <c r="AL849" i="11"/>
  <c r="AH849" i="11"/>
  <c r="AM849" i="11"/>
  <c r="AI849" i="11"/>
  <c r="AN849" i="11"/>
  <c r="AE850" i="11"/>
  <c r="AJ850" i="11"/>
  <c r="AF850" i="11"/>
  <c r="AK850" i="11"/>
  <c r="AG850" i="11"/>
  <c r="AL850" i="11"/>
  <c r="AH850" i="11"/>
  <c r="AM850" i="11"/>
  <c r="AI850" i="11"/>
  <c r="AN850" i="11"/>
  <c r="AE851" i="11"/>
  <c r="AJ851" i="11"/>
  <c r="AF851" i="11"/>
  <c r="AK851" i="11"/>
  <c r="AG851" i="11"/>
  <c r="AL851" i="11"/>
  <c r="AH851" i="11"/>
  <c r="AM851" i="11"/>
  <c r="AI851" i="11"/>
  <c r="AN851" i="11"/>
  <c r="AE852" i="11"/>
  <c r="AJ852" i="11"/>
  <c r="AF852" i="11"/>
  <c r="AK852" i="11"/>
  <c r="AG852" i="11"/>
  <c r="AL852" i="11"/>
  <c r="AH852" i="11"/>
  <c r="AM852" i="11"/>
  <c r="AI852" i="11"/>
  <c r="AN852" i="11"/>
  <c r="AE853" i="11"/>
  <c r="AJ853" i="11"/>
  <c r="AF853" i="11"/>
  <c r="AK853" i="11"/>
  <c r="AG853" i="11"/>
  <c r="AL853" i="11"/>
  <c r="AH853" i="11"/>
  <c r="AM853" i="11"/>
  <c r="AI853" i="11"/>
  <c r="AN853" i="11"/>
  <c r="AE854" i="11"/>
  <c r="AJ854" i="11"/>
  <c r="AF854" i="11"/>
  <c r="AK854" i="11"/>
  <c r="AG854" i="11"/>
  <c r="AL854" i="11"/>
  <c r="AH854" i="11"/>
  <c r="AM854" i="11"/>
  <c r="AI854" i="11"/>
  <c r="AN854" i="11"/>
  <c r="AE855" i="11"/>
  <c r="AJ855" i="11"/>
  <c r="AF855" i="11"/>
  <c r="AK855" i="11"/>
  <c r="AG855" i="11"/>
  <c r="AL855" i="11"/>
  <c r="AH855" i="11"/>
  <c r="AM855" i="11"/>
  <c r="AI855" i="11"/>
  <c r="AN855" i="11"/>
  <c r="AE856" i="11"/>
  <c r="AJ856" i="11"/>
  <c r="AF856" i="11"/>
  <c r="AK856" i="11"/>
  <c r="AG856" i="11"/>
  <c r="AL856" i="11"/>
  <c r="AH856" i="11"/>
  <c r="AM856" i="11"/>
  <c r="AI856" i="11"/>
  <c r="AN856" i="11"/>
  <c r="AE857" i="11"/>
  <c r="AJ857" i="11"/>
  <c r="AF857" i="11"/>
  <c r="AK857" i="11"/>
  <c r="AG857" i="11"/>
  <c r="AL857" i="11"/>
  <c r="AH857" i="11"/>
  <c r="AM857" i="11"/>
  <c r="AI857" i="11"/>
  <c r="AN857" i="11"/>
  <c r="AE858" i="11"/>
  <c r="AJ858" i="11"/>
  <c r="AF858" i="11"/>
  <c r="AK858" i="11"/>
  <c r="AG858" i="11"/>
  <c r="AL858" i="11"/>
  <c r="AH858" i="11"/>
  <c r="AM858" i="11"/>
  <c r="AI858" i="11"/>
  <c r="AN858" i="11"/>
  <c r="AE859" i="11"/>
  <c r="AJ859" i="11"/>
  <c r="AF859" i="11"/>
  <c r="AK859" i="11"/>
  <c r="AG859" i="11"/>
  <c r="AL859" i="11"/>
  <c r="AH859" i="11"/>
  <c r="AM859" i="11"/>
  <c r="AI859" i="11"/>
  <c r="AN859" i="11"/>
  <c r="AE860" i="11"/>
  <c r="AJ860" i="11"/>
  <c r="AF860" i="11"/>
  <c r="AK860" i="11"/>
  <c r="AG860" i="11"/>
  <c r="AL860" i="11"/>
  <c r="AH860" i="11"/>
  <c r="AM860" i="11"/>
  <c r="AI860" i="11"/>
  <c r="AN860" i="11"/>
  <c r="AE861" i="11"/>
  <c r="AJ861" i="11"/>
  <c r="AF861" i="11"/>
  <c r="AK861" i="11"/>
  <c r="AG861" i="11"/>
  <c r="AL861" i="11"/>
  <c r="AH861" i="11"/>
  <c r="AM861" i="11"/>
  <c r="AI861" i="11"/>
  <c r="AN861" i="11"/>
  <c r="AE862" i="11"/>
  <c r="AJ862" i="11"/>
  <c r="AF862" i="11"/>
  <c r="AK862" i="11"/>
  <c r="AG862" i="11"/>
  <c r="AL862" i="11"/>
  <c r="AH862" i="11"/>
  <c r="AM862" i="11"/>
  <c r="AI862" i="11"/>
  <c r="AN862" i="11"/>
  <c r="AE863" i="11"/>
  <c r="AJ863" i="11"/>
  <c r="AF863" i="11"/>
  <c r="AK863" i="11"/>
  <c r="AG863" i="11"/>
  <c r="AL863" i="11"/>
  <c r="AH863" i="11"/>
  <c r="AM863" i="11"/>
  <c r="AI863" i="11"/>
  <c r="AN863" i="11"/>
  <c r="AE864" i="11"/>
  <c r="AJ864" i="11"/>
  <c r="AF864" i="11"/>
  <c r="AK864" i="11"/>
  <c r="AG864" i="11"/>
  <c r="AL864" i="11"/>
  <c r="AH864" i="11"/>
  <c r="AM864" i="11"/>
  <c r="AI864" i="11"/>
  <c r="AN864" i="11"/>
  <c r="AE865" i="11"/>
  <c r="AJ865" i="11"/>
  <c r="AF865" i="11"/>
  <c r="AK865" i="11"/>
  <c r="AG865" i="11"/>
  <c r="AL865" i="11"/>
  <c r="AH865" i="11"/>
  <c r="AM865" i="11"/>
  <c r="AI865" i="11"/>
  <c r="AN865" i="11"/>
  <c r="AE866" i="11"/>
  <c r="AJ866" i="11"/>
  <c r="AF866" i="11"/>
  <c r="AK866" i="11"/>
  <c r="AG866" i="11"/>
  <c r="AL866" i="11"/>
  <c r="AH866" i="11"/>
  <c r="AM866" i="11"/>
  <c r="AI866" i="11"/>
  <c r="AN866" i="11"/>
  <c r="AE867" i="11"/>
  <c r="AJ867" i="11"/>
  <c r="AF867" i="11"/>
  <c r="AK867" i="11"/>
  <c r="AG867" i="11"/>
  <c r="AL867" i="11"/>
  <c r="AH867" i="11"/>
  <c r="AM867" i="11"/>
  <c r="AI867" i="11"/>
  <c r="AN867" i="11"/>
  <c r="AE868" i="11"/>
  <c r="AJ868" i="11"/>
  <c r="AF868" i="11"/>
  <c r="AK868" i="11"/>
  <c r="AG868" i="11"/>
  <c r="AL868" i="11"/>
  <c r="AH868" i="11"/>
  <c r="AM868" i="11"/>
  <c r="AI868" i="11"/>
  <c r="AN868" i="11"/>
  <c r="AE869" i="11"/>
  <c r="AJ869" i="11"/>
  <c r="AF869" i="11"/>
  <c r="AK869" i="11"/>
  <c r="AG869" i="11"/>
  <c r="AL869" i="11"/>
  <c r="AH869" i="11"/>
  <c r="AM869" i="11"/>
  <c r="AI869" i="11"/>
  <c r="AN869" i="11"/>
  <c r="AE870" i="11"/>
  <c r="AJ870" i="11"/>
  <c r="AF870" i="11"/>
  <c r="AK870" i="11"/>
  <c r="AG870" i="11"/>
  <c r="AL870" i="11"/>
  <c r="AH870" i="11"/>
  <c r="AM870" i="11"/>
  <c r="AI870" i="11"/>
  <c r="AN870" i="11"/>
  <c r="AE871" i="11"/>
  <c r="AJ871" i="11"/>
  <c r="AF871" i="11"/>
  <c r="AK871" i="11"/>
  <c r="AG871" i="11"/>
  <c r="AL871" i="11"/>
  <c r="AH871" i="11"/>
  <c r="AM871" i="11"/>
  <c r="AI871" i="11"/>
  <c r="AN871" i="11"/>
  <c r="AE872" i="11"/>
  <c r="AJ872" i="11"/>
  <c r="AF872" i="11"/>
  <c r="AK872" i="11"/>
  <c r="AG872" i="11"/>
  <c r="AL872" i="11"/>
  <c r="AH872" i="11"/>
  <c r="AM872" i="11"/>
  <c r="AI872" i="11"/>
  <c r="AN872" i="11"/>
  <c r="AE873" i="11"/>
  <c r="AJ873" i="11"/>
  <c r="AF873" i="11"/>
  <c r="AK873" i="11"/>
  <c r="AG873" i="11"/>
  <c r="AL873" i="11"/>
  <c r="AH873" i="11"/>
  <c r="AM873" i="11"/>
  <c r="AI873" i="11"/>
  <c r="AN873" i="11"/>
  <c r="AE874" i="11"/>
  <c r="AJ874" i="11"/>
  <c r="AF874" i="11"/>
  <c r="AK874" i="11"/>
  <c r="AG874" i="11"/>
  <c r="AL874" i="11"/>
  <c r="AH874" i="11"/>
  <c r="AM874" i="11"/>
  <c r="AI874" i="11"/>
  <c r="AN874" i="11"/>
  <c r="AE875" i="11"/>
  <c r="AJ875" i="11"/>
  <c r="AF875" i="11"/>
  <c r="AK875" i="11"/>
  <c r="AG875" i="11"/>
  <c r="AL875" i="11"/>
  <c r="AH875" i="11"/>
  <c r="AM875" i="11"/>
  <c r="AI875" i="11"/>
  <c r="AN875" i="11"/>
  <c r="AE876" i="11"/>
  <c r="AJ876" i="11"/>
  <c r="AF876" i="11"/>
  <c r="AK876" i="11"/>
  <c r="AG876" i="11"/>
  <c r="AL876" i="11"/>
  <c r="AH876" i="11"/>
  <c r="AM876" i="11"/>
  <c r="AI876" i="11"/>
  <c r="AN876" i="11"/>
  <c r="AE877" i="11"/>
  <c r="AJ877" i="11"/>
  <c r="AF877" i="11"/>
  <c r="AK877" i="11"/>
  <c r="AG877" i="11"/>
  <c r="AL877" i="11"/>
  <c r="AH877" i="11"/>
  <c r="AM877" i="11"/>
  <c r="AI877" i="11"/>
  <c r="AN877" i="11"/>
  <c r="AE878" i="11"/>
  <c r="AJ878" i="11"/>
  <c r="AF878" i="11"/>
  <c r="AK878" i="11"/>
  <c r="AG878" i="11"/>
  <c r="AL878" i="11"/>
  <c r="AH878" i="11"/>
  <c r="AM878" i="11"/>
  <c r="AI878" i="11"/>
  <c r="AN878" i="11"/>
  <c r="AE879" i="11"/>
  <c r="AJ879" i="11"/>
  <c r="AF879" i="11"/>
  <c r="AK879" i="11"/>
  <c r="AG879" i="11"/>
  <c r="AL879" i="11"/>
  <c r="AH879" i="11"/>
  <c r="AM879" i="11"/>
  <c r="AI879" i="11"/>
  <c r="AN879" i="11"/>
  <c r="AE880" i="11"/>
  <c r="AJ880" i="11"/>
  <c r="AF880" i="11"/>
  <c r="AK880" i="11"/>
  <c r="AG880" i="11"/>
  <c r="AL880" i="11"/>
  <c r="AH880" i="11"/>
  <c r="AM880" i="11"/>
  <c r="AI880" i="11"/>
  <c r="AN880" i="11"/>
  <c r="AE881" i="11"/>
  <c r="AJ881" i="11"/>
  <c r="AF881" i="11"/>
  <c r="AK881" i="11"/>
  <c r="AG881" i="11"/>
  <c r="AL881" i="11"/>
  <c r="AH881" i="11"/>
  <c r="AM881" i="11"/>
  <c r="AI881" i="11"/>
  <c r="AN881" i="11"/>
  <c r="AE882" i="11"/>
  <c r="AJ882" i="11"/>
  <c r="AF882" i="11"/>
  <c r="AK882" i="11"/>
  <c r="AG882" i="11"/>
  <c r="AL882" i="11"/>
  <c r="AH882" i="11"/>
  <c r="AM882" i="11"/>
  <c r="AI882" i="11"/>
  <c r="AN882" i="11"/>
  <c r="AE883" i="11"/>
  <c r="AJ883" i="11"/>
  <c r="AF883" i="11"/>
  <c r="AK883" i="11"/>
  <c r="AG883" i="11"/>
  <c r="AL883" i="11"/>
  <c r="AH883" i="11"/>
  <c r="AM883" i="11"/>
  <c r="AI883" i="11"/>
  <c r="AN883" i="11"/>
  <c r="AE884" i="11"/>
  <c r="AJ884" i="11"/>
  <c r="AF884" i="11"/>
  <c r="AK884" i="11"/>
  <c r="AG884" i="11"/>
  <c r="AL884" i="11"/>
  <c r="AH884" i="11"/>
  <c r="AM884" i="11"/>
  <c r="AI884" i="11"/>
  <c r="AN884" i="11"/>
  <c r="AE885" i="11"/>
  <c r="AJ885" i="11"/>
  <c r="AF885" i="11"/>
  <c r="AK885" i="11"/>
  <c r="AG885" i="11"/>
  <c r="AL885" i="11"/>
  <c r="AH885" i="11"/>
  <c r="AM885" i="11"/>
  <c r="AI885" i="11"/>
  <c r="AN885" i="11"/>
  <c r="AE886" i="11"/>
  <c r="AJ886" i="11"/>
  <c r="AF886" i="11"/>
  <c r="AK886" i="11"/>
  <c r="AG886" i="11"/>
  <c r="AL886" i="11"/>
  <c r="AH886" i="11"/>
  <c r="AM886" i="11"/>
  <c r="AI886" i="11"/>
  <c r="AN886" i="11"/>
  <c r="AE887" i="11"/>
  <c r="AJ887" i="11"/>
  <c r="AF887" i="11"/>
  <c r="AK887" i="11"/>
  <c r="AG887" i="11"/>
  <c r="AL887" i="11"/>
  <c r="AH887" i="11"/>
  <c r="AM887" i="11"/>
  <c r="AI887" i="11"/>
  <c r="AN887" i="11"/>
  <c r="AE888" i="11"/>
  <c r="AJ888" i="11"/>
  <c r="AF888" i="11"/>
  <c r="AK888" i="11"/>
  <c r="AG888" i="11"/>
  <c r="AL888" i="11"/>
  <c r="AH888" i="11"/>
  <c r="AM888" i="11"/>
  <c r="AI888" i="11"/>
  <c r="AN888" i="11"/>
  <c r="AE889" i="11"/>
  <c r="AJ889" i="11"/>
  <c r="AF889" i="11"/>
  <c r="AK889" i="11"/>
  <c r="AG889" i="11"/>
  <c r="AL889" i="11"/>
  <c r="AH889" i="11"/>
  <c r="AM889" i="11"/>
  <c r="AI889" i="11"/>
  <c r="AN889" i="11"/>
  <c r="AE890" i="11"/>
  <c r="AJ890" i="11"/>
  <c r="AF890" i="11"/>
  <c r="AK890" i="11"/>
  <c r="AG890" i="11"/>
  <c r="AL890" i="11"/>
  <c r="AH890" i="11"/>
  <c r="AM890" i="11"/>
  <c r="AI890" i="11"/>
  <c r="AN890" i="11"/>
  <c r="AE891" i="11"/>
  <c r="AJ891" i="11"/>
  <c r="AF891" i="11"/>
  <c r="AK891" i="11"/>
  <c r="AG891" i="11"/>
  <c r="AL891" i="11"/>
  <c r="AH891" i="11"/>
  <c r="AM891" i="11"/>
  <c r="AI891" i="11"/>
  <c r="AN891" i="11"/>
  <c r="AE892" i="11"/>
  <c r="AJ892" i="11"/>
  <c r="AF892" i="11"/>
  <c r="AK892" i="11"/>
  <c r="AG892" i="11"/>
  <c r="AL892" i="11"/>
  <c r="AH892" i="11"/>
  <c r="AM892" i="11"/>
  <c r="AI892" i="11"/>
  <c r="AN892" i="11"/>
  <c r="AE893" i="11"/>
  <c r="AJ893" i="11"/>
  <c r="AF893" i="11"/>
  <c r="AK893" i="11"/>
  <c r="AG893" i="11"/>
  <c r="AL893" i="11"/>
  <c r="AH893" i="11"/>
  <c r="AM893" i="11"/>
  <c r="AI893" i="11"/>
  <c r="AN893" i="11"/>
  <c r="AE894" i="11"/>
  <c r="AJ894" i="11"/>
  <c r="AF894" i="11"/>
  <c r="AK894" i="11"/>
  <c r="AG894" i="11"/>
  <c r="AL894" i="11"/>
  <c r="AH894" i="11"/>
  <c r="AM894" i="11"/>
  <c r="AI894" i="11"/>
  <c r="AN894" i="11"/>
  <c r="AE895" i="11"/>
  <c r="AJ895" i="11"/>
  <c r="AF895" i="11"/>
  <c r="AK895" i="11"/>
  <c r="AG895" i="11"/>
  <c r="AL895" i="11"/>
  <c r="AH895" i="11"/>
  <c r="AM895" i="11"/>
  <c r="AI895" i="11"/>
  <c r="AN895" i="11"/>
  <c r="AE896" i="11"/>
  <c r="AJ896" i="11"/>
  <c r="AF896" i="11"/>
  <c r="AK896" i="11"/>
  <c r="AG896" i="11"/>
  <c r="AL896" i="11"/>
  <c r="AH896" i="11"/>
  <c r="AM896" i="11"/>
  <c r="AI896" i="11"/>
  <c r="AN896" i="11"/>
  <c r="AE897" i="11"/>
  <c r="AJ897" i="11"/>
  <c r="AF897" i="11"/>
  <c r="AK897" i="11"/>
  <c r="AG897" i="11"/>
  <c r="AL897" i="11"/>
  <c r="AH897" i="11"/>
  <c r="AM897" i="11"/>
  <c r="AI897" i="11"/>
  <c r="AN897" i="11"/>
  <c r="AE898" i="11"/>
  <c r="AJ898" i="11"/>
  <c r="AF898" i="11"/>
  <c r="AK898" i="11"/>
  <c r="AG898" i="11"/>
  <c r="AL898" i="11"/>
  <c r="AH898" i="11"/>
  <c r="AM898" i="11"/>
  <c r="AI898" i="11"/>
  <c r="AN898" i="11"/>
  <c r="AE899" i="11"/>
  <c r="AJ899" i="11"/>
  <c r="AF899" i="11"/>
  <c r="AK899" i="11"/>
  <c r="AG899" i="11"/>
  <c r="AL899" i="11"/>
  <c r="AH899" i="11"/>
  <c r="AM899" i="11"/>
  <c r="AI899" i="11"/>
  <c r="AN899" i="11"/>
  <c r="AE900" i="11"/>
  <c r="AJ900" i="11"/>
  <c r="AF900" i="11"/>
  <c r="AK900" i="11"/>
  <c r="AG900" i="11"/>
  <c r="AL900" i="11"/>
  <c r="AH900" i="11"/>
  <c r="AM900" i="11"/>
  <c r="AI900" i="11"/>
  <c r="AN900" i="11"/>
  <c r="AE901" i="11"/>
  <c r="AJ901" i="11"/>
  <c r="AF901" i="11"/>
  <c r="AK901" i="11"/>
  <c r="AG901" i="11"/>
  <c r="AL901" i="11"/>
  <c r="AH901" i="11"/>
  <c r="AM901" i="11"/>
  <c r="AI901" i="11"/>
  <c r="AN901" i="11"/>
  <c r="AE902" i="11"/>
  <c r="AJ902" i="11"/>
  <c r="AF902" i="11"/>
  <c r="AK902" i="11"/>
  <c r="AG902" i="11"/>
  <c r="AL902" i="11"/>
  <c r="AH902" i="11"/>
  <c r="AM902" i="11"/>
  <c r="AI902" i="11"/>
  <c r="AN902" i="11"/>
  <c r="AE903" i="11"/>
  <c r="AJ903" i="11"/>
  <c r="AF903" i="11"/>
  <c r="AK903" i="11"/>
  <c r="AG903" i="11"/>
  <c r="AL903" i="11"/>
  <c r="AH903" i="11"/>
  <c r="AM903" i="11"/>
  <c r="AI903" i="11"/>
  <c r="AN903" i="11"/>
  <c r="AE904" i="11"/>
  <c r="AJ904" i="11"/>
  <c r="AF904" i="11"/>
  <c r="AK904" i="11"/>
  <c r="AG904" i="11"/>
  <c r="AL904" i="11"/>
  <c r="AH904" i="11"/>
  <c r="AM904" i="11"/>
  <c r="AI904" i="11"/>
  <c r="AN904" i="11"/>
  <c r="AE905" i="11"/>
  <c r="AJ905" i="11"/>
  <c r="AF905" i="11"/>
  <c r="AK905" i="11"/>
  <c r="AG905" i="11"/>
  <c r="AL905" i="11"/>
  <c r="AH905" i="11"/>
  <c r="AM905" i="11"/>
  <c r="AI905" i="11"/>
  <c r="AN905" i="11"/>
  <c r="AE906" i="11"/>
  <c r="AJ906" i="11"/>
  <c r="AF906" i="11"/>
  <c r="AK906" i="11"/>
  <c r="AG906" i="11"/>
  <c r="AL906" i="11"/>
  <c r="AH906" i="11"/>
  <c r="AM906" i="11"/>
  <c r="AI906" i="11"/>
  <c r="AN906" i="11"/>
  <c r="AE907" i="11"/>
  <c r="AJ907" i="11"/>
  <c r="AF907" i="11"/>
  <c r="AK907" i="11"/>
  <c r="AG907" i="11"/>
  <c r="AL907" i="11"/>
  <c r="AH907" i="11"/>
  <c r="AM907" i="11"/>
  <c r="AI907" i="11"/>
  <c r="AN907" i="11"/>
  <c r="AE908" i="11"/>
  <c r="AJ908" i="11"/>
  <c r="AF908" i="11"/>
  <c r="AK908" i="11"/>
  <c r="AG908" i="11"/>
  <c r="AL908" i="11"/>
  <c r="AH908" i="11"/>
  <c r="AM908" i="11"/>
  <c r="AI908" i="11"/>
  <c r="AN908" i="11"/>
  <c r="AE909" i="11"/>
  <c r="AJ909" i="11"/>
  <c r="AF909" i="11"/>
  <c r="AK909" i="11"/>
  <c r="AG909" i="11"/>
  <c r="AL909" i="11"/>
  <c r="AH909" i="11"/>
  <c r="AM909" i="11"/>
  <c r="AI909" i="11"/>
  <c r="AN909" i="11"/>
  <c r="AE910" i="11"/>
  <c r="AJ910" i="11"/>
  <c r="AF910" i="11"/>
  <c r="AK910" i="11"/>
  <c r="AG910" i="11"/>
  <c r="AL910" i="11"/>
  <c r="AH910" i="11"/>
  <c r="AM910" i="11"/>
  <c r="AI910" i="11"/>
  <c r="AN910" i="11"/>
  <c r="AE911" i="11"/>
  <c r="AJ911" i="11"/>
  <c r="AF911" i="11"/>
  <c r="AK911" i="11"/>
  <c r="AG911" i="11"/>
  <c r="AL911" i="11"/>
  <c r="AH911" i="11"/>
  <c r="AM911" i="11"/>
  <c r="AI911" i="11"/>
  <c r="AN911" i="11"/>
  <c r="AE912" i="11"/>
  <c r="AJ912" i="11"/>
  <c r="AF912" i="11"/>
  <c r="AK912" i="11"/>
  <c r="AG912" i="11"/>
  <c r="AL912" i="11"/>
  <c r="AH912" i="11"/>
  <c r="AM912" i="11"/>
  <c r="AI912" i="11"/>
  <c r="AN912" i="11"/>
  <c r="AE913" i="11"/>
  <c r="AJ913" i="11"/>
  <c r="AF913" i="11"/>
  <c r="AK913" i="11"/>
  <c r="AG913" i="11"/>
  <c r="AL913" i="11"/>
  <c r="AH913" i="11"/>
  <c r="AM913" i="11"/>
  <c r="AI913" i="11"/>
  <c r="AN913" i="11"/>
  <c r="AE914" i="11"/>
  <c r="AJ914" i="11"/>
  <c r="AF914" i="11"/>
  <c r="AK914" i="11"/>
  <c r="AG914" i="11"/>
  <c r="AL914" i="11"/>
  <c r="AH914" i="11"/>
  <c r="AM914" i="11"/>
  <c r="AI914" i="11"/>
  <c r="AN914" i="11"/>
  <c r="AE915" i="11"/>
  <c r="AJ915" i="11"/>
  <c r="AF915" i="11"/>
  <c r="AK915" i="11"/>
  <c r="AG915" i="11"/>
  <c r="AL915" i="11"/>
  <c r="AH915" i="11"/>
  <c r="AM915" i="11"/>
  <c r="AI915" i="11"/>
  <c r="AN915" i="11"/>
  <c r="AE916" i="11"/>
  <c r="AJ916" i="11"/>
  <c r="AF916" i="11"/>
  <c r="AK916" i="11"/>
  <c r="AG916" i="11"/>
  <c r="AL916" i="11"/>
  <c r="AH916" i="11"/>
  <c r="AM916" i="11"/>
  <c r="AI916" i="11"/>
  <c r="AN916" i="11"/>
  <c r="AE917" i="11"/>
  <c r="AJ917" i="11"/>
  <c r="AF917" i="11"/>
  <c r="AK917" i="11"/>
  <c r="AG917" i="11"/>
  <c r="AL917" i="11"/>
  <c r="AH917" i="11"/>
  <c r="AM917" i="11"/>
  <c r="AI917" i="11"/>
  <c r="AN917" i="11"/>
  <c r="AE918" i="11"/>
  <c r="AJ918" i="11"/>
  <c r="AF918" i="11"/>
  <c r="AK918" i="11"/>
  <c r="AG918" i="11"/>
  <c r="AL918" i="11"/>
  <c r="AH918" i="11"/>
  <c r="AM918" i="11"/>
  <c r="AI918" i="11"/>
  <c r="AN918" i="11"/>
  <c r="AE919" i="11"/>
  <c r="AJ919" i="11"/>
  <c r="AF919" i="11"/>
  <c r="AK919" i="11"/>
  <c r="AG919" i="11"/>
  <c r="AL919" i="11"/>
  <c r="AH919" i="11"/>
  <c r="AM919" i="11"/>
  <c r="AI919" i="11"/>
  <c r="AN919" i="11"/>
  <c r="AE920" i="11"/>
  <c r="AJ920" i="11"/>
  <c r="AF920" i="11"/>
  <c r="AK920" i="11"/>
  <c r="AG920" i="11"/>
  <c r="AL920" i="11"/>
  <c r="AH920" i="11"/>
  <c r="AM920" i="11"/>
  <c r="AI920" i="11"/>
  <c r="AN920" i="11"/>
  <c r="AE921" i="11"/>
  <c r="AJ921" i="11"/>
  <c r="AF921" i="11"/>
  <c r="AK921" i="11"/>
  <c r="AG921" i="11"/>
  <c r="AL921" i="11"/>
  <c r="AH921" i="11"/>
  <c r="AM921" i="11"/>
  <c r="AI921" i="11"/>
  <c r="AN921" i="11"/>
  <c r="AE922" i="11"/>
  <c r="AJ922" i="11"/>
  <c r="AF922" i="11"/>
  <c r="AK922" i="11"/>
  <c r="AG922" i="11"/>
  <c r="AL922" i="11"/>
  <c r="AH922" i="11"/>
  <c r="AM922" i="11"/>
  <c r="AI922" i="11"/>
  <c r="AN922" i="11"/>
  <c r="AE923" i="11"/>
  <c r="AJ923" i="11"/>
  <c r="AF923" i="11"/>
  <c r="AK923" i="11"/>
  <c r="AG923" i="11"/>
  <c r="AL923" i="11"/>
  <c r="AH923" i="11"/>
  <c r="AM923" i="11"/>
  <c r="AI923" i="11"/>
  <c r="AN923" i="11"/>
  <c r="AE924" i="11"/>
  <c r="AJ924" i="11"/>
  <c r="AF924" i="11"/>
  <c r="AK924" i="11"/>
  <c r="AG924" i="11"/>
  <c r="AL924" i="11"/>
  <c r="AH924" i="11"/>
  <c r="AM924" i="11"/>
  <c r="AI924" i="11"/>
  <c r="AN924" i="11"/>
  <c r="AE925" i="11"/>
  <c r="AJ925" i="11"/>
  <c r="AF925" i="11"/>
  <c r="AK925" i="11"/>
  <c r="AG925" i="11"/>
  <c r="AL925" i="11"/>
  <c r="AH925" i="11"/>
  <c r="AM925" i="11"/>
  <c r="AI925" i="11"/>
  <c r="AN925" i="11"/>
  <c r="AE926" i="11"/>
  <c r="AJ926" i="11"/>
  <c r="AF926" i="11"/>
  <c r="AK926" i="11"/>
  <c r="AG926" i="11"/>
  <c r="AL926" i="11"/>
  <c r="AH926" i="11"/>
  <c r="AM926" i="11"/>
  <c r="AI926" i="11"/>
  <c r="AN926" i="11"/>
  <c r="AE927" i="11"/>
  <c r="AJ927" i="11"/>
  <c r="AF927" i="11"/>
  <c r="AK927" i="11"/>
  <c r="AG927" i="11"/>
  <c r="AL927" i="11"/>
  <c r="AH927" i="11"/>
  <c r="AM927" i="11"/>
  <c r="AI927" i="11"/>
  <c r="AN927" i="11"/>
  <c r="AE928" i="11"/>
  <c r="AJ928" i="11"/>
  <c r="AF928" i="11"/>
  <c r="AK928" i="11"/>
  <c r="AG928" i="11"/>
  <c r="AL928" i="11"/>
  <c r="AH928" i="11"/>
  <c r="AM928" i="11"/>
  <c r="AI928" i="11"/>
  <c r="AN928" i="11"/>
  <c r="AE929" i="11"/>
  <c r="AJ929" i="11"/>
  <c r="AF929" i="11"/>
  <c r="AK929" i="11"/>
  <c r="AG929" i="11"/>
  <c r="AL929" i="11"/>
  <c r="AH929" i="11"/>
  <c r="AM929" i="11"/>
  <c r="AI929" i="11"/>
  <c r="AN929" i="11"/>
  <c r="AE930" i="11"/>
  <c r="AJ930" i="11"/>
  <c r="AF930" i="11"/>
  <c r="AK930" i="11"/>
  <c r="AG930" i="11"/>
  <c r="AL930" i="11"/>
  <c r="AH930" i="11"/>
  <c r="AM930" i="11"/>
  <c r="AI930" i="11"/>
  <c r="AN930" i="11"/>
  <c r="AE931" i="11"/>
  <c r="AJ931" i="11"/>
  <c r="AF931" i="11"/>
  <c r="AK931" i="11"/>
  <c r="AG931" i="11"/>
  <c r="AL931" i="11"/>
  <c r="AH931" i="11"/>
  <c r="AM931" i="11"/>
  <c r="AI931" i="11"/>
  <c r="AN931" i="11"/>
  <c r="AE932" i="11"/>
  <c r="AJ932" i="11"/>
  <c r="AF932" i="11"/>
  <c r="AK932" i="11"/>
  <c r="AG932" i="11"/>
  <c r="AL932" i="11"/>
  <c r="AH932" i="11"/>
  <c r="AM932" i="11"/>
  <c r="AI932" i="11"/>
  <c r="AN932" i="11"/>
  <c r="AE933" i="11"/>
  <c r="AJ933" i="11"/>
  <c r="AF933" i="11"/>
  <c r="AK933" i="11"/>
  <c r="AG933" i="11"/>
  <c r="AL933" i="11"/>
  <c r="AH933" i="11"/>
  <c r="AM933" i="11"/>
  <c r="AI933" i="11"/>
  <c r="AN933" i="11"/>
  <c r="AE934" i="11"/>
  <c r="AJ934" i="11"/>
  <c r="AF934" i="11"/>
  <c r="AK934" i="11"/>
  <c r="AG934" i="11"/>
  <c r="AL934" i="11"/>
  <c r="AH934" i="11"/>
  <c r="AM934" i="11"/>
  <c r="AI934" i="11"/>
  <c r="AN934" i="11"/>
  <c r="AE935" i="11"/>
  <c r="AJ935" i="11"/>
  <c r="AF935" i="11"/>
  <c r="AK935" i="11"/>
  <c r="AG935" i="11"/>
  <c r="AL935" i="11"/>
  <c r="AH935" i="11"/>
  <c r="AM935" i="11"/>
  <c r="AI935" i="11"/>
  <c r="AN935" i="11"/>
  <c r="AE936" i="11"/>
  <c r="AJ936" i="11"/>
  <c r="AF936" i="11"/>
  <c r="AK936" i="11"/>
  <c r="AG936" i="11"/>
  <c r="AL936" i="11"/>
  <c r="AH936" i="11"/>
  <c r="AM936" i="11"/>
  <c r="AI936" i="11"/>
  <c r="AN936" i="11"/>
  <c r="AE937" i="11"/>
  <c r="AJ937" i="11"/>
  <c r="AF937" i="11"/>
  <c r="AK937" i="11"/>
  <c r="AG937" i="11"/>
  <c r="AL937" i="11"/>
  <c r="AH937" i="11"/>
  <c r="AM937" i="11"/>
  <c r="AI937" i="11"/>
  <c r="AN937" i="11"/>
  <c r="AE938" i="11"/>
  <c r="AJ938" i="11"/>
  <c r="AF938" i="11"/>
  <c r="AK938" i="11"/>
  <c r="AG938" i="11"/>
  <c r="AL938" i="11"/>
  <c r="AH938" i="11"/>
  <c r="AM938" i="11"/>
  <c r="AI938" i="11"/>
  <c r="AN938" i="11"/>
  <c r="AE939" i="11"/>
  <c r="AJ939" i="11"/>
  <c r="AF939" i="11"/>
  <c r="AK939" i="11"/>
  <c r="AG939" i="11"/>
  <c r="AL939" i="11"/>
  <c r="AH939" i="11"/>
  <c r="AM939" i="11"/>
  <c r="AI939" i="11"/>
  <c r="AN939" i="11"/>
  <c r="AE940" i="11"/>
  <c r="AJ940" i="11"/>
  <c r="AF940" i="11"/>
  <c r="AK940" i="11"/>
  <c r="AG940" i="11"/>
  <c r="AL940" i="11"/>
  <c r="AH940" i="11"/>
  <c r="AM940" i="11"/>
  <c r="AI940" i="11"/>
  <c r="AN940" i="11"/>
  <c r="AE941" i="11"/>
  <c r="AJ941" i="11"/>
  <c r="AF941" i="11"/>
  <c r="AK941" i="11"/>
  <c r="AG941" i="11"/>
  <c r="AL941" i="11"/>
  <c r="AH941" i="11"/>
  <c r="AM941" i="11"/>
  <c r="AI941" i="11"/>
  <c r="AN941" i="11"/>
  <c r="AE942" i="11"/>
  <c r="AJ942" i="11"/>
  <c r="AF942" i="11"/>
  <c r="AK942" i="11"/>
  <c r="AG942" i="11"/>
  <c r="AL942" i="11"/>
  <c r="AH942" i="11"/>
  <c r="AM942" i="11"/>
  <c r="AI942" i="11"/>
  <c r="AN942" i="11"/>
  <c r="AE943" i="11"/>
  <c r="AJ943" i="11"/>
  <c r="AF943" i="11"/>
  <c r="AK943" i="11"/>
  <c r="AG943" i="11"/>
  <c r="AL943" i="11"/>
  <c r="AH943" i="11"/>
  <c r="AM943" i="11"/>
  <c r="AI943" i="11"/>
  <c r="AN943" i="11"/>
  <c r="AE944" i="11"/>
  <c r="AJ944" i="11"/>
  <c r="AF944" i="11"/>
  <c r="AK944" i="11"/>
  <c r="AG944" i="11"/>
  <c r="AL944" i="11"/>
  <c r="AH944" i="11"/>
  <c r="AM944" i="11"/>
  <c r="AI944" i="11"/>
  <c r="AN944" i="11"/>
  <c r="AE945" i="11"/>
  <c r="AJ945" i="11"/>
  <c r="AF945" i="11"/>
  <c r="AK945" i="11"/>
  <c r="AG945" i="11"/>
  <c r="AL945" i="11"/>
  <c r="AH945" i="11"/>
  <c r="AM945" i="11"/>
  <c r="AI945" i="11"/>
  <c r="AN945" i="11"/>
  <c r="AE946" i="11"/>
  <c r="AJ946" i="11"/>
  <c r="AF946" i="11"/>
  <c r="AK946" i="11"/>
  <c r="AG946" i="11"/>
  <c r="AL946" i="11"/>
  <c r="AH946" i="11"/>
  <c r="AM946" i="11"/>
  <c r="AI946" i="11"/>
  <c r="AN946" i="11"/>
  <c r="AE947" i="11"/>
  <c r="AJ947" i="11"/>
  <c r="AF947" i="11"/>
  <c r="AK947" i="11"/>
  <c r="AG947" i="11"/>
  <c r="AL947" i="11"/>
  <c r="AH947" i="11"/>
  <c r="AM947" i="11"/>
  <c r="AI947" i="11"/>
  <c r="AN947" i="11"/>
  <c r="AE948" i="11"/>
  <c r="AJ948" i="11"/>
  <c r="AF948" i="11"/>
  <c r="AK948" i="11"/>
  <c r="AG948" i="11"/>
  <c r="AL948" i="11"/>
  <c r="AH948" i="11"/>
  <c r="AM948" i="11"/>
  <c r="AI948" i="11"/>
  <c r="AN948" i="11"/>
  <c r="AE949" i="11"/>
  <c r="AJ949" i="11"/>
  <c r="AF949" i="11"/>
  <c r="AK949" i="11"/>
  <c r="AG949" i="11"/>
  <c r="AL949" i="11"/>
  <c r="AH949" i="11"/>
  <c r="AM949" i="11"/>
  <c r="AI949" i="11"/>
  <c r="AN949" i="11"/>
  <c r="AE950" i="11"/>
  <c r="AJ950" i="11"/>
  <c r="AF950" i="11"/>
  <c r="AK950" i="11"/>
  <c r="AG950" i="11"/>
  <c r="AL950" i="11"/>
  <c r="AH950" i="11"/>
  <c r="AM950" i="11"/>
  <c r="AI950" i="11"/>
  <c r="AN950" i="11"/>
  <c r="AE951" i="11"/>
  <c r="AJ951" i="11"/>
  <c r="AF951" i="11"/>
  <c r="AK951" i="11"/>
  <c r="AG951" i="11"/>
  <c r="AL951" i="11"/>
  <c r="AH951" i="11"/>
  <c r="AM951" i="11"/>
  <c r="AI951" i="11"/>
  <c r="AN951" i="11"/>
  <c r="AE952" i="11"/>
  <c r="AJ952" i="11"/>
  <c r="AF952" i="11"/>
  <c r="AK952" i="11"/>
  <c r="AG952" i="11"/>
  <c r="AL952" i="11"/>
  <c r="AH952" i="11"/>
  <c r="AM952" i="11"/>
  <c r="AI952" i="11"/>
  <c r="AN952" i="11"/>
  <c r="AE953" i="11"/>
  <c r="AJ953" i="11"/>
  <c r="AF953" i="11"/>
  <c r="AK953" i="11"/>
  <c r="AG953" i="11"/>
  <c r="AL953" i="11"/>
  <c r="AH953" i="11"/>
  <c r="AM953" i="11"/>
  <c r="AI953" i="11"/>
  <c r="AN953" i="11"/>
  <c r="AE954" i="11"/>
  <c r="AJ954" i="11"/>
  <c r="AF954" i="11"/>
  <c r="AK954" i="11"/>
  <c r="AG954" i="11"/>
  <c r="AL954" i="11"/>
  <c r="AH954" i="11"/>
  <c r="AM954" i="11"/>
  <c r="AI954" i="11"/>
  <c r="AN954" i="11"/>
  <c r="AE955" i="11"/>
  <c r="AJ955" i="11"/>
  <c r="AF955" i="11"/>
  <c r="AK955" i="11"/>
  <c r="AG955" i="11"/>
  <c r="AL955" i="11"/>
  <c r="AH955" i="11"/>
  <c r="AM955" i="11"/>
  <c r="AI955" i="11"/>
  <c r="AN955" i="11"/>
  <c r="AE956" i="11"/>
  <c r="AJ956" i="11"/>
  <c r="AF956" i="11"/>
  <c r="AK956" i="11"/>
  <c r="AG956" i="11"/>
  <c r="AL956" i="11"/>
  <c r="AH956" i="11"/>
  <c r="AM956" i="11"/>
  <c r="AI956" i="11"/>
  <c r="AN956" i="11"/>
  <c r="AE957" i="11"/>
  <c r="AJ957" i="11"/>
  <c r="AF957" i="11"/>
  <c r="AK957" i="11"/>
  <c r="AG957" i="11"/>
  <c r="AL957" i="11"/>
  <c r="AH957" i="11"/>
  <c r="AM957" i="11"/>
  <c r="AI957" i="11"/>
  <c r="AN957" i="11"/>
  <c r="AE958" i="11"/>
  <c r="AJ958" i="11"/>
  <c r="AF958" i="11"/>
  <c r="AK958" i="11"/>
  <c r="AG958" i="11"/>
  <c r="AL958" i="11"/>
  <c r="AH958" i="11"/>
  <c r="AM958" i="11"/>
  <c r="AI958" i="11"/>
  <c r="AN958" i="11"/>
  <c r="AE959" i="11"/>
  <c r="AJ959" i="11"/>
  <c r="AF959" i="11"/>
  <c r="AK959" i="11"/>
  <c r="AG959" i="11"/>
  <c r="AL959" i="11"/>
  <c r="AH959" i="11"/>
  <c r="AM959" i="11"/>
  <c r="AI959" i="11"/>
  <c r="AN959" i="11"/>
  <c r="AE960" i="11"/>
  <c r="AJ960" i="11"/>
  <c r="AF960" i="11"/>
  <c r="AK960" i="11"/>
  <c r="AG960" i="11"/>
  <c r="AL960" i="11"/>
  <c r="AH960" i="11"/>
  <c r="AM960" i="11"/>
  <c r="AI960" i="11"/>
  <c r="AN960" i="11"/>
  <c r="AE961" i="11"/>
  <c r="AJ961" i="11"/>
  <c r="AF961" i="11"/>
  <c r="AK961" i="11"/>
  <c r="AG961" i="11"/>
  <c r="AL961" i="11"/>
  <c r="AH961" i="11"/>
  <c r="AM961" i="11"/>
  <c r="AI961" i="11"/>
  <c r="AN961" i="11"/>
  <c r="AE962" i="11"/>
  <c r="AJ962" i="11"/>
  <c r="AF962" i="11"/>
  <c r="AK962" i="11"/>
  <c r="AG962" i="11"/>
  <c r="AL962" i="11"/>
  <c r="AH962" i="11"/>
  <c r="AM962" i="11"/>
  <c r="AI962" i="11"/>
  <c r="AN962" i="11"/>
  <c r="AE963" i="11"/>
  <c r="AJ963" i="11"/>
  <c r="AF963" i="11"/>
  <c r="AK963" i="11"/>
  <c r="AG963" i="11"/>
  <c r="AL963" i="11"/>
  <c r="AH963" i="11"/>
  <c r="AM963" i="11"/>
  <c r="AI963" i="11"/>
  <c r="AN963" i="11"/>
  <c r="AE964" i="11"/>
  <c r="AJ964" i="11"/>
  <c r="AF964" i="11"/>
  <c r="AK964" i="11"/>
  <c r="AG964" i="11"/>
  <c r="AL964" i="11"/>
  <c r="AH964" i="11"/>
  <c r="AM964" i="11"/>
  <c r="AI964" i="11"/>
  <c r="AN964" i="11"/>
  <c r="AE965" i="11"/>
  <c r="AJ965" i="11"/>
  <c r="AF965" i="11"/>
  <c r="AK965" i="11"/>
  <c r="AG965" i="11"/>
  <c r="AL965" i="11"/>
  <c r="AH965" i="11"/>
  <c r="AM965" i="11"/>
  <c r="AI965" i="11"/>
  <c r="AN965" i="11"/>
  <c r="AE966" i="11"/>
  <c r="AJ966" i="11"/>
  <c r="AF966" i="11"/>
  <c r="AK966" i="11"/>
  <c r="AG966" i="11"/>
  <c r="AL966" i="11"/>
  <c r="AH966" i="11"/>
  <c r="AM966" i="11"/>
  <c r="AI966" i="11"/>
  <c r="AN966" i="11"/>
  <c r="AE967" i="11"/>
  <c r="AJ967" i="11"/>
  <c r="AF967" i="11"/>
  <c r="AK967" i="11"/>
  <c r="AG967" i="11"/>
  <c r="AL967" i="11"/>
  <c r="AH967" i="11"/>
  <c r="AM967" i="11"/>
  <c r="AI967" i="11"/>
  <c r="AN967" i="11"/>
  <c r="AE968" i="11"/>
  <c r="AJ968" i="11"/>
  <c r="AF968" i="11"/>
  <c r="AK968" i="11"/>
  <c r="AG968" i="11"/>
  <c r="AL968" i="11"/>
  <c r="AH968" i="11"/>
  <c r="AM968" i="11"/>
  <c r="AI968" i="11"/>
  <c r="AN968" i="11"/>
  <c r="AE969" i="11"/>
  <c r="AJ969" i="11"/>
  <c r="AF969" i="11"/>
  <c r="AK969" i="11"/>
  <c r="AG969" i="11"/>
  <c r="AL969" i="11"/>
  <c r="AH969" i="11"/>
  <c r="AM969" i="11"/>
  <c r="AI969" i="11"/>
  <c r="AN969" i="11"/>
  <c r="AE970" i="11"/>
  <c r="AJ970" i="11"/>
  <c r="AF970" i="11"/>
  <c r="AK970" i="11"/>
  <c r="AG970" i="11"/>
  <c r="AL970" i="11"/>
  <c r="AH970" i="11"/>
  <c r="AM970" i="11"/>
  <c r="AI970" i="11"/>
  <c r="AN970" i="11"/>
  <c r="AE971" i="11"/>
  <c r="AJ971" i="11"/>
  <c r="AF971" i="11"/>
  <c r="AK971" i="11"/>
  <c r="AG971" i="11"/>
  <c r="AL971" i="11"/>
  <c r="AH971" i="11"/>
  <c r="AM971" i="11"/>
  <c r="AI971" i="11"/>
  <c r="AN971" i="11"/>
  <c r="AE972" i="11"/>
  <c r="AJ972" i="11"/>
  <c r="AF972" i="11"/>
  <c r="AK972" i="11"/>
  <c r="AG972" i="11"/>
  <c r="AL972" i="11"/>
  <c r="AH972" i="11"/>
  <c r="AM972" i="11"/>
  <c r="AI972" i="11"/>
  <c r="AN972" i="11"/>
  <c r="AE973" i="11"/>
  <c r="AJ973" i="11"/>
  <c r="AF973" i="11"/>
  <c r="AK973" i="11"/>
  <c r="AG973" i="11"/>
  <c r="AL973" i="11"/>
  <c r="AH973" i="11"/>
  <c r="AM973" i="11"/>
  <c r="AI973" i="11"/>
  <c r="AN973" i="11"/>
  <c r="AE974" i="11"/>
  <c r="AJ974" i="11"/>
  <c r="AF974" i="11"/>
  <c r="AK974" i="11"/>
  <c r="AG974" i="11"/>
  <c r="AL974" i="11"/>
  <c r="AH974" i="11"/>
  <c r="AM974" i="11"/>
  <c r="AI974" i="11"/>
  <c r="AN974" i="11"/>
  <c r="AE975" i="11"/>
  <c r="AJ975" i="11"/>
  <c r="AF975" i="11"/>
  <c r="AK975" i="11"/>
  <c r="AG975" i="11"/>
  <c r="AL975" i="11"/>
  <c r="AH975" i="11"/>
  <c r="AM975" i="11"/>
  <c r="AI975" i="11"/>
  <c r="AN975" i="11"/>
  <c r="AE976" i="11"/>
  <c r="AJ976" i="11"/>
  <c r="AF976" i="11"/>
  <c r="AK976" i="11"/>
  <c r="AG976" i="11"/>
  <c r="AL976" i="11"/>
  <c r="AH976" i="11"/>
  <c r="AM976" i="11"/>
  <c r="AI976" i="11"/>
  <c r="AN976" i="11"/>
  <c r="AE977" i="11"/>
  <c r="AJ977" i="11"/>
  <c r="AF977" i="11"/>
  <c r="AK977" i="11"/>
  <c r="AG977" i="11"/>
  <c r="AL977" i="11"/>
  <c r="AH977" i="11"/>
  <c r="AM977" i="11"/>
  <c r="AI977" i="11"/>
  <c r="AN977" i="11"/>
  <c r="AE978" i="11"/>
  <c r="AJ978" i="11"/>
  <c r="AF978" i="11"/>
  <c r="AK978" i="11"/>
  <c r="AG978" i="11"/>
  <c r="AL978" i="11"/>
  <c r="AH978" i="11"/>
  <c r="AM978" i="11"/>
  <c r="AI978" i="11"/>
  <c r="AN978" i="11"/>
  <c r="AE979" i="11"/>
  <c r="AJ979" i="11"/>
  <c r="AF979" i="11"/>
  <c r="AK979" i="11"/>
  <c r="AG979" i="11"/>
  <c r="AL979" i="11"/>
  <c r="AH979" i="11"/>
  <c r="AM979" i="11"/>
  <c r="AI979" i="11"/>
  <c r="AN979" i="11"/>
  <c r="AE980" i="11"/>
  <c r="AJ980" i="11"/>
  <c r="AF980" i="11"/>
  <c r="AK980" i="11"/>
  <c r="AG980" i="11"/>
  <c r="AL980" i="11"/>
  <c r="AH980" i="11"/>
  <c r="AM980" i="11"/>
  <c r="AI980" i="11"/>
  <c r="AN980" i="11"/>
  <c r="AE981" i="11"/>
  <c r="AJ981" i="11"/>
  <c r="AF981" i="11"/>
  <c r="AK981" i="11"/>
  <c r="AG981" i="11"/>
  <c r="AL981" i="11"/>
  <c r="AH981" i="11"/>
  <c r="AM981" i="11"/>
  <c r="AI981" i="11"/>
  <c r="AN981" i="11"/>
  <c r="AE982" i="11"/>
  <c r="AJ982" i="11"/>
  <c r="AF982" i="11"/>
  <c r="AK982" i="11"/>
  <c r="AG982" i="11"/>
  <c r="AL982" i="11"/>
  <c r="AH982" i="11"/>
  <c r="AM982" i="11"/>
  <c r="AI982" i="11"/>
  <c r="AN982" i="11"/>
  <c r="AE983" i="11"/>
  <c r="AJ983" i="11"/>
  <c r="AF983" i="11"/>
  <c r="AK983" i="11"/>
  <c r="AG983" i="11"/>
  <c r="AL983" i="11"/>
  <c r="AH983" i="11"/>
  <c r="AM983" i="11"/>
  <c r="AI983" i="11"/>
  <c r="AN983" i="11"/>
  <c r="AE984" i="11"/>
  <c r="AJ984" i="11"/>
  <c r="AF984" i="11"/>
  <c r="AK984" i="11"/>
  <c r="AG984" i="11"/>
  <c r="AL984" i="11"/>
  <c r="AH984" i="11"/>
  <c r="AM984" i="11"/>
  <c r="AI984" i="11"/>
  <c r="AN984" i="11"/>
  <c r="AE985" i="11"/>
  <c r="AJ985" i="11"/>
  <c r="AF985" i="11"/>
  <c r="AK985" i="11"/>
  <c r="AG985" i="11"/>
  <c r="AL985" i="11"/>
  <c r="AH985" i="11"/>
  <c r="AM985" i="11"/>
  <c r="AI985" i="11"/>
  <c r="AN985" i="11"/>
  <c r="AE986" i="11"/>
  <c r="AJ986" i="11"/>
  <c r="AF986" i="11"/>
  <c r="AK986" i="11"/>
  <c r="AG986" i="11"/>
  <c r="AL986" i="11"/>
  <c r="AH986" i="11"/>
  <c r="AM986" i="11"/>
  <c r="AI986" i="11"/>
  <c r="AN986" i="11"/>
  <c r="AE987" i="11"/>
  <c r="AJ987" i="11"/>
  <c r="AF987" i="11"/>
  <c r="AK987" i="11"/>
  <c r="AG987" i="11"/>
  <c r="AL987" i="11"/>
  <c r="AH987" i="11"/>
  <c r="AM987" i="11"/>
  <c r="AI987" i="11"/>
  <c r="AN987" i="11"/>
  <c r="AE988" i="11"/>
  <c r="AJ988" i="11"/>
  <c r="AF988" i="11"/>
  <c r="AK988" i="11"/>
  <c r="AG988" i="11"/>
  <c r="AL988" i="11"/>
  <c r="AH988" i="11"/>
  <c r="AM988" i="11"/>
  <c r="AI988" i="11"/>
  <c r="AN988" i="11"/>
  <c r="AE989" i="11"/>
  <c r="AJ989" i="11"/>
  <c r="AF989" i="11"/>
  <c r="AK989" i="11"/>
  <c r="AG989" i="11"/>
  <c r="AL989" i="11"/>
  <c r="AH989" i="11"/>
  <c r="AM989" i="11"/>
  <c r="AI989" i="11"/>
  <c r="AN989" i="11"/>
  <c r="AE990" i="11"/>
  <c r="AJ990" i="11"/>
  <c r="AF990" i="11"/>
  <c r="AK990" i="11"/>
  <c r="AG990" i="11"/>
  <c r="AL990" i="11"/>
  <c r="AH990" i="11"/>
  <c r="AM990" i="11"/>
  <c r="AI990" i="11"/>
  <c r="AN990" i="11"/>
  <c r="AE991" i="11"/>
  <c r="AJ991" i="11"/>
  <c r="AF991" i="11"/>
  <c r="AK991" i="11"/>
  <c r="AG991" i="11"/>
  <c r="AL991" i="11"/>
  <c r="AH991" i="11"/>
  <c r="AM991" i="11"/>
  <c r="AI991" i="11"/>
  <c r="AN991" i="11"/>
  <c r="AE992" i="11"/>
  <c r="AJ992" i="11"/>
  <c r="AF992" i="11"/>
  <c r="AK992" i="11"/>
  <c r="AG992" i="11"/>
  <c r="AL992" i="11"/>
  <c r="AH992" i="11"/>
  <c r="AM992" i="11"/>
  <c r="AI992" i="11"/>
  <c r="AN992" i="11"/>
  <c r="AE993" i="11"/>
  <c r="AJ993" i="11"/>
  <c r="AF993" i="11"/>
  <c r="AK993" i="11"/>
  <c r="AG993" i="11"/>
  <c r="AL993" i="11"/>
  <c r="AH993" i="11"/>
  <c r="AM993" i="11"/>
  <c r="AI993" i="11"/>
  <c r="AN993" i="11"/>
  <c r="AE994" i="11"/>
  <c r="AJ994" i="11"/>
  <c r="AF994" i="11"/>
  <c r="AK994" i="11"/>
  <c r="AG994" i="11"/>
  <c r="AL994" i="11"/>
  <c r="AH994" i="11"/>
  <c r="AM994" i="11"/>
  <c r="AI994" i="11"/>
  <c r="AN994" i="11"/>
  <c r="AE995" i="11"/>
  <c r="AJ995" i="11"/>
  <c r="AF995" i="11"/>
  <c r="AK995" i="11"/>
  <c r="AG995" i="11"/>
  <c r="AL995" i="11"/>
  <c r="AH995" i="11"/>
  <c r="AM995" i="11"/>
  <c r="AI995" i="11"/>
  <c r="AN995" i="11"/>
  <c r="AE996" i="11"/>
  <c r="AJ996" i="11"/>
  <c r="AF996" i="11"/>
  <c r="AK996" i="11"/>
  <c r="AG996" i="11"/>
  <c r="AL996" i="11"/>
  <c r="AH996" i="11"/>
  <c r="AM996" i="11"/>
  <c r="AI996" i="11"/>
  <c r="AN996" i="11"/>
  <c r="AE997" i="11"/>
  <c r="AJ997" i="11"/>
  <c r="AF997" i="11"/>
  <c r="AK997" i="11"/>
  <c r="AG997" i="11"/>
  <c r="AL997" i="11"/>
  <c r="AH997" i="11"/>
  <c r="AM997" i="11"/>
  <c r="AI997" i="11"/>
  <c r="AN997" i="11"/>
  <c r="AE998" i="11"/>
  <c r="AJ998" i="11"/>
  <c r="AF998" i="11"/>
  <c r="AK998" i="11"/>
  <c r="AG998" i="11"/>
  <c r="AL998" i="11"/>
  <c r="AH998" i="11"/>
  <c r="AM998" i="11"/>
  <c r="AI998" i="11"/>
  <c r="AN998" i="11"/>
  <c r="AE999" i="11"/>
  <c r="AJ999" i="11"/>
  <c r="AF999" i="11"/>
  <c r="AK999" i="11"/>
  <c r="AG999" i="11"/>
  <c r="AL999" i="11"/>
  <c r="AH999" i="11"/>
  <c r="AM999" i="11"/>
  <c r="AI999" i="11"/>
  <c r="AN999" i="11"/>
  <c r="AE1000" i="11"/>
  <c r="AJ1000" i="11"/>
  <c r="AF1000" i="11"/>
  <c r="AK1000" i="11"/>
  <c r="AG1000" i="11"/>
  <c r="AL1000" i="11"/>
  <c r="AH1000" i="11"/>
  <c r="AM1000" i="11"/>
  <c r="AI1000" i="11"/>
  <c r="AN1000" i="11"/>
  <c r="AE1001" i="11"/>
  <c r="AJ1001" i="11"/>
  <c r="AF1001" i="11"/>
  <c r="AK1001" i="11"/>
  <c r="AG1001" i="11"/>
  <c r="AL1001" i="11"/>
  <c r="AH1001" i="11"/>
  <c r="AM1001" i="11"/>
  <c r="AI1001" i="11"/>
  <c r="AN1001" i="11"/>
  <c r="AE1002" i="11"/>
  <c r="AJ1002" i="11"/>
  <c r="AF1002" i="11"/>
  <c r="AK1002" i="11"/>
  <c r="AG1002" i="11"/>
  <c r="AL1002" i="11"/>
  <c r="AH1002" i="11"/>
  <c r="AM1002" i="11"/>
  <c r="AI1002" i="11"/>
  <c r="AN1002" i="11"/>
  <c r="AE1003" i="11"/>
  <c r="AJ1003" i="11"/>
  <c r="AF1003" i="11"/>
  <c r="AK1003" i="11"/>
  <c r="AG1003" i="11"/>
  <c r="AL1003" i="11"/>
  <c r="AH1003" i="11"/>
  <c r="AM1003" i="11"/>
  <c r="AI1003" i="11"/>
  <c r="AN1003" i="11"/>
  <c r="AE1004" i="11"/>
  <c r="AJ1004" i="11"/>
  <c r="AF1004" i="11"/>
  <c r="AK1004" i="11"/>
  <c r="AG1004" i="11"/>
  <c r="AL1004" i="11"/>
  <c r="AH1004" i="11"/>
  <c r="AM1004" i="11"/>
  <c r="AI1004" i="11"/>
  <c r="AN1004" i="11"/>
  <c r="AE1005" i="11"/>
  <c r="AJ1005" i="11"/>
  <c r="AF1005" i="11"/>
  <c r="AK1005" i="11"/>
  <c r="AG1005" i="11"/>
  <c r="AL1005" i="11"/>
  <c r="AH1005" i="11"/>
  <c r="AM1005" i="11"/>
  <c r="AI1005" i="11"/>
  <c r="AN1005" i="11"/>
  <c r="AE1006" i="11"/>
  <c r="AJ1006" i="11"/>
  <c r="AF1006" i="11"/>
  <c r="AK1006" i="11"/>
  <c r="AG1006" i="11"/>
  <c r="AL1006" i="11"/>
  <c r="AH1006" i="11"/>
  <c r="AM1006" i="11"/>
  <c r="AI1006" i="11"/>
  <c r="AN1006" i="11"/>
  <c r="AE1007" i="11"/>
  <c r="AJ1007" i="11"/>
  <c r="AF1007" i="11"/>
  <c r="AK1007" i="11"/>
  <c r="AG1007" i="11"/>
  <c r="AL1007" i="11"/>
  <c r="AH1007" i="11"/>
  <c r="AM1007" i="11"/>
  <c r="AI1007" i="11"/>
  <c r="AN1007" i="11"/>
  <c r="AE1008" i="11"/>
  <c r="AJ1008" i="11"/>
  <c r="AF1008" i="11"/>
  <c r="AK1008" i="11"/>
  <c r="AG1008" i="11"/>
  <c r="AL1008" i="11"/>
  <c r="AH1008" i="11"/>
  <c r="AM1008" i="11"/>
  <c r="AI1008" i="11"/>
  <c r="AN1008" i="11"/>
  <c r="AE1009" i="11"/>
  <c r="AJ1009" i="11"/>
  <c r="AF1009" i="11"/>
  <c r="AK1009" i="11"/>
  <c r="AG1009" i="11"/>
  <c r="AL1009" i="11"/>
  <c r="AH1009" i="11"/>
  <c r="AM1009" i="11"/>
  <c r="AI1009" i="11"/>
  <c r="AN1009" i="11"/>
  <c r="AE1010" i="11"/>
  <c r="AJ1010" i="11"/>
  <c r="AF1010" i="11"/>
  <c r="AK1010" i="11"/>
  <c r="AG1010" i="11"/>
  <c r="AL1010" i="11"/>
  <c r="AH1010" i="11"/>
  <c r="AM1010" i="11"/>
  <c r="AI1010" i="11"/>
  <c r="AN1010" i="11"/>
  <c r="AE1011" i="11"/>
  <c r="AJ1011" i="11"/>
  <c r="AF1011" i="11"/>
  <c r="AK1011" i="11"/>
  <c r="AG1011" i="11"/>
  <c r="AL1011" i="11"/>
  <c r="AH1011" i="11"/>
  <c r="AM1011" i="11"/>
  <c r="AI1011" i="11"/>
  <c r="AN1011" i="11"/>
  <c r="AE1012" i="11"/>
  <c r="AJ1012" i="11"/>
  <c r="AF1012" i="11"/>
  <c r="AK1012" i="11"/>
  <c r="AG1012" i="11"/>
  <c r="AL1012" i="11"/>
  <c r="AH1012" i="11"/>
  <c r="AM1012" i="11"/>
  <c r="AI1012" i="11"/>
  <c r="AN1012" i="11"/>
  <c r="AE1013" i="11"/>
  <c r="AJ1013" i="11"/>
  <c r="AF1013" i="11"/>
  <c r="AK1013" i="11"/>
  <c r="AG1013" i="11"/>
  <c r="AL1013" i="11"/>
  <c r="AH1013" i="11"/>
  <c r="AM1013" i="11"/>
  <c r="AI1013" i="11"/>
  <c r="AN1013" i="11"/>
  <c r="AE1014" i="11"/>
  <c r="AJ1014" i="11"/>
  <c r="AF1014" i="11"/>
  <c r="AK1014" i="11"/>
  <c r="AG1014" i="11"/>
  <c r="AL1014" i="11"/>
  <c r="AH1014" i="11"/>
  <c r="AM1014" i="11"/>
  <c r="AI1014" i="11"/>
  <c r="AN1014" i="11"/>
  <c r="AE1015" i="11"/>
  <c r="AJ1015" i="11"/>
  <c r="AF1015" i="11"/>
  <c r="AK1015" i="11"/>
  <c r="AG1015" i="11"/>
  <c r="AL1015" i="11"/>
  <c r="AH1015" i="11"/>
  <c r="AM1015" i="11"/>
  <c r="AI1015" i="11"/>
  <c r="AN1015" i="11"/>
  <c r="AE1016" i="11"/>
  <c r="AJ1016" i="11"/>
  <c r="AF1016" i="11"/>
  <c r="AK1016" i="11"/>
  <c r="AG1016" i="11"/>
  <c r="AL1016" i="11"/>
  <c r="AH1016" i="11"/>
  <c r="AM1016" i="11"/>
  <c r="AI1016" i="11"/>
  <c r="AN1016" i="11"/>
  <c r="AE1017" i="11"/>
  <c r="AJ1017" i="11"/>
  <c r="AF1017" i="11"/>
  <c r="AK1017" i="11"/>
  <c r="AG1017" i="11"/>
  <c r="AL1017" i="11"/>
  <c r="AH1017" i="11"/>
  <c r="AM1017" i="11"/>
  <c r="AI1017" i="11"/>
  <c r="AN1017" i="11"/>
  <c r="AE1018" i="11"/>
  <c r="AJ1018" i="11"/>
  <c r="AF1018" i="11"/>
  <c r="AK1018" i="11"/>
  <c r="AG1018" i="11"/>
  <c r="AL1018" i="11"/>
  <c r="AH1018" i="11"/>
  <c r="AM1018" i="11"/>
  <c r="AI1018" i="11"/>
  <c r="AN1018" i="11"/>
  <c r="AE1019" i="11"/>
  <c r="AJ1019" i="11"/>
  <c r="AF1019" i="11"/>
  <c r="AK1019" i="11"/>
  <c r="AG1019" i="11"/>
  <c r="AL1019" i="11"/>
  <c r="AH1019" i="11"/>
  <c r="AM1019" i="11"/>
  <c r="AI1019" i="11"/>
  <c r="AN1019" i="11"/>
  <c r="AE1020" i="11"/>
  <c r="AJ1020" i="11"/>
  <c r="AF1020" i="11"/>
  <c r="AK1020" i="11"/>
  <c r="AG1020" i="11"/>
  <c r="AL1020" i="11"/>
  <c r="AH1020" i="11"/>
  <c r="AM1020" i="11"/>
  <c r="AI1020" i="11"/>
  <c r="AN1020" i="11"/>
  <c r="AE1021" i="11"/>
  <c r="AJ1021" i="11"/>
  <c r="AF1021" i="11"/>
  <c r="AK1021" i="11"/>
  <c r="AG1021" i="11"/>
  <c r="AL1021" i="11"/>
  <c r="AH1021" i="11"/>
  <c r="AM1021" i="11"/>
  <c r="AI1021" i="11"/>
  <c r="AN1021" i="11"/>
  <c r="AE1022" i="11"/>
  <c r="AJ1022" i="11"/>
  <c r="AF1022" i="11"/>
  <c r="AK1022" i="11"/>
  <c r="AG1022" i="11"/>
  <c r="AL1022" i="11"/>
  <c r="AH1022" i="11"/>
  <c r="AM1022" i="11"/>
  <c r="AI1022" i="11"/>
  <c r="AN1022" i="11"/>
  <c r="AE1023" i="11"/>
  <c r="AJ1023" i="11"/>
  <c r="AF1023" i="11"/>
  <c r="AK1023" i="11"/>
  <c r="AG1023" i="11"/>
  <c r="AL1023" i="11"/>
  <c r="AH1023" i="11"/>
  <c r="AM1023" i="11"/>
  <c r="AI1023" i="11"/>
  <c r="AN1023" i="11"/>
  <c r="AE1024" i="11"/>
  <c r="AJ1024" i="11"/>
  <c r="AF1024" i="11"/>
  <c r="AK1024" i="11"/>
  <c r="AG1024" i="11"/>
  <c r="AL1024" i="11"/>
  <c r="AH1024" i="11"/>
  <c r="AM1024" i="11"/>
  <c r="AI1024" i="11"/>
  <c r="AN1024" i="11"/>
  <c r="AE1025" i="11"/>
  <c r="AJ1025" i="11"/>
  <c r="AF1025" i="11"/>
  <c r="AK1025" i="11"/>
  <c r="AG1025" i="11"/>
  <c r="AL1025" i="11"/>
  <c r="AH1025" i="11"/>
  <c r="AM1025" i="11"/>
  <c r="AI1025" i="11"/>
  <c r="AN1025" i="11"/>
  <c r="AE1026" i="11"/>
  <c r="AJ1026" i="11"/>
  <c r="AF1026" i="11"/>
  <c r="AK1026" i="11"/>
  <c r="AG1026" i="11"/>
  <c r="AL1026" i="11"/>
  <c r="AH1026" i="11"/>
  <c r="AM1026" i="11"/>
  <c r="AI1026" i="11"/>
  <c r="AN1026" i="11"/>
  <c r="AE1027" i="11"/>
  <c r="AJ1027" i="11"/>
  <c r="AF1027" i="11"/>
  <c r="AK1027" i="11"/>
  <c r="AG1027" i="11"/>
  <c r="AL1027" i="11"/>
  <c r="AH1027" i="11"/>
  <c r="AM1027" i="11"/>
  <c r="AI1027" i="11"/>
  <c r="AN1027" i="11"/>
  <c r="AE1028" i="11"/>
  <c r="AJ1028" i="11"/>
  <c r="AF1028" i="11"/>
  <c r="AK1028" i="11"/>
  <c r="AG1028" i="11"/>
  <c r="AL1028" i="11"/>
  <c r="AH1028" i="11"/>
  <c r="AM1028" i="11"/>
  <c r="AI1028" i="11"/>
  <c r="AN1028" i="11"/>
  <c r="AE1029" i="11"/>
  <c r="AJ1029" i="11"/>
  <c r="AF1029" i="11"/>
  <c r="AK1029" i="11"/>
  <c r="AG1029" i="11"/>
  <c r="AL1029" i="11"/>
  <c r="AH1029" i="11"/>
  <c r="AM1029" i="11"/>
  <c r="AI1029" i="11"/>
  <c r="AN1029" i="11"/>
  <c r="AE1030" i="11"/>
  <c r="AJ1030" i="11"/>
  <c r="AF1030" i="11"/>
  <c r="AK1030" i="11"/>
  <c r="AG1030" i="11"/>
  <c r="AL1030" i="11"/>
  <c r="AH1030" i="11"/>
  <c r="AM1030" i="11"/>
  <c r="AI1030" i="11"/>
  <c r="AN1030" i="11"/>
  <c r="AE1031" i="11"/>
  <c r="AJ1031" i="11"/>
  <c r="AF1031" i="11"/>
  <c r="AK1031" i="11"/>
  <c r="AG1031" i="11"/>
  <c r="AL1031" i="11"/>
  <c r="AH1031" i="11"/>
  <c r="AM1031" i="11"/>
  <c r="AI1031" i="11"/>
  <c r="AN1031" i="11"/>
  <c r="AE1032" i="11"/>
  <c r="AJ1032" i="11"/>
  <c r="AF1032" i="11"/>
  <c r="AK1032" i="11"/>
  <c r="AG1032" i="11"/>
  <c r="AL1032" i="11"/>
  <c r="AH1032" i="11"/>
  <c r="AM1032" i="11"/>
  <c r="AI1032" i="11"/>
  <c r="AN1032" i="11"/>
  <c r="AE1033" i="11"/>
  <c r="AJ1033" i="11"/>
  <c r="AF1033" i="11"/>
  <c r="AK1033" i="11"/>
  <c r="AG1033" i="11"/>
  <c r="AL1033" i="11"/>
  <c r="AH1033" i="11"/>
  <c r="AM1033" i="11"/>
  <c r="AI1033" i="11"/>
  <c r="AN1033" i="11"/>
  <c r="AE1034" i="11"/>
  <c r="AJ1034" i="11"/>
  <c r="AF1034" i="11"/>
  <c r="AK1034" i="11"/>
  <c r="AG1034" i="11"/>
  <c r="AL1034" i="11"/>
  <c r="AH1034" i="11"/>
  <c r="AM1034" i="11"/>
  <c r="AI1034" i="11"/>
  <c r="AN1034" i="11"/>
  <c r="AE1035" i="11"/>
  <c r="AJ1035" i="11"/>
  <c r="AF1035" i="11"/>
  <c r="AK1035" i="11"/>
  <c r="AG1035" i="11"/>
  <c r="AL1035" i="11"/>
  <c r="AH1035" i="11"/>
  <c r="AM1035" i="11"/>
  <c r="AI1035" i="11"/>
  <c r="AN1035" i="11"/>
  <c r="AE1036" i="11"/>
  <c r="AJ1036" i="11"/>
  <c r="AF1036" i="11"/>
  <c r="AK1036" i="11"/>
  <c r="AG1036" i="11"/>
  <c r="AL1036" i="11"/>
  <c r="AH1036" i="11"/>
  <c r="AM1036" i="11"/>
  <c r="AI1036" i="11"/>
  <c r="AN1036" i="11"/>
  <c r="AE1037" i="11"/>
  <c r="AJ1037" i="11"/>
  <c r="AF1037" i="11"/>
  <c r="AK1037" i="11"/>
  <c r="AG1037" i="11"/>
  <c r="AL1037" i="11"/>
  <c r="AH1037" i="11"/>
  <c r="AM1037" i="11"/>
  <c r="AI1037" i="11"/>
  <c r="AN1037" i="11"/>
  <c r="AE1038" i="11"/>
  <c r="AJ1038" i="11"/>
  <c r="AF1038" i="11"/>
  <c r="AK1038" i="11"/>
  <c r="AG1038" i="11"/>
  <c r="AL1038" i="11"/>
  <c r="AH1038" i="11"/>
  <c r="AM1038" i="11"/>
  <c r="AI1038" i="11"/>
  <c r="AN1038" i="11"/>
  <c r="AE1039" i="11"/>
  <c r="AJ1039" i="11"/>
  <c r="AF1039" i="11"/>
  <c r="AK1039" i="11"/>
  <c r="AG1039" i="11"/>
  <c r="AL1039" i="11"/>
  <c r="AH1039" i="11"/>
  <c r="AM1039" i="11"/>
  <c r="AI1039" i="11"/>
  <c r="AN1039" i="11"/>
  <c r="AE1040" i="11"/>
  <c r="AJ1040" i="11"/>
  <c r="AF1040" i="11"/>
  <c r="AK1040" i="11"/>
  <c r="AG1040" i="11"/>
  <c r="AL1040" i="11"/>
  <c r="AH1040" i="11"/>
  <c r="AM1040" i="11"/>
  <c r="AI1040" i="11"/>
  <c r="AN1040" i="11"/>
  <c r="AE1041" i="11"/>
  <c r="AJ1041" i="11"/>
  <c r="AF1041" i="11"/>
  <c r="AK1041" i="11"/>
  <c r="AG1041" i="11"/>
  <c r="AL1041" i="11"/>
  <c r="AH1041" i="11"/>
  <c r="AM1041" i="11"/>
  <c r="AI1041" i="11"/>
  <c r="AN1041" i="11"/>
  <c r="AE1042" i="11"/>
  <c r="AJ1042" i="11"/>
  <c r="AF1042" i="11"/>
  <c r="AK1042" i="11"/>
  <c r="AG1042" i="11"/>
  <c r="AL1042" i="11"/>
  <c r="AH1042" i="11"/>
  <c r="AM1042" i="11"/>
  <c r="AI1042" i="11"/>
  <c r="AN1042" i="11"/>
  <c r="AE1043" i="11"/>
  <c r="AJ1043" i="11"/>
  <c r="AF1043" i="11"/>
  <c r="AK1043" i="11"/>
  <c r="AG1043" i="11"/>
  <c r="AL1043" i="11"/>
  <c r="AH1043" i="11"/>
  <c r="AM1043" i="11"/>
  <c r="AI1043" i="11"/>
  <c r="AN1043" i="11"/>
  <c r="AE1044" i="11"/>
  <c r="AJ1044" i="11"/>
  <c r="AF1044" i="11"/>
  <c r="AK1044" i="11"/>
  <c r="AG1044" i="11"/>
  <c r="AL1044" i="11"/>
  <c r="AH1044" i="11"/>
  <c r="AM1044" i="11"/>
  <c r="AI1044" i="11"/>
  <c r="AN1044" i="11"/>
  <c r="AE1045" i="11"/>
  <c r="AJ1045" i="11"/>
  <c r="AF1045" i="11"/>
  <c r="AK1045" i="11"/>
  <c r="AG1045" i="11"/>
  <c r="AL1045" i="11"/>
  <c r="AH1045" i="11"/>
  <c r="AM1045" i="11"/>
  <c r="AI1045" i="11"/>
  <c r="AN1045" i="11"/>
  <c r="AE1046" i="11"/>
  <c r="AJ1046" i="11"/>
  <c r="AF1046" i="11"/>
  <c r="AK1046" i="11"/>
  <c r="AG1046" i="11"/>
  <c r="AL1046" i="11"/>
  <c r="AH1046" i="11"/>
  <c r="AM1046" i="11"/>
  <c r="AI1046" i="11"/>
  <c r="AN1046" i="11"/>
  <c r="AE1047" i="11"/>
  <c r="AJ1047" i="11"/>
  <c r="AF1047" i="11"/>
  <c r="AK1047" i="11"/>
  <c r="AG1047" i="11"/>
  <c r="AL1047" i="11"/>
  <c r="AH1047" i="11"/>
  <c r="AM1047" i="11"/>
  <c r="AI1047" i="11"/>
  <c r="AN1047" i="11"/>
  <c r="AE1048" i="11"/>
  <c r="AJ1048" i="11"/>
  <c r="AF1048" i="11"/>
  <c r="AK1048" i="11"/>
  <c r="AG1048" i="11"/>
  <c r="AL1048" i="11"/>
  <c r="AH1048" i="11"/>
  <c r="AM1048" i="11"/>
  <c r="AI1048" i="11"/>
  <c r="AN1048" i="11"/>
  <c r="AE1049" i="11"/>
  <c r="AJ1049" i="11"/>
  <c r="AF1049" i="11"/>
  <c r="AK1049" i="11"/>
  <c r="AG1049" i="11"/>
  <c r="AL1049" i="11"/>
  <c r="AH1049" i="11"/>
  <c r="AM1049" i="11"/>
  <c r="AI1049" i="11"/>
  <c r="AN1049" i="11"/>
  <c r="AE1050" i="11"/>
  <c r="AJ1050" i="11"/>
  <c r="AF1050" i="11"/>
  <c r="AK1050" i="11"/>
  <c r="AG1050" i="11"/>
  <c r="AL1050" i="11"/>
  <c r="AH1050" i="11"/>
  <c r="AM1050" i="11"/>
  <c r="AI1050" i="11"/>
  <c r="AN1050" i="11"/>
  <c r="AE1051" i="11"/>
  <c r="AJ1051" i="11"/>
  <c r="AF1051" i="11"/>
  <c r="AK1051" i="11"/>
  <c r="AG1051" i="11"/>
  <c r="AL1051" i="11"/>
  <c r="AH1051" i="11"/>
  <c r="AM1051" i="11"/>
  <c r="AI1051" i="11"/>
  <c r="AN1051" i="11"/>
  <c r="AE1052" i="11"/>
  <c r="AJ1052" i="11"/>
  <c r="AF1052" i="11"/>
  <c r="AK1052" i="11"/>
  <c r="AG1052" i="11"/>
  <c r="AL1052" i="11"/>
  <c r="AH1052" i="11"/>
  <c r="AM1052" i="11"/>
  <c r="AI1052" i="11"/>
  <c r="AN1052" i="11"/>
  <c r="AE1053" i="11"/>
  <c r="AJ1053" i="11"/>
  <c r="AF1053" i="11"/>
  <c r="AK1053" i="11"/>
  <c r="AG1053" i="11"/>
  <c r="AL1053" i="11"/>
  <c r="AH1053" i="11"/>
  <c r="AM1053" i="11"/>
  <c r="AI1053" i="11"/>
  <c r="AN1053" i="11"/>
  <c r="AE1054" i="11"/>
  <c r="AJ1054" i="11"/>
  <c r="AF1054" i="11"/>
  <c r="AK1054" i="11"/>
  <c r="AG1054" i="11"/>
  <c r="AL1054" i="11"/>
  <c r="AH1054" i="11"/>
  <c r="AM1054" i="11"/>
  <c r="AI1054" i="11"/>
  <c r="AN1054" i="11"/>
  <c r="AE1055" i="11"/>
  <c r="AJ1055" i="11"/>
  <c r="AF1055" i="11"/>
  <c r="AK1055" i="11"/>
  <c r="AG1055" i="11"/>
  <c r="AL1055" i="11"/>
  <c r="AH1055" i="11"/>
  <c r="AM1055" i="11"/>
  <c r="AI1055" i="11"/>
  <c r="AN1055" i="11"/>
  <c r="AE1056" i="11"/>
  <c r="AJ1056" i="11"/>
  <c r="AF1056" i="11"/>
  <c r="AK1056" i="11"/>
  <c r="AG1056" i="11"/>
  <c r="AL1056" i="11"/>
  <c r="AH1056" i="11"/>
  <c r="AM1056" i="11"/>
  <c r="AI1056" i="11"/>
  <c r="AN1056" i="11"/>
  <c r="AE1057" i="11"/>
  <c r="AJ1057" i="11"/>
  <c r="AF1057" i="11"/>
  <c r="AK1057" i="11"/>
  <c r="AG1057" i="11"/>
  <c r="AL1057" i="11"/>
  <c r="AH1057" i="11"/>
  <c r="AM1057" i="11"/>
  <c r="AI1057" i="11"/>
  <c r="AN1057" i="11"/>
  <c r="AE1058" i="11"/>
  <c r="AJ1058" i="11"/>
  <c r="AF1058" i="11"/>
  <c r="AK1058" i="11"/>
  <c r="AG1058" i="11"/>
  <c r="AL1058" i="11"/>
  <c r="AH1058" i="11"/>
  <c r="AM1058" i="11"/>
  <c r="AI1058" i="11"/>
  <c r="AN1058" i="11"/>
  <c r="AE1059" i="11"/>
  <c r="AJ1059" i="11"/>
  <c r="AF1059" i="11"/>
  <c r="AK1059" i="11"/>
  <c r="AG1059" i="11"/>
  <c r="AL1059" i="11"/>
  <c r="AH1059" i="11"/>
  <c r="AM1059" i="11"/>
  <c r="AI1059" i="11"/>
  <c r="AN1059" i="11"/>
  <c r="AE1060" i="11"/>
  <c r="AJ1060" i="11"/>
  <c r="AF1060" i="11"/>
  <c r="AK1060" i="11"/>
  <c r="AG1060" i="11"/>
  <c r="AL1060" i="11"/>
  <c r="AH1060" i="11"/>
  <c r="AM1060" i="11"/>
  <c r="AI1060" i="11"/>
  <c r="AN1060" i="11"/>
  <c r="AE1061" i="11"/>
  <c r="AJ1061" i="11"/>
  <c r="AF1061" i="11"/>
  <c r="AK1061" i="11"/>
  <c r="AG1061" i="11"/>
  <c r="AL1061" i="11"/>
  <c r="AH1061" i="11"/>
  <c r="AM1061" i="11"/>
  <c r="AI1061" i="11"/>
  <c r="AN1061" i="11"/>
  <c r="AE1062" i="11"/>
  <c r="AJ1062" i="11"/>
  <c r="AF1062" i="11"/>
  <c r="AK1062" i="11"/>
  <c r="AG1062" i="11"/>
  <c r="AL1062" i="11"/>
  <c r="AH1062" i="11"/>
  <c r="AM1062" i="11"/>
  <c r="AI1062" i="11"/>
  <c r="AN1062" i="11"/>
  <c r="AE1063" i="11"/>
  <c r="AJ1063" i="11"/>
  <c r="AF1063" i="11"/>
  <c r="AK1063" i="11"/>
  <c r="AG1063" i="11"/>
  <c r="AL1063" i="11"/>
  <c r="AH1063" i="11"/>
  <c r="AM1063" i="11"/>
  <c r="AI1063" i="11"/>
  <c r="AN1063" i="11"/>
  <c r="AE1064" i="11"/>
  <c r="AJ1064" i="11"/>
  <c r="AF1064" i="11"/>
  <c r="AK1064" i="11"/>
  <c r="AG1064" i="11"/>
  <c r="AL1064" i="11"/>
  <c r="AH1064" i="11"/>
  <c r="AM1064" i="11"/>
  <c r="AI1064" i="11"/>
  <c r="AN1064" i="11"/>
  <c r="AE1065" i="11"/>
  <c r="AJ1065" i="11"/>
  <c r="AF1065" i="11"/>
  <c r="AK1065" i="11"/>
  <c r="AG1065" i="11"/>
  <c r="AL1065" i="11"/>
  <c r="AH1065" i="11"/>
  <c r="AM1065" i="11"/>
  <c r="AI1065" i="11"/>
  <c r="AN1065" i="11"/>
  <c r="AE1066" i="11"/>
  <c r="AJ1066" i="11"/>
  <c r="AF1066" i="11"/>
  <c r="AK1066" i="11"/>
  <c r="AG1066" i="11"/>
  <c r="AL1066" i="11"/>
  <c r="AH1066" i="11"/>
  <c r="AM1066" i="11"/>
  <c r="AI1066" i="11"/>
  <c r="AN1066" i="11"/>
  <c r="AE1067" i="11"/>
  <c r="AJ1067" i="11"/>
  <c r="AF1067" i="11"/>
  <c r="AK1067" i="11"/>
  <c r="AG1067" i="11"/>
  <c r="AL1067" i="11"/>
  <c r="AH1067" i="11"/>
  <c r="AM1067" i="11"/>
  <c r="AI1067" i="11"/>
  <c r="AN1067" i="11"/>
  <c r="AE1068" i="11"/>
  <c r="AJ1068" i="11"/>
  <c r="AF1068" i="11"/>
  <c r="AK1068" i="11"/>
  <c r="AG1068" i="11"/>
  <c r="AL1068" i="11"/>
  <c r="AH1068" i="11"/>
  <c r="AM1068" i="11"/>
  <c r="AI1068" i="11"/>
  <c r="AN1068" i="11"/>
  <c r="AE1069" i="11"/>
  <c r="AJ1069" i="11"/>
  <c r="AF1069" i="11"/>
  <c r="AK1069" i="11"/>
  <c r="AG1069" i="11"/>
  <c r="AL1069" i="11"/>
  <c r="AH1069" i="11"/>
  <c r="AM1069" i="11"/>
  <c r="AI1069" i="11"/>
  <c r="AN1069" i="11"/>
  <c r="AE1070" i="11"/>
  <c r="AJ1070" i="11"/>
  <c r="AF1070" i="11"/>
  <c r="AK1070" i="11"/>
  <c r="AG1070" i="11"/>
  <c r="AL1070" i="11"/>
  <c r="AH1070" i="11"/>
  <c r="AM1070" i="11"/>
  <c r="AI1070" i="11"/>
  <c r="AN1070" i="11"/>
  <c r="AE1071" i="11"/>
  <c r="AJ1071" i="11"/>
  <c r="AF1071" i="11"/>
  <c r="AK1071" i="11"/>
  <c r="AG1071" i="11"/>
  <c r="AL1071" i="11"/>
  <c r="AH1071" i="11"/>
  <c r="AM1071" i="11"/>
  <c r="AI1071" i="11"/>
  <c r="AN1071" i="11"/>
  <c r="AE1072" i="11"/>
  <c r="AJ1072" i="11"/>
  <c r="AF1072" i="11"/>
  <c r="AK1072" i="11"/>
  <c r="AG1072" i="11"/>
  <c r="AL1072" i="11"/>
  <c r="AH1072" i="11"/>
  <c r="AM1072" i="11"/>
  <c r="AI1072" i="11"/>
  <c r="AN1072" i="11"/>
  <c r="AE1073" i="11"/>
  <c r="AJ1073" i="11"/>
  <c r="AF1073" i="11"/>
  <c r="AK1073" i="11"/>
  <c r="AG1073" i="11"/>
  <c r="AL1073" i="11"/>
  <c r="AH1073" i="11"/>
  <c r="AM1073" i="11"/>
  <c r="AI1073" i="11"/>
  <c r="AN1073" i="11"/>
  <c r="AE1074" i="11"/>
  <c r="AJ1074" i="11"/>
  <c r="AF1074" i="11"/>
  <c r="AK1074" i="11"/>
  <c r="AG1074" i="11"/>
  <c r="AL1074" i="11"/>
  <c r="AH1074" i="11"/>
  <c r="AM1074" i="11"/>
  <c r="AI1074" i="11"/>
  <c r="AN1074" i="11"/>
  <c r="AE1075" i="11"/>
  <c r="AJ1075" i="11"/>
  <c r="AF1075" i="11"/>
  <c r="AK1075" i="11"/>
  <c r="AG1075" i="11"/>
  <c r="AL1075" i="11"/>
  <c r="AH1075" i="11"/>
  <c r="AM1075" i="11"/>
  <c r="AI1075" i="11"/>
  <c r="AN1075" i="11"/>
  <c r="AE1076" i="11"/>
  <c r="AJ1076" i="11"/>
  <c r="AF1076" i="11"/>
  <c r="AK1076" i="11"/>
  <c r="AG1076" i="11"/>
  <c r="AL1076" i="11"/>
  <c r="AH1076" i="11"/>
  <c r="AM1076" i="11"/>
  <c r="AI1076" i="11"/>
  <c r="AN1076" i="11"/>
  <c r="AE1077" i="11"/>
  <c r="AJ1077" i="11"/>
  <c r="AF1077" i="11"/>
  <c r="AK1077" i="11"/>
  <c r="AG1077" i="11"/>
  <c r="AL1077" i="11"/>
  <c r="AH1077" i="11"/>
  <c r="AM1077" i="11"/>
  <c r="AI1077" i="11"/>
  <c r="AN1077" i="11"/>
  <c r="AE1078" i="11"/>
  <c r="AJ1078" i="11"/>
  <c r="AF1078" i="11"/>
  <c r="AK1078" i="11"/>
  <c r="AG1078" i="11"/>
  <c r="AL1078" i="11"/>
  <c r="AH1078" i="11"/>
  <c r="AM1078" i="11"/>
  <c r="AI1078" i="11"/>
  <c r="AN1078" i="11"/>
  <c r="AE1079" i="11"/>
  <c r="AJ1079" i="11"/>
  <c r="AF1079" i="11"/>
  <c r="AK1079" i="11"/>
  <c r="AG1079" i="11"/>
  <c r="AL1079" i="11"/>
  <c r="AH1079" i="11"/>
  <c r="AM1079" i="11"/>
  <c r="AI1079" i="11"/>
  <c r="AN1079" i="11"/>
  <c r="AE1080" i="11"/>
  <c r="AJ1080" i="11"/>
  <c r="AF1080" i="11"/>
  <c r="AK1080" i="11"/>
  <c r="AG1080" i="11"/>
  <c r="AL1080" i="11"/>
  <c r="AH1080" i="11"/>
  <c r="AM1080" i="11"/>
  <c r="AI1080" i="11"/>
  <c r="AN1080" i="11"/>
  <c r="AE1081" i="11"/>
  <c r="AJ1081" i="11"/>
  <c r="AF1081" i="11"/>
  <c r="AK1081" i="11"/>
  <c r="AG1081" i="11"/>
  <c r="AL1081" i="11"/>
  <c r="AH1081" i="11"/>
  <c r="AM1081" i="11"/>
  <c r="AI1081" i="11"/>
  <c r="AN1081" i="11"/>
  <c r="AE1082" i="11"/>
  <c r="AJ1082" i="11"/>
  <c r="AF1082" i="11"/>
  <c r="AK1082" i="11"/>
  <c r="AG1082" i="11"/>
  <c r="AL1082" i="11"/>
  <c r="AH1082" i="11"/>
  <c r="AM1082" i="11"/>
  <c r="AI1082" i="11"/>
  <c r="AN1082" i="11"/>
  <c r="AE1083" i="11"/>
  <c r="AJ1083" i="11"/>
  <c r="AF1083" i="11"/>
  <c r="AK1083" i="11"/>
  <c r="AG1083" i="11"/>
  <c r="AL1083" i="11"/>
  <c r="AH1083" i="11"/>
  <c r="AM1083" i="11"/>
  <c r="AI1083" i="11"/>
  <c r="AN1083" i="11"/>
  <c r="AE1084" i="11"/>
  <c r="AJ1084" i="11"/>
  <c r="AF1084" i="11"/>
  <c r="AK1084" i="11"/>
  <c r="AG1084" i="11"/>
  <c r="AL1084" i="11"/>
  <c r="AH1084" i="11"/>
  <c r="AM1084" i="11"/>
  <c r="AI1084" i="11"/>
  <c r="AN1084" i="11"/>
  <c r="AE1085" i="11"/>
  <c r="AJ1085" i="11"/>
  <c r="AF1085" i="11"/>
  <c r="AK1085" i="11"/>
  <c r="AG1085" i="11"/>
  <c r="AL1085" i="11"/>
  <c r="AH1085" i="11"/>
  <c r="AM1085" i="11"/>
  <c r="AI1085" i="11"/>
  <c r="AN1085" i="11"/>
  <c r="AE1086" i="11"/>
  <c r="AJ1086" i="11"/>
  <c r="AF1086" i="11"/>
  <c r="AK1086" i="11"/>
  <c r="AG1086" i="11"/>
  <c r="AL1086" i="11"/>
  <c r="AH1086" i="11"/>
  <c r="AM1086" i="11"/>
  <c r="AI1086" i="11"/>
  <c r="AN1086" i="11"/>
  <c r="AE1087" i="11"/>
  <c r="AJ1087" i="11"/>
  <c r="AF1087" i="11"/>
  <c r="AK1087" i="11"/>
  <c r="AG1087" i="11"/>
  <c r="AL1087" i="11"/>
  <c r="AH1087" i="11"/>
  <c r="AM1087" i="11"/>
  <c r="AI1087" i="11"/>
  <c r="AN1087" i="11"/>
  <c r="AE1088" i="11"/>
  <c r="AJ1088" i="11"/>
  <c r="AF1088" i="11"/>
  <c r="AK1088" i="11"/>
  <c r="AG1088" i="11"/>
  <c r="AL1088" i="11"/>
  <c r="AH1088" i="11"/>
  <c r="AM1088" i="11"/>
  <c r="AI1088" i="11"/>
  <c r="AN1088" i="11"/>
  <c r="AE1089" i="11"/>
  <c r="AJ1089" i="11"/>
  <c r="AF1089" i="11"/>
  <c r="AK1089" i="11"/>
  <c r="AG1089" i="11"/>
  <c r="AL1089" i="11"/>
  <c r="AH1089" i="11"/>
  <c r="AM1089" i="11"/>
  <c r="AI1089" i="11"/>
  <c r="AN1089" i="11"/>
  <c r="AE1090" i="11"/>
  <c r="AJ1090" i="11"/>
  <c r="AF1090" i="11"/>
  <c r="AK1090" i="11"/>
  <c r="AG1090" i="11"/>
  <c r="AL1090" i="11"/>
  <c r="AH1090" i="11"/>
  <c r="AM1090" i="11"/>
  <c r="AI1090" i="11"/>
  <c r="AN1090" i="11"/>
  <c r="AE1091" i="11"/>
  <c r="AJ1091" i="11"/>
  <c r="AF1091" i="11"/>
  <c r="AK1091" i="11"/>
  <c r="AG1091" i="11"/>
  <c r="AL1091" i="11"/>
  <c r="AH1091" i="11"/>
  <c r="AM1091" i="11"/>
  <c r="AI1091" i="11"/>
  <c r="AN1091" i="11"/>
  <c r="AE1092" i="11"/>
  <c r="AJ1092" i="11"/>
  <c r="AF1092" i="11"/>
  <c r="AK1092" i="11"/>
  <c r="AG1092" i="11"/>
  <c r="AL1092" i="11"/>
  <c r="AH1092" i="11"/>
  <c r="AM1092" i="11"/>
  <c r="AI1092" i="11"/>
  <c r="AN1092" i="11"/>
  <c r="AE1093" i="11"/>
  <c r="AJ1093" i="11"/>
  <c r="AF1093" i="11"/>
  <c r="AK1093" i="11"/>
  <c r="AG1093" i="11"/>
  <c r="AL1093" i="11"/>
  <c r="AH1093" i="11"/>
  <c r="AM1093" i="11"/>
  <c r="AI1093" i="11"/>
  <c r="AN1093" i="11"/>
  <c r="AE1094" i="11"/>
  <c r="AJ1094" i="11"/>
  <c r="AF1094" i="11"/>
  <c r="AK1094" i="11"/>
  <c r="AG1094" i="11"/>
  <c r="AL1094" i="11"/>
  <c r="AH1094" i="11"/>
  <c r="AM1094" i="11"/>
  <c r="AI1094" i="11"/>
  <c r="AN1094" i="11"/>
  <c r="AE1095" i="11"/>
  <c r="AJ1095" i="11"/>
  <c r="AF1095" i="11"/>
  <c r="AK1095" i="11"/>
  <c r="AG1095" i="11"/>
  <c r="AL1095" i="11"/>
  <c r="AH1095" i="11"/>
  <c r="AM1095" i="11"/>
  <c r="AI1095" i="11"/>
  <c r="AN1095" i="11"/>
  <c r="AE1096" i="11"/>
  <c r="AJ1096" i="11"/>
  <c r="AF1096" i="11"/>
  <c r="AK1096" i="11"/>
  <c r="AG1096" i="11"/>
  <c r="AL1096" i="11"/>
  <c r="AH1096" i="11"/>
  <c r="AM1096" i="11"/>
  <c r="AI1096" i="11"/>
  <c r="AN1096" i="11"/>
  <c r="AE1097" i="11"/>
  <c r="AJ1097" i="11"/>
  <c r="AF1097" i="11"/>
  <c r="AK1097" i="11"/>
  <c r="AG1097" i="11"/>
  <c r="AL1097" i="11"/>
  <c r="AH1097" i="11"/>
  <c r="AM1097" i="11"/>
  <c r="AI1097" i="11"/>
  <c r="AN1097" i="11"/>
  <c r="AE1098" i="11"/>
  <c r="AJ1098" i="11"/>
  <c r="AF1098" i="11"/>
  <c r="AK1098" i="11"/>
  <c r="AG1098" i="11"/>
  <c r="AL1098" i="11"/>
  <c r="AH1098" i="11"/>
  <c r="AM1098" i="11"/>
  <c r="AI1098" i="11"/>
  <c r="AN1098" i="11"/>
  <c r="AE1099" i="11"/>
  <c r="AJ1099" i="11"/>
  <c r="AF1099" i="11"/>
  <c r="AK1099" i="11"/>
  <c r="AG1099" i="11"/>
  <c r="AL1099" i="11"/>
  <c r="AH1099" i="11"/>
  <c r="AM1099" i="11"/>
  <c r="AI1099" i="11"/>
  <c r="AN1099" i="11"/>
  <c r="AE1100" i="11"/>
  <c r="AJ1100" i="11"/>
  <c r="AF1100" i="11"/>
  <c r="AK1100" i="11"/>
  <c r="AG1100" i="11"/>
  <c r="AL1100" i="11"/>
  <c r="AH1100" i="11"/>
  <c r="AM1100" i="11"/>
  <c r="AI1100" i="11"/>
  <c r="AN1100" i="11"/>
  <c r="AE1101" i="11"/>
  <c r="AJ1101" i="11"/>
  <c r="AF1101" i="11"/>
  <c r="AK1101" i="11"/>
  <c r="AG1101" i="11"/>
  <c r="AL1101" i="11"/>
  <c r="AH1101" i="11"/>
  <c r="AM1101" i="11"/>
  <c r="AI1101" i="11"/>
  <c r="AN1101" i="11"/>
  <c r="AE1102" i="11"/>
  <c r="AJ1102" i="11"/>
  <c r="AF1102" i="11"/>
  <c r="AK1102" i="11"/>
  <c r="AG1102" i="11"/>
  <c r="AL1102" i="11"/>
  <c r="AH1102" i="11"/>
  <c r="AM1102" i="11"/>
  <c r="AI1102" i="11"/>
  <c r="AN1102" i="11"/>
  <c r="AE1103" i="11"/>
  <c r="AJ1103" i="11"/>
  <c r="AF1103" i="11"/>
  <c r="AK1103" i="11"/>
  <c r="AG1103" i="11"/>
  <c r="AL1103" i="11"/>
  <c r="AH1103" i="11"/>
  <c r="AM1103" i="11"/>
  <c r="AI1103" i="11"/>
  <c r="AN1103" i="11"/>
  <c r="AE1104" i="11"/>
  <c r="AJ1104" i="11"/>
  <c r="AF1104" i="11"/>
  <c r="AK1104" i="11"/>
  <c r="AG1104" i="11"/>
  <c r="AL1104" i="11"/>
  <c r="AH1104" i="11"/>
  <c r="AM1104" i="11"/>
  <c r="AI1104" i="11"/>
  <c r="AN1104" i="11"/>
  <c r="AE1105" i="11"/>
  <c r="AJ1105" i="11"/>
  <c r="AF1105" i="11"/>
  <c r="AK1105" i="11"/>
  <c r="AG1105" i="11"/>
  <c r="AL1105" i="11"/>
  <c r="AH1105" i="11"/>
  <c r="AM1105" i="11"/>
  <c r="AI1105" i="11"/>
  <c r="AN1105" i="11"/>
  <c r="AE1106" i="11"/>
  <c r="AJ1106" i="11"/>
  <c r="AF1106" i="11"/>
  <c r="AK1106" i="11"/>
  <c r="AG1106" i="11"/>
  <c r="AL1106" i="11"/>
  <c r="AH1106" i="11"/>
  <c r="AM1106" i="11"/>
  <c r="AI1106" i="11"/>
  <c r="AN1106" i="11"/>
  <c r="AE1107" i="11"/>
  <c r="AJ1107" i="11"/>
  <c r="AF1107" i="11"/>
  <c r="AK1107" i="11"/>
  <c r="AG1107" i="11"/>
  <c r="AL1107" i="11"/>
  <c r="AH1107" i="11"/>
  <c r="AM1107" i="11"/>
  <c r="AI1107" i="11"/>
  <c r="AN1107" i="11"/>
  <c r="AE1108" i="11"/>
  <c r="AJ1108" i="11"/>
  <c r="AF1108" i="11"/>
  <c r="AK1108" i="11"/>
  <c r="AG1108" i="11"/>
  <c r="AL1108" i="11"/>
  <c r="AH1108" i="11"/>
  <c r="AM1108" i="11"/>
  <c r="AI1108" i="11"/>
  <c r="AN1108" i="11"/>
  <c r="AE1109" i="11"/>
  <c r="AJ1109" i="11"/>
  <c r="AF1109" i="11"/>
  <c r="AK1109" i="11"/>
  <c r="AG1109" i="11"/>
  <c r="AL1109" i="11"/>
  <c r="AH1109" i="11"/>
  <c r="AM1109" i="11"/>
  <c r="AI1109" i="11"/>
  <c r="AN1109" i="11"/>
  <c r="AE1110" i="11"/>
  <c r="AJ1110" i="11"/>
  <c r="AF1110" i="11"/>
  <c r="AK1110" i="11"/>
  <c r="AG1110" i="11"/>
  <c r="AL1110" i="11"/>
  <c r="AH1110" i="11"/>
  <c r="AM1110" i="11"/>
  <c r="AI1110" i="11"/>
  <c r="AN1110" i="11"/>
  <c r="AE1111" i="11"/>
  <c r="AJ1111" i="11"/>
  <c r="AF1111" i="11"/>
  <c r="AK1111" i="11"/>
  <c r="AG1111" i="11"/>
  <c r="AL1111" i="11"/>
  <c r="AH1111" i="11"/>
  <c r="AM1111" i="11"/>
  <c r="AI1111" i="11"/>
  <c r="AN1111" i="11"/>
  <c r="AE1112" i="11"/>
  <c r="AJ1112" i="11"/>
  <c r="AF1112" i="11"/>
  <c r="AK1112" i="11"/>
  <c r="AG1112" i="11"/>
  <c r="AL1112" i="11"/>
  <c r="AH1112" i="11"/>
  <c r="AM1112" i="11"/>
  <c r="AI1112" i="11"/>
  <c r="AN1112" i="11"/>
  <c r="AE1113" i="11"/>
  <c r="AJ1113" i="11"/>
  <c r="AF1113" i="11"/>
  <c r="AK1113" i="11"/>
  <c r="AG1113" i="11"/>
  <c r="AL1113" i="11"/>
  <c r="AH1113" i="11"/>
  <c r="AM1113" i="11"/>
  <c r="AI1113" i="11"/>
  <c r="AN1113" i="11"/>
  <c r="AE1114" i="11"/>
  <c r="AJ1114" i="11"/>
  <c r="AF1114" i="11"/>
  <c r="AK1114" i="11"/>
  <c r="AG1114" i="11"/>
  <c r="AL1114" i="11"/>
  <c r="AH1114" i="11"/>
  <c r="AM1114" i="11"/>
  <c r="AI1114" i="11"/>
  <c r="AN1114" i="11"/>
  <c r="AE1115" i="11"/>
  <c r="AJ1115" i="11"/>
  <c r="AF1115" i="11"/>
  <c r="AK1115" i="11"/>
  <c r="AG1115" i="11"/>
  <c r="AL1115" i="11"/>
  <c r="AH1115" i="11"/>
  <c r="AM1115" i="11"/>
  <c r="AI1115" i="11"/>
  <c r="AN1115" i="11"/>
  <c r="AE1116" i="11"/>
  <c r="AJ1116" i="11"/>
  <c r="AF1116" i="11"/>
  <c r="AK1116" i="11"/>
  <c r="AG1116" i="11"/>
  <c r="AL1116" i="11"/>
  <c r="AH1116" i="11"/>
  <c r="AM1116" i="11"/>
  <c r="AI1116" i="11"/>
  <c r="AN1116" i="11"/>
  <c r="AE1117" i="11"/>
  <c r="AJ1117" i="11"/>
  <c r="AF1117" i="11"/>
  <c r="AK1117" i="11"/>
  <c r="AG1117" i="11"/>
  <c r="AL1117" i="11"/>
  <c r="AH1117" i="11"/>
  <c r="AM1117" i="11"/>
  <c r="AI1117" i="11"/>
  <c r="AN1117" i="11"/>
  <c r="AE1118" i="11"/>
  <c r="AJ1118" i="11"/>
  <c r="AF1118" i="11"/>
  <c r="AK1118" i="11"/>
  <c r="AG1118" i="11"/>
  <c r="AL1118" i="11"/>
  <c r="AH1118" i="11"/>
  <c r="AM1118" i="11"/>
  <c r="AI1118" i="11"/>
  <c r="AN1118" i="11"/>
  <c r="AE1119" i="11"/>
  <c r="AJ1119" i="11"/>
  <c r="AF1119" i="11"/>
  <c r="AK1119" i="11"/>
  <c r="AG1119" i="11"/>
  <c r="AL1119" i="11"/>
  <c r="AH1119" i="11"/>
  <c r="AM1119" i="11"/>
  <c r="AI1119" i="11"/>
  <c r="AN1119" i="11"/>
  <c r="AE1120" i="11"/>
  <c r="AJ1120" i="11"/>
  <c r="AF1120" i="11"/>
  <c r="AK1120" i="11"/>
  <c r="AG1120" i="11"/>
  <c r="AL1120" i="11"/>
  <c r="AH1120" i="11"/>
  <c r="AM1120" i="11"/>
  <c r="AI1120" i="11"/>
  <c r="AN1120" i="11"/>
  <c r="AE1121" i="11"/>
  <c r="AJ1121" i="11"/>
  <c r="AF1121" i="11"/>
  <c r="AK1121" i="11"/>
  <c r="AG1121" i="11"/>
  <c r="AL1121" i="11"/>
  <c r="AH1121" i="11"/>
  <c r="AM1121" i="11"/>
  <c r="AI1121" i="11"/>
  <c r="AN1121" i="11"/>
  <c r="AE1122" i="11"/>
  <c r="AJ1122" i="11"/>
  <c r="AF1122" i="11"/>
  <c r="AK1122" i="11"/>
  <c r="AG1122" i="11"/>
  <c r="AL1122" i="11"/>
  <c r="AH1122" i="11"/>
  <c r="AM1122" i="11"/>
  <c r="AI1122" i="11"/>
  <c r="AN1122" i="11"/>
  <c r="AE1123" i="11"/>
  <c r="AJ1123" i="11"/>
  <c r="AF1123" i="11"/>
  <c r="AK1123" i="11"/>
  <c r="AG1123" i="11"/>
  <c r="AL1123" i="11"/>
  <c r="AH1123" i="11"/>
  <c r="AM1123" i="11"/>
  <c r="AI1123" i="11"/>
  <c r="AN1123" i="11"/>
  <c r="AE1124" i="11"/>
  <c r="AJ1124" i="11"/>
  <c r="AF1124" i="11"/>
  <c r="AK1124" i="11"/>
  <c r="AG1124" i="11"/>
  <c r="AL1124" i="11"/>
  <c r="AH1124" i="11"/>
  <c r="AM1124" i="11"/>
  <c r="AI1124" i="11"/>
  <c r="AN1124" i="11"/>
  <c r="AE1125" i="11"/>
  <c r="AJ1125" i="11"/>
  <c r="AF1125" i="11"/>
  <c r="AK1125" i="11"/>
  <c r="AG1125" i="11"/>
  <c r="AL1125" i="11"/>
  <c r="AH1125" i="11"/>
  <c r="AM1125" i="11"/>
  <c r="AI1125" i="11"/>
  <c r="AN1125" i="11"/>
  <c r="AE1126" i="11"/>
  <c r="AJ1126" i="11"/>
  <c r="AF1126" i="11"/>
  <c r="AK1126" i="11"/>
  <c r="AG1126" i="11"/>
  <c r="AL1126" i="11"/>
  <c r="AH1126" i="11"/>
  <c r="AM1126" i="11"/>
  <c r="AI1126" i="11"/>
  <c r="AN1126" i="11"/>
  <c r="AE1127" i="11"/>
  <c r="AJ1127" i="11"/>
  <c r="AF1127" i="11"/>
  <c r="AK1127" i="11"/>
  <c r="AG1127" i="11"/>
  <c r="AL1127" i="11"/>
  <c r="AH1127" i="11"/>
  <c r="AM1127" i="11"/>
  <c r="AI1127" i="11"/>
  <c r="AN1127" i="11"/>
  <c r="AE1128" i="11"/>
  <c r="AJ1128" i="11"/>
  <c r="AF1128" i="11"/>
  <c r="AK1128" i="11"/>
  <c r="AG1128" i="11"/>
  <c r="AL1128" i="11"/>
  <c r="AH1128" i="11"/>
  <c r="AM1128" i="11"/>
  <c r="AI1128" i="11"/>
  <c r="AN1128" i="11"/>
  <c r="AE1129" i="11"/>
  <c r="AJ1129" i="11"/>
  <c r="AF1129" i="11"/>
  <c r="AK1129" i="11"/>
  <c r="AG1129" i="11"/>
  <c r="AL1129" i="11"/>
  <c r="AH1129" i="11"/>
  <c r="AM1129" i="11"/>
  <c r="AI1129" i="11"/>
  <c r="AN1129" i="11"/>
  <c r="AE1130" i="11"/>
  <c r="AJ1130" i="11"/>
  <c r="AF1130" i="11"/>
  <c r="AK1130" i="11"/>
  <c r="AG1130" i="11"/>
  <c r="AL1130" i="11"/>
  <c r="AH1130" i="11"/>
  <c r="AM1130" i="11"/>
  <c r="AI1130" i="11"/>
  <c r="AN1130" i="11"/>
  <c r="AE1131" i="11"/>
  <c r="AJ1131" i="11"/>
  <c r="AF1131" i="11"/>
  <c r="AK1131" i="11"/>
  <c r="AG1131" i="11"/>
  <c r="AL1131" i="11"/>
  <c r="AH1131" i="11"/>
  <c r="AM1131" i="11"/>
  <c r="AI1131" i="11"/>
  <c r="AN1131" i="11"/>
  <c r="AE1132" i="11"/>
  <c r="AJ1132" i="11"/>
  <c r="AF1132" i="11"/>
  <c r="AK1132" i="11"/>
  <c r="AG1132" i="11"/>
  <c r="AL1132" i="11"/>
  <c r="AH1132" i="11"/>
  <c r="AM1132" i="11"/>
  <c r="AI1132" i="11"/>
  <c r="AN1132" i="11"/>
  <c r="AE1133" i="11"/>
  <c r="AJ1133" i="11"/>
  <c r="AF1133" i="11"/>
  <c r="AK1133" i="11"/>
  <c r="AG1133" i="11"/>
  <c r="AL1133" i="11"/>
  <c r="AH1133" i="11"/>
  <c r="AM1133" i="11"/>
  <c r="AI1133" i="11"/>
  <c r="AN1133" i="11"/>
  <c r="AE1134" i="11"/>
  <c r="AJ1134" i="11"/>
  <c r="AF1134" i="11"/>
  <c r="AK1134" i="11"/>
  <c r="AG1134" i="11"/>
  <c r="AL1134" i="11"/>
  <c r="AH1134" i="11"/>
  <c r="AM1134" i="11"/>
  <c r="AI1134" i="11"/>
  <c r="AN1134" i="11"/>
  <c r="AE1135" i="11"/>
  <c r="AJ1135" i="11"/>
  <c r="AF1135" i="11"/>
  <c r="AK1135" i="11"/>
  <c r="AG1135" i="11"/>
  <c r="AL1135" i="11"/>
  <c r="AH1135" i="11"/>
  <c r="AM1135" i="11"/>
  <c r="AI1135" i="11"/>
  <c r="AN1135" i="11"/>
  <c r="AE1136" i="11"/>
  <c r="AJ1136" i="11"/>
  <c r="AF1136" i="11"/>
  <c r="AK1136" i="11"/>
  <c r="AG1136" i="11"/>
  <c r="AL1136" i="11"/>
  <c r="AH1136" i="11"/>
  <c r="AM1136" i="11"/>
  <c r="AI1136" i="11"/>
  <c r="AN1136" i="11"/>
  <c r="AE1137" i="11"/>
  <c r="AJ1137" i="11"/>
  <c r="AF1137" i="11"/>
  <c r="AK1137" i="11"/>
  <c r="AG1137" i="11"/>
  <c r="AL1137" i="11"/>
  <c r="AH1137" i="11"/>
  <c r="AM1137" i="11"/>
  <c r="AI1137" i="11"/>
  <c r="AN1137" i="11"/>
  <c r="AE1138" i="11"/>
  <c r="AJ1138" i="11"/>
  <c r="AF1138" i="11"/>
  <c r="AK1138" i="11"/>
  <c r="AG1138" i="11"/>
  <c r="AL1138" i="11"/>
  <c r="AH1138" i="11"/>
  <c r="AM1138" i="11"/>
  <c r="AI1138" i="11"/>
  <c r="AN1138" i="11"/>
  <c r="AE1139" i="11"/>
  <c r="AJ1139" i="11"/>
  <c r="AF1139" i="11"/>
  <c r="AK1139" i="11"/>
  <c r="AG1139" i="11"/>
  <c r="AL1139" i="11"/>
  <c r="AH1139" i="11"/>
  <c r="AM1139" i="11"/>
  <c r="AI1139" i="11"/>
  <c r="AN1139" i="11"/>
  <c r="AE1140" i="11"/>
  <c r="AJ1140" i="11"/>
  <c r="AF1140" i="11"/>
  <c r="AK1140" i="11"/>
  <c r="AG1140" i="11"/>
  <c r="AL1140" i="11"/>
  <c r="AH1140" i="11"/>
  <c r="AM1140" i="11"/>
  <c r="AI1140" i="11"/>
  <c r="AN1140" i="11"/>
  <c r="AE1141" i="11"/>
  <c r="AJ1141" i="11"/>
  <c r="AF1141" i="11"/>
  <c r="AK1141" i="11"/>
  <c r="AG1141" i="11"/>
  <c r="AL1141" i="11"/>
  <c r="AH1141" i="11"/>
  <c r="AM1141" i="11"/>
  <c r="AI1141" i="11"/>
  <c r="AN1141" i="11"/>
  <c r="AE1142" i="11"/>
  <c r="AJ1142" i="11"/>
  <c r="AF1142" i="11"/>
  <c r="AK1142" i="11"/>
  <c r="AG1142" i="11"/>
  <c r="AL1142" i="11"/>
  <c r="AH1142" i="11"/>
  <c r="AM1142" i="11"/>
  <c r="AI1142" i="11"/>
  <c r="AN1142" i="11"/>
  <c r="AE1143" i="11"/>
  <c r="AJ1143" i="11"/>
  <c r="AF1143" i="11"/>
  <c r="AK1143" i="11"/>
  <c r="AG1143" i="11"/>
  <c r="AL1143" i="11"/>
  <c r="AH1143" i="11"/>
  <c r="AM1143" i="11"/>
  <c r="AI1143" i="11"/>
  <c r="AN1143" i="11"/>
  <c r="AE1144" i="11"/>
  <c r="AJ1144" i="11"/>
  <c r="AF1144" i="11"/>
  <c r="AK1144" i="11"/>
  <c r="AG1144" i="11"/>
  <c r="AL1144" i="11"/>
  <c r="AH1144" i="11"/>
  <c r="AM1144" i="11"/>
  <c r="AI1144" i="11"/>
  <c r="AN1144" i="11"/>
  <c r="AE1145" i="11"/>
  <c r="AJ1145" i="11"/>
  <c r="AF1145" i="11"/>
  <c r="AK1145" i="11"/>
  <c r="AG1145" i="11"/>
  <c r="AL1145" i="11"/>
  <c r="AH1145" i="11"/>
  <c r="AM1145" i="11"/>
  <c r="AI1145" i="11"/>
  <c r="AN1145" i="11"/>
  <c r="AE1146" i="11"/>
  <c r="AJ1146" i="11"/>
  <c r="AF1146" i="11"/>
  <c r="AK1146" i="11"/>
  <c r="AG1146" i="11"/>
  <c r="AL1146" i="11"/>
  <c r="AH1146" i="11"/>
  <c r="AM1146" i="11"/>
  <c r="AI1146" i="11"/>
  <c r="AN1146" i="11"/>
  <c r="AE1147" i="11"/>
  <c r="AJ1147" i="11"/>
  <c r="AF1147" i="11"/>
  <c r="AK1147" i="11"/>
  <c r="AG1147" i="11"/>
  <c r="AL1147" i="11"/>
  <c r="AH1147" i="11"/>
  <c r="AM1147" i="11"/>
  <c r="AI1147" i="11"/>
  <c r="AN1147" i="11"/>
  <c r="AE1148" i="11"/>
  <c r="AJ1148" i="11"/>
  <c r="AF1148" i="11"/>
  <c r="AK1148" i="11"/>
  <c r="AG1148" i="11"/>
  <c r="AL1148" i="11"/>
  <c r="AH1148" i="11"/>
  <c r="AM1148" i="11"/>
  <c r="AI1148" i="11"/>
  <c r="AN1148" i="11"/>
  <c r="AE1149" i="11"/>
  <c r="AJ1149" i="11"/>
  <c r="AF1149" i="11"/>
  <c r="AK1149" i="11"/>
  <c r="AG1149" i="11"/>
  <c r="AL1149" i="11"/>
  <c r="AH1149" i="11"/>
  <c r="AM1149" i="11"/>
  <c r="AI1149" i="11"/>
  <c r="AN1149" i="11"/>
  <c r="AE1150" i="11"/>
  <c r="AJ1150" i="11"/>
  <c r="AF1150" i="11"/>
  <c r="AK1150" i="11"/>
  <c r="AG1150" i="11"/>
  <c r="AL1150" i="11"/>
  <c r="AH1150" i="11"/>
  <c r="AM1150" i="11"/>
  <c r="AI1150" i="11"/>
  <c r="AN1150" i="11"/>
  <c r="AE1151" i="11"/>
  <c r="AJ1151" i="11"/>
  <c r="AF1151" i="11"/>
  <c r="AK1151" i="11"/>
  <c r="AG1151" i="11"/>
  <c r="AL1151" i="11"/>
  <c r="AH1151" i="11"/>
  <c r="AM1151" i="11"/>
  <c r="AI1151" i="11"/>
  <c r="AN1151" i="11"/>
  <c r="AE1152" i="11"/>
  <c r="AJ1152" i="11"/>
  <c r="AF1152" i="11"/>
  <c r="AK1152" i="11"/>
  <c r="AG1152" i="11"/>
  <c r="AL1152" i="11"/>
  <c r="AH1152" i="11"/>
  <c r="AM1152" i="11"/>
  <c r="AI1152" i="11"/>
  <c r="AN1152" i="11"/>
  <c r="AE1153" i="11"/>
  <c r="AJ1153" i="11"/>
  <c r="AF1153" i="11"/>
  <c r="AK1153" i="11"/>
  <c r="AG1153" i="11"/>
  <c r="AL1153" i="11"/>
  <c r="AH1153" i="11"/>
  <c r="AM1153" i="11"/>
  <c r="AI1153" i="11"/>
  <c r="AN1153" i="11"/>
  <c r="AE1154" i="11"/>
  <c r="AJ1154" i="11"/>
  <c r="AF1154" i="11"/>
  <c r="AK1154" i="11"/>
  <c r="AG1154" i="11"/>
  <c r="AL1154" i="11"/>
  <c r="AH1154" i="11"/>
  <c r="AM1154" i="11"/>
  <c r="AI1154" i="11"/>
  <c r="AN1154" i="11"/>
  <c r="AE1155" i="11"/>
  <c r="AJ1155" i="11"/>
  <c r="AF1155" i="11"/>
  <c r="AK1155" i="11"/>
  <c r="AG1155" i="11"/>
  <c r="AL1155" i="11"/>
  <c r="AH1155" i="11"/>
  <c r="AM1155" i="11"/>
  <c r="AI1155" i="11"/>
  <c r="AN1155" i="11"/>
  <c r="AE1156" i="11"/>
  <c r="AJ1156" i="11"/>
  <c r="AF1156" i="11"/>
  <c r="AK1156" i="11"/>
  <c r="AG1156" i="11"/>
  <c r="AL1156" i="11"/>
  <c r="AH1156" i="11"/>
  <c r="AM1156" i="11"/>
  <c r="AI1156" i="11"/>
  <c r="AN1156" i="11"/>
  <c r="AE1157" i="11"/>
  <c r="AJ1157" i="11"/>
  <c r="AF1157" i="11"/>
  <c r="AK1157" i="11"/>
  <c r="AG1157" i="11"/>
  <c r="AL1157" i="11"/>
  <c r="AH1157" i="11"/>
  <c r="AM1157" i="11"/>
  <c r="AI1157" i="11"/>
  <c r="AN1157" i="11"/>
  <c r="AE1158" i="11"/>
  <c r="AJ1158" i="11"/>
  <c r="AF1158" i="11"/>
  <c r="AK1158" i="11"/>
  <c r="AG1158" i="11"/>
  <c r="AL1158" i="11"/>
  <c r="AH1158" i="11"/>
  <c r="AM1158" i="11"/>
  <c r="AI1158" i="11"/>
  <c r="AN1158" i="11"/>
  <c r="AE1159" i="11"/>
  <c r="AJ1159" i="11"/>
  <c r="AF1159" i="11"/>
  <c r="AK1159" i="11"/>
  <c r="AG1159" i="11"/>
  <c r="AL1159" i="11"/>
  <c r="AH1159" i="11"/>
  <c r="AM1159" i="11"/>
  <c r="AI1159" i="11"/>
  <c r="AN1159" i="11"/>
  <c r="AE1160" i="11"/>
  <c r="AJ1160" i="11"/>
  <c r="AF1160" i="11"/>
  <c r="AK1160" i="11"/>
  <c r="AG1160" i="11"/>
  <c r="AL1160" i="11"/>
  <c r="AH1160" i="11"/>
  <c r="AM1160" i="11"/>
  <c r="AI1160" i="11"/>
  <c r="AN1160" i="11"/>
  <c r="AE1161" i="11"/>
  <c r="AJ1161" i="11"/>
  <c r="AF1161" i="11"/>
  <c r="AK1161" i="11"/>
  <c r="AG1161" i="11"/>
  <c r="AL1161" i="11"/>
  <c r="AH1161" i="11"/>
  <c r="AM1161" i="11"/>
  <c r="AI1161" i="11"/>
  <c r="AN1161" i="11"/>
  <c r="AE1162" i="11"/>
  <c r="AJ1162" i="11"/>
  <c r="AF1162" i="11"/>
  <c r="AK1162" i="11"/>
  <c r="AG1162" i="11"/>
  <c r="AL1162" i="11"/>
  <c r="AH1162" i="11"/>
  <c r="AM1162" i="11"/>
  <c r="AI1162" i="11"/>
  <c r="AN1162" i="11"/>
  <c r="AE1163" i="11"/>
  <c r="AJ1163" i="11"/>
  <c r="AF1163" i="11"/>
  <c r="AK1163" i="11"/>
  <c r="AG1163" i="11"/>
  <c r="AL1163" i="11"/>
  <c r="AH1163" i="11"/>
  <c r="AM1163" i="11"/>
  <c r="AI1163" i="11"/>
  <c r="AN1163" i="11"/>
  <c r="AE1164" i="11"/>
  <c r="AJ1164" i="11"/>
  <c r="AF1164" i="11"/>
  <c r="AK1164" i="11"/>
  <c r="AG1164" i="11"/>
  <c r="AL1164" i="11"/>
  <c r="AH1164" i="11"/>
  <c r="AM1164" i="11"/>
  <c r="AI1164" i="11"/>
  <c r="AN1164" i="11"/>
  <c r="AE1165" i="11"/>
  <c r="AJ1165" i="11"/>
  <c r="AF1165" i="11"/>
  <c r="AK1165" i="11"/>
  <c r="AG1165" i="11"/>
  <c r="AL1165" i="11"/>
  <c r="AH1165" i="11"/>
  <c r="AM1165" i="11"/>
  <c r="AI1165" i="11"/>
  <c r="AN1165" i="11"/>
  <c r="AE1166" i="11"/>
  <c r="AJ1166" i="11"/>
  <c r="AF1166" i="11"/>
  <c r="AK1166" i="11"/>
  <c r="AG1166" i="11"/>
  <c r="AL1166" i="11"/>
  <c r="AH1166" i="11"/>
  <c r="AM1166" i="11"/>
  <c r="AI1166" i="11"/>
  <c r="AN1166" i="11"/>
  <c r="AE1167" i="11"/>
  <c r="AJ1167" i="11"/>
  <c r="AF1167" i="11"/>
  <c r="AK1167" i="11"/>
  <c r="AG1167" i="11"/>
  <c r="AL1167" i="11"/>
  <c r="AH1167" i="11"/>
  <c r="AM1167" i="11"/>
  <c r="AI1167" i="11"/>
  <c r="AN1167" i="11"/>
  <c r="AE1168" i="11"/>
  <c r="AJ1168" i="11"/>
  <c r="AF1168" i="11"/>
  <c r="AK1168" i="11"/>
  <c r="AG1168" i="11"/>
  <c r="AL1168" i="11"/>
  <c r="AH1168" i="11"/>
  <c r="AM1168" i="11"/>
  <c r="AI1168" i="11"/>
  <c r="AN1168" i="11"/>
  <c r="AE1169" i="11"/>
  <c r="AJ1169" i="11"/>
  <c r="AF1169" i="11"/>
  <c r="AK1169" i="11"/>
  <c r="AG1169" i="11"/>
  <c r="AL1169" i="11"/>
  <c r="AH1169" i="11"/>
  <c r="AM1169" i="11"/>
  <c r="AI1169" i="11"/>
  <c r="AN1169" i="11"/>
  <c r="AE1170" i="11"/>
  <c r="AJ1170" i="11"/>
  <c r="AF1170" i="11"/>
  <c r="AK1170" i="11"/>
  <c r="AG1170" i="11"/>
  <c r="AL1170" i="11"/>
  <c r="AH1170" i="11"/>
  <c r="AM1170" i="11"/>
  <c r="AI1170" i="11"/>
  <c r="AN1170" i="11"/>
  <c r="AE1171" i="11"/>
  <c r="AJ1171" i="11"/>
  <c r="AF1171" i="11"/>
  <c r="AK1171" i="11"/>
  <c r="AG1171" i="11"/>
  <c r="AL1171" i="11"/>
  <c r="AH1171" i="11"/>
  <c r="AM1171" i="11"/>
  <c r="AI1171" i="11"/>
  <c r="AN1171" i="11"/>
  <c r="AE1172" i="11"/>
  <c r="AJ1172" i="11"/>
  <c r="AF1172" i="11"/>
  <c r="AK1172" i="11"/>
  <c r="AG1172" i="11"/>
  <c r="AL1172" i="11"/>
  <c r="AH1172" i="11"/>
  <c r="AM1172" i="11"/>
  <c r="AI1172" i="11"/>
  <c r="AN1172" i="11"/>
  <c r="AE1173" i="11"/>
  <c r="AJ1173" i="11"/>
  <c r="AF1173" i="11"/>
  <c r="AK1173" i="11"/>
  <c r="AG1173" i="11"/>
  <c r="AL1173" i="11"/>
  <c r="AH1173" i="11"/>
  <c r="AM1173" i="11"/>
  <c r="AI1173" i="11"/>
  <c r="AN1173" i="11"/>
  <c r="AE1174" i="11"/>
  <c r="AJ1174" i="11"/>
  <c r="AF1174" i="11"/>
  <c r="AK1174" i="11"/>
  <c r="AG1174" i="11"/>
  <c r="AL1174" i="11"/>
  <c r="AH1174" i="11"/>
  <c r="AM1174" i="11"/>
  <c r="AI1174" i="11"/>
  <c r="AN1174" i="11"/>
  <c r="AE1175" i="11"/>
  <c r="AJ1175" i="11"/>
  <c r="AF1175" i="11"/>
  <c r="AK1175" i="11"/>
  <c r="AG1175" i="11"/>
  <c r="AL1175" i="11"/>
  <c r="AH1175" i="11"/>
  <c r="AM1175" i="11"/>
  <c r="AI1175" i="11"/>
  <c r="AN1175" i="11"/>
  <c r="AE1176" i="11"/>
  <c r="AJ1176" i="11"/>
  <c r="AF1176" i="11"/>
  <c r="AK1176" i="11"/>
  <c r="AG1176" i="11"/>
  <c r="AL1176" i="11"/>
  <c r="AH1176" i="11"/>
  <c r="AM1176" i="11"/>
  <c r="AI1176" i="11"/>
  <c r="AN1176" i="11"/>
  <c r="AE1177" i="11"/>
  <c r="AJ1177" i="11"/>
  <c r="AF1177" i="11"/>
  <c r="AK1177" i="11"/>
  <c r="AG1177" i="11"/>
  <c r="AL1177" i="11"/>
  <c r="AH1177" i="11"/>
  <c r="AM1177" i="11"/>
  <c r="AI1177" i="11"/>
  <c r="AN1177" i="11"/>
  <c r="AE1178" i="11"/>
  <c r="AJ1178" i="11"/>
  <c r="AF1178" i="11"/>
  <c r="AK1178" i="11"/>
  <c r="AG1178" i="11"/>
  <c r="AL1178" i="11"/>
  <c r="AH1178" i="11"/>
  <c r="AM1178" i="11"/>
  <c r="AI1178" i="11"/>
  <c r="AN1178" i="11"/>
  <c r="AE1179" i="11"/>
  <c r="AJ1179" i="11"/>
  <c r="AF1179" i="11"/>
  <c r="AK1179" i="11"/>
  <c r="AG1179" i="11"/>
  <c r="AL1179" i="11"/>
  <c r="AH1179" i="11"/>
  <c r="AM1179" i="11"/>
  <c r="AI1179" i="11"/>
  <c r="AN1179" i="11"/>
  <c r="AE1180" i="11"/>
  <c r="AJ1180" i="11"/>
  <c r="AF1180" i="11"/>
  <c r="AK1180" i="11"/>
  <c r="AG1180" i="11"/>
  <c r="AL1180" i="11"/>
  <c r="AH1180" i="11"/>
  <c r="AM1180" i="11"/>
  <c r="AI1180" i="11"/>
  <c r="AN1180" i="11"/>
  <c r="AE1181" i="11"/>
  <c r="AJ1181" i="11"/>
  <c r="AF1181" i="11"/>
  <c r="AK1181" i="11"/>
  <c r="AG1181" i="11"/>
  <c r="AL1181" i="11"/>
  <c r="AH1181" i="11"/>
  <c r="AM1181" i="11"/>
  <c r="AI1181" i="11"/>
  <c r="AN1181" i="11"/>
  <c r="AE1182" i="11"/>
  <c r="AJ1182" i="11"/>
  <c r="AF1182" i="11"/>
  <c r="AK1182" i="11"/>
  <c r="AG1182" i="11"/>
  <c r="AL1182" i="11"/>
  <c r="AH1182" i="11"/>
  <c r="AM1182" i="11"/>
  <c r="AI1182" i="11"/>
  <c r="AN1182" i="11"/>
  <c r="AE1183" i="11"/>
  <c r="AJ1183" i="11"/>
  <c r="AF1183" i="11"/>
  <c r="AK1183" i="11"/>
  <c r="AG1183" i="11"/>
  <c r="AL1183" i="11"/>
  <c r="AH1183" i="11"/>
  <c r="AM1183" i="11"/>
  <c r="AI1183" i="11"/>
  <c r="AN1183" i="11"/>
  <c r="AE1184" i="11"/>
  <c r="AJ1184" i="11"/>
  <c r="AF1184" i="11"/>
  <c r="AK1184" i="11"/>
  <c r="AG1184" i="11"/>
  <c r="AL1184" i="11"/>
  <c r="AH1184" i="11"/>
  <c r="AM1184" i="11"/>
  <c r="AI1184" i="11"/>
  <c r="AN1184" i="11"/>
  <c r="AE1185" i="11"/>
  <c r="AJ1185" i="11"/>
  <c r="AF1185" i="11"/>
  <c r="AK1185" i="11"/>
  <c r="AG1185" i="11"/>
  <c r="AL1185" i="11"/>
  <c r="AH1185" i="11"/>
  <c r="AM1185" i="11"/>
  <c r="AI1185" i="11"/>
  <c r="AN1185" i="11"/>
  <c r="AE1186" i="11"/>
  <c r="AJ1186" i="11"/>
  <c r="AF1186" i="11"/>
  <c r="AK1186" i="11"/>
  <c r="AG1186" i="11"/>
  <c r="AL1186" i="11"/>
  <c r="AH1186" i="11"/>
  <c r="AM1186" i="11"/>
  <c r="AI1186" i="11"/>
  <c r="AN1186" i="11"/>
  <c r="AE1187" i="11"/>
  <c r="AJ1187" i="11"/>
  <c r="AF1187" i="11"/>
  <c r="AK1187" i="11"/>
  <c r="AG1187" i="11"/>
  <c r="AL1187" i="11"/>
  <c r="AH1187" i="11"/>
  <c r="AM1187" i="11"/>
  <c r="AI1187" i="11"/>
  <c r="AN1187" i="11"/>
  <c r="AE1188" i="11"/>
  <c r="AJ1188" i="11"/>
  <c r="AF1188" i="11"/>
  <c r="AK1188" i="11"/>
  <c r="AG1188" i="11"/>
  <c r="AL1188" i="11"/>
  <c r="AH1188" i="11"/>
  <c r="AM1188" i="11"/>
  <c r="AI1188" i="11"/>
  <c r="AN1188" i="11"/>
  <c r="AE1189" i="11"/>
  <c r="AJ1189" i="11"/>
  <c r="AF1189" i="11"/>
  <c r="AK1189" i="11"/>
  <c r="AG1189" i="11"/>
  <c r="AL1189" i="11"/>
  <c r="AH1189" i="11"/>
  <c r="AM1189" i="11"/>
  <c r="AI1189" i="11"/>
  <c r="AN1189" i="11"/>
  <c r="AE1190" i="11"/>
  <c r="AJ1190" i="11"/>
  <c r="AF1190" i="11"/>
  <c r="AK1190" i="11"/>
  <c r="AG1190" i="11"/>
  <c r="AL1190" i="11"/>
  <c r="AH1190" i="11"/>
  <c r="AM1190" i="11"/>
  <c r="AI1190" i="11"/>
  <c r="AN1190" i="11"/>
  <c r="AE1191" i="11"/>
  <c r="AJ1191" i="11"/>
  <c r="AF1191" i="11"/>
  <c r="AK1191" i="11"/>
  <c r="AG1191" i="11"/>
  <c r="AL1191" i="11"/>
  <c r="AH1191" i="11"/>
  <c r="AM1191" i="11"/>
  <c r="AI1191" i="11"/>
  <c r="AN1191" i="11"/>
  <c r="AE1192" i="11"/>
  <c r="AJ1192" i="11"/>
  <c r="AF1192" i="11"/>
  <c r="AK1192" i="11"/>
  <c r="AG1192" i="11"/>
  <c r="AL1192" i="11"/>
  <c r="AH1192" i="11"/>
  <c r="AM1192" i="11"/>
  <c r="AI1192" i="11"/>
  <c r="AN1192" i="11"/>
  <c r="AE1193" i="11"/>
  <c r="AJ1193" i="11"/>
  <c r="AF1193" i="11"/>
  <c r="AK1193" i="11"/>
  <c r="AG1193" i="11"/>
  <c r="AL1193" i="11"/>
  <c r="AH1193" i="11"/>
  <c r="AM1193" i="11"/>
  <c r="AI1193" i="11"/>
  <c r="AN1193" i="11"/>
  <c r="AE1194" i="11"/>
  <c r="AJ1194" i="11"/>
  <c r="AF1194" i="11"/>
  <c r="AK1194" i="11"/>
  <c r="AG1194" i="11"/>
  <c r="AL1194" i="11"/>
  <c r="AH1194" i="11"/>
  <c r="AM1194" i="11"/>
  <c r="AI1194" i="11"/>
  <c r="AN1194" i="11"/>
  <c r="AE1195" i="11"/>
  <c r="AJ1195" i="11"/>
  <c r="AF1195" i="11"/>
  <c r="AK1195" i="11"/>
  <c r="AG1195" i="11"/>
  <c r="AL1195" i="11"/>
  <c r="AH1195" i="11"/>
  <c r="AM1195" i="11"/>
  <c r="AI1195" i="11"/>
  <c r="AN1195" i="11"/>
  <c r="AE1196" i="11"/>
  <c r="AJ1196" i="11"/>
  <c r="AF1196" i="11"/>
  <c r="AK1196" i="11"/>
  <c r="AG1196" i="11"/>
  <c r="AL1196" i="11"/>
  <c r="AH1196" i="11"/>
  <c r="AM1196" i="11"/>
  <c r="AI1196" i="11"/>
  <c r="AN1196" i="11"/>
  <c r="AE1197" i="11"/>
  <c r="AJ1197" i="11"/>
  <c r="AF1197" i="11"/>
  <c r="AK1197" i="11"/>
  <c r="AG1197" i="11"/>
  <c r="AL1197" i="11"/>
  <c r="AH1197" i="11"/>
  <c r="AM1197" i="11"/>
  <c r="AI1197" i="11"/>
  <c r="AN1197" i="11"/>
  <c r="AE1198" i="11"/>
  <c r="AJ1198" i="11"/>
  <c r="AF1198" i="11"/>
  <c r="AK1198" i="11"/>
  <c r="AG1198" i="11"/>
  <c r="AL1198" i="11"/>
  <c r="AH1198" i="11"/>
  <c r="AM1198" i="11"/>
  <c r="AI1198" i="11"/>
  <c r="AN1198" i="11"/>
  <c r="AE1199" i="11"/>
  <c r="AJ1199" i="11"/>
  <c r="AF1199" i="11"/>
  <c r="AK1199" i="11"/>
  <c r="AG1199" i="11"/>
  <c r="AL1199" i="11"/>
  <c r="AH1199" i="11"/>
  <c r="AM1199" i="11"/>
  <c r="AI1199" i="11"/>
  <c r="AN1199" i="11"/>
  <c r="AE1200" i="11"/>
  <c r="AJ1200" i="11"/>
  <c r="AF1200" i="11"/>
  <c r="AK1200" i="11"/>
  <c r="AG1200" i="11"/>
  <c r="AL1200" i="11"/>
  <c r="AH1200" i="11"/>
  <c r="AM1200" i="11"/>
  <c r="AI1200" i="11"/>
  <c r="AN1200" i="11"/>
  <c r="AE1201" i="11"/>
  <c r="AJ1201" i="11"/>
  <c r="AF1201" i="11"/>
  <c r="AK1201" i="11"/>
  <c r="AG1201" i="11"/>
  <c r="AL1201" i="11"/>
  <c r="AH1201" i="11"/>
  <c r="AM1201" i="11"/>
  <c r="AI1201" i="11"/>
  <c r="AN1201" i="11"/>
  <c r="AE1202" i="11"/>
  <c r="AJ1202" i="11"/>
  <c r="AF1202" i="11"/>
  <c r="AK1202" i="11"/>
  <c r="AG1202" i="11"/>
  <c r="AL1202" i="11"/>
  <c r="AH1202" i="11"/>
  <c r="AM1202" i="11"/>
  <c r="AI1202" i="11"/>
  <c r="AN1202" i="11"/>
  <c r="AE1203" i="11"/>
  <c r="AJ1203" i="11"/>
  <c r="AF1203" i="11"/>
  <c r="AK1203" i="11"/>
  <c r="AG1203" i="11"/>
  <c r="AL1203" i="11"/>
  <c r="AH1203" i="11"/>
  <c r="AM1203" i="11"/>
  <c r="AI1203" i="11"/>
  <c r="AN1203" i="11"/>
  <c r="AE1204" i="11"/>
  <c r="AJ1204" i="11"/>
  <c r="AF1204" i="11"/>
  <c r="AK1204" i="11"/>
  <c r="AG1204" i="11"/>
  <c r="AL1204" i="11"/>
  <c r="AH1204" i="11"/>
  <c r="AM1204" i="11"/>
  <c r="AI1204" i="11"/>
  <c r="AN1204" i="11"/>
  <c r="AE1205" i="11"/>
  <c r="AJ1205" i="11"/>
  <c r="AF1205" i="11"/>
  <c r="AK1205" i="11"/>
  <c r="AG1205" i="11"/>
  <c r="AL1205" i="11"/>
  <c r="AH1205" i="11"/>
  <c r="AM1205" i="11"/>
  <c r="AI1205" i="11"/>
  <c r="AN1205" i="11"/>
  <c r="AE1206" i="11"/>
  <c r="AJ1206" i="11"/>
  <c r="AF1206" i="11"/>
  <c r="AK1206" i="11"/>
  <c r="AG1206" i="11"/>
  <c r="AL1206" i="11"/>
  <c r="AH1206" i="11"/>
  <c r="AM1206" i="11"/>
  <c r="AI1206" i="11"/>
  <c r="AN1206" i="11"/>
  <c r="AE1207" i="11"/>
  <c r="AJ1207" i="11"/>
  <c r="AF1207" i="11"/>
  <c r="AK1207" i="11"/>
  <c r="AG1207" i="11"/>
  <c r="AL1207" i="11"/>
  <c r="AH1207" i="11"/>
  <c r="AM1207" i="11"/>
  <c r="AI1207" i="11"/>
  <c r="AN1207" i="11"/>
  <c r="AE1208" i="11"/>
  <c r="AJ1208" i="11"/>
  <c r="AF1208" i="11"/>
  <c r="AK1208" i="11"/>
  <c r="AG1208" i="11"/>
  <c r="AL1208" i="11"/>
  <c r="AH1208" i="11"/>
  <c r="AM1208" i="11"/>
  <c r="AI1208" i="11"/>
  <c r="AN1208" i="11"/>
  <c r="AE1209" i="11"/>
  <c r="AJ1209" i="11"/>
  <c r="AF1209" i="11"/>
  <c r="AK1209" i="11"/>
  <c r="AG1209" i="11"/>
  <c r="AL1209" i="11"/>
  <c r="AH1209" i="11"/>
  <c r="AM1209" i="11"/>
  <c r="AI1209" i="11"/>
  <c r="AN1209" i="11"/>
  <c r="AE1210" i="11"/>
  <c r="AJ1210" i="11"/>
  <c r="AF1210" i="11"/>
  <c r="AK1210" i="11"/>
  <c r="AG1210" i="11"/>
  <c r="AL1210" i="11"/>
  <c r="AH1210" i="11"/>
  <c r="AM1210" i="11"/>
  <c r="AI1210" i="11"/>
  <c r="AN1210" i="11"/>
  <c r="AE1211" i="11"/>
  <c r="AJ1211" i="11"/>
  <c r="AF1211" i="11"/>
  <c r="AK1211" i="11"/>
  <c r="AG1211" i="11"/>
  <c r="AL1211" i="11"/>
  <c r="AH1211" i="11"/>
  <c r="AM1211" i="11"/>
  <c r="AI1211" i="11"/>
  <c r="AN1211" i="11"/>
  <c r="AE1212" i="11"/>
  <c r="AJ1212" i="11"/>
  <c r="AF1212" i="11"/>
  <c r="AK1212" i="11"/>
  <c r="AG1212" i="11"/>
  <c r="AL1212" i="11"/>
  <c r="AH1212" i="11"/>
  <c r="AM1212" i="11"/>
  <c r="AI1212" i="11"/>
  <c r="AN1212" i="11"/>
  <c r="AE1213" i="11"/>
  <c r="AJ1213" i="11"/>
  <c r="AF1213" i="11"/>
  <c r="AK1213" i="11"/>
  <c r="AG1213" i="11"/>
  <c r="AL1213" i="11"/>
  <c r="AH1213" i="11"/>
  <c r="AM1213" i="11"/>
  <c r="AI1213" i="11"/>
  <c r="AN1213" i="11"/>
  <c r="AE1214" i="11"/>
  <c r="AJ1214" i="11"/>
  <c r="AF1214" i="11"/>
  <c r="AK1214" i="11"/>
  <c r="AG1214" i="11"/>
  <c r="AL1214" i="11"/>
  <c r="AH1214" i="11"/>
  <c r="AM1214" i="11"/>
  <c r="AI1214" i="11"/>
  <c r="AN1214" i="11"/>
  <c r="AE1215" i="11"/>
  <c r="AJ1215" i="11"/>
  <c r="AF1215" i="11"/>
  <c r="AK1215" i="11"/>
  <c r="AG1215" i="11"/>
  <c r="AL1215" i="11"/>
  <c r="AH1215" i="11"/>
  <c r="AM1215" i="11"/>
  <c r="AI1215" i="11"/>
  <c r="AN1215" i="11"/>
  <c r="AE1216" i="11"/>
  <c r="AJ1216" i="11"/>
  <c r="AF1216" i="11"/>
  <c r="AK1216" i="11"/>
  <c r="AG1216" i="11"/>
  <c r="AL1216" i="11"/>
  <c r="AH1216" i="11"/>
  <c r="AM1216" i="11"/>
  <c r="AI1216" i="11"/>
  <c r="AN1216" i="11"/>
  <c r="AE1217" i="11"/>
  <c r="AJ1217" i="11"/>
  <c r="AF1217" i="11"/>
  <c r="AK1217" i="11"/>
  <c r="AG1217" i="11"/>
  <c r="AL1217" i="11"/>
  <c r="AH1217" i="11"/>
  <c r="AM1217" i="11"/>
  <c r="AI1217" i="11"/>
  <c r="AN1217" i="11"/>
  <c r="AE1218" i="11"/>
  <c r="AJ1218" i="11"/>
  <c r="AF1218" i="11"/>
  <c r="AK1218" i="11"/>
  <c r="AG1218" i="11"/>
  <c r="AL1218" i="11"/>
  <c r="AH1218" i="11"/>
  <c r="AM1218" i="11"/>
  <c r="AI1218" i="11"/>
  <c r="AN1218" i="11"/>
  <c r="AE1219" i="11"/>
  <c r="AJ1219" i="11"/>
  <c r="AF1219" i="11"/>
  <c r="AK1219" i="11"/>
  <c r="AG1219" i="11"/>
  <c r="AL1219" i="11"/>
  <c r="AH1219" i="11"/>
  <c r="AM1219" i="11"/>
  <c r="AI1219" i="11"/>
  <c r="AN1219" i="11"/>
  <c r="AE1220" i="11"/>
  <c r="AJ1220" i="11"/>
  <c r="AF1220" i="11"/>
  <c r="AK1220" i="11"/>
  <c r="AG1220" i="11"/>
  <c r="AL1220" i="11"/>
  <c r="AH1220" i="11"/>
  <c r="AM1220" i="11"/>
  <c r="AI1220" i="11"/>
  <c r="AN1220" i="11"/>
  <c r="AE1221" i="11"/>
  <c r="AJ1221" i="11"/>
  <c r="AF1221" i="11"/>
  <c r="AK1221" i="11"/>
  <c r="AG1221" i="11"/>
  <c r="AL1221" i="11"/>
  <c r="AH1221" i="11"/>
  <c r="AM1221" i="11"/>
  <c r="AI1221" i="11"/>
  <c r="AN1221" i="11"/>
  <c r="AE1222" i="11"/>
  <c r="AJ1222" i="11"/>
  <c r="AF1222" i="11"/>
  <c r="AK1222" i="11"/>
  <c r="AG1222" i="11"/>
  <c r="AL1222" i="11"/>
  <c r="AH1222" i="11"/>
  <c r="AM1222" i="11"/>
  <c r="AI1222" i="11"/>
  <c r="AN1222" i="11"/>
  <c r="AE1223" i="11"/>
  <c r="AJ1223" i="11"/>
  <c r="AF1223" i="11"/>
  <c r="AK1223" i="11"/>
  <c r="AG1223" i="11"/>
  <c r="AL1223" i="11"/>
  <c r="AH1223" i="11"/>
  <c r="AM1223" i="11"/>
  <c r="AI1223" i="11"/>
  <c r="AN1223" i="11"/>
  <c r="AE1224" i="11"/>
  <c r="AJ1224" i="11"/>
  <c r="AF1224" i="11"/>
  <c r="AK1224" i="11"/>
  <c r="AG1224" i="11"/>
  <c r="AL1224" i="11"/>
  <c r="AH1224" i="11"/>
  <c r="AM1224" i="11"/>
  <c r="AI1224" i="11"/>
  <c r="AN1224" i="11"/>
  <c r="AE1225" i="11"/>
  <c r="AJ1225" i="11"/>
  <c r="AF1225" i="11"/>
  <c r="AK1225" i="11"/>
  <c r="AG1225" i="11"/>
  <c r="AL1225" i="11"/>
  <c r="AH1225" i="11"/>
  <c r="AM1225" i="11"/>
  <c r="AI1225" i="11"/>
  <c r="AN1225" i="11"/>
  <c r="AE1226" i="11"/>
  <c r="AJ1226" i="11"/>
  <c r="AF1226" i="11"/>
  <c r="AK1226" i="11"/>
  <c r="AG1226" i="11"/>
  <c r="AL1226" i="11"/>
  <c r="AH1226" i="11"/>
  <c r="AM1226" i="11"/>
  <c r="AI1226" i="11"/>
  <c r="AN1226" i="11"/>
  <c r="AE1227" i="11"/>
  <c r="AJ1227" i="11"/>
  <c r="AF1227" i="11"/>
  <c r="AK1227" i="11"/>
  <c r="AG1227" i="11"/>
  <c r="AL1227" i="11"/>
  <c r="AH1227" i="11"/>
  <c r="AM1227" i="11"/>
  <c r="AI1227" i="11"/>
  <c r="AN1227" i="11"/>
  <c r="AE1228" i="11"/>
  <c r="AJ1228" i="11"/>
  <c r="AF1228" i="11"/>
  <c r="AK1228" i="11"/>
  <c r="AG1228" i="11"/>
  <c r="AL1228" i="11"/>
  <c r="AH1228" i="11"/>
  <c r="AM1228" i="11"/>
  <c r="AI1228" i="11"/>
  <c r="AN1228" i="11"/>
  <c r="AE1229" i="11"/>
  <c r="AJ1229" i="11"/>
  <c r="AF1229" i="11"/>
  <c r="AK1229" i="11"/>
  <c r="AG1229" i="11"/>
  <c r="AL1229" i="11"/>
  <c r="AH1229" i="11"/>
  <c r="AM1229" i="11"/>
  <c r="AI1229" i="11"/>
  <c r="AN1229" i="11"/>
  <c r="AE1230" i="11"/>
  <c r="AJ1230" i="11"/>
  <c r="AF1230" i="11"/>
  <c r="AK1230" i="11"/>
  <c r="AG1230" i="11"/>
  <c r="AL1230" i="11"/>
  <c r="AH1230" i="11"/>
  <c r="AM1230" i="11"/>
  <c r="AI1230" i="11"/>
  <c r="AN1230" i="11"/>
  <c r="AE1231" i="11"/>
  <c r="AJ1231" i="11"/>
  <c r="AF1231" i="11"/>
  <c r="AK1231" i="11"/>
  <c r="AG1231" i="11"/>
  <c r="AL1231" i="11"/>
  <c r="AH1231" i="11"/>
  <c r="AM1231" i="11"/>
  <c r="AI1231" i="11"/>
  <c r="AN1231" i="11"/>
  <c r="AE1232" i="11"/>
  <c r="AJ1232" i="11"/>
  <c r="AF1232" i="11"/>
  <c r="AK1232" i="11"/>
  <c r="AG1232" i="11"/>
  <c r="AL1232" i="11"/>
  <c r="AH1232" i="11"/>
  <c r="AM1232" i="11"/>
  <c r="AI1232" i="11"/>
  <c r="AN1232" i="11"/>
  <c r="AE1233" i="11"/>
  <c r="AJ1233" i="11"/>
  <c r="AF1233" i="11"/>
  <c r="AK1233" i="11"/>
  <c r="AG1233" i="11"/>
  <c r="AL1233" i="11"/>
  <c r="AH1233" i="11"/>
  <c r="AM1233" i="11"/>
  <c r="AI1233" i="11"/>
  <c r="AN1233" i="11"/>
  <c r="AE1234" i="11"/>
  <c r="AJ1234" i="11"/>
  <c r="AF1234" i="11"/>
  <c r="AK1234" i="11"/>
  <c r="AG1234" i="11"/>
  <c r="AL1234" i="11"/>
  <c r="AH1234" i="11"/>
  <c r="AM1234" i="11"/>
  <c r="AI1234" i="11"/>
  <c r="AN1234" i="11"/>
  <c r="AE1235" i="11"/>
  <c r="AJ1235" i="11"/>
  <c r="AF1235" i="11"/>
  <c r="AK1235" i="11"/>
  <c r="AG1235" i="11"/>
  <c r="AL1235" i="11"/>
  <c r="AH1235" i="11"/>
  <c r="AM1235" i="11"/>
  <c r="AI1235" i="11"/>
  <c r="AN1235" i="11"/>
  <c r="AE1236" i="11"/>
  <c r="AJ1236" i="11"/>
  <c r="AF1236" i="11"/>
  <c r="AK1236" i="11"/>
  <c r="AG1236" i="11"/>
  <c r="AL1236" i="11"/>
  <c r="AH1236" i="11"/>
  <c r="AM1236" i="11"/>
  <c r="AI1236" i="11"/>
  <c r="AN1236" i="11"/>
  <c r="AE1237" i="11"/>
  <c r="AJ1237" i="11"/>
  <c r="AF1237" i="11"/>
  <c r="AK1237" i="11"/>
  <c r="AG1237" i="11"/>
  <c r="AL1237" i="11"/>
  <c r="AH1237" i="11"/>
  <c r="AM1237" i="11"/>
  <c r="AI1237" i="11"/>
  <c r="AN1237" i="11"/>
  <c r="AF7" i="11"/>
  <c r="AK7" i="11"/>
  <c r="AI7" i="11"/>
  <c r="AN7" i="11"/>
  <c r="AH7" i="11"/>
  <c r="AM7" i="11"/>
  <c r="AG7" i="11"/>
  <c r="AL7" i="11"/>
  <c r="AE7" i="11"/>
  <c r="AJ7" i="11"/>
</calcChain>
</file>

<file path=xl/comments1.xml><?xml version="1.0" encoding="utf-8"?>
<comments xmlns="http://schemas.openxmlformats.org/spreadsheetml/2006/main">
  <authors>
    <author>USER</author>
    <author>User</author>
    <author>Lenovo</author>
  </authors>
  <commentList>
    <comment ref="S99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lacking transformer for installation of electric coop</t>
        </r>
      </text>
    </comment>
    <comment ref="Q413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error on reporting. Reported failed bidding August 7, 2019. Actual</t>
        </r>
      </text>
    </comment>
    <comment ref="Q415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error on reporting. Reported failed bidding August 7, 2019. Actual</t>
        </r>
      </text>
    </comment>
    <comment ref="Q416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error on reporting. Reported failed bidding August 7, 2019. Actual</t>
        </r>
      </text>
    </comment>
    <comment ref="Q537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NOT PROCURED; 
for issuance of Negative Sub-ARO</t>
        </r>
      </text>
    </comment>
    <comment ref="D568" authorId="2" shapeId="0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Not included in SARO</t>
        </r>
      </text>
    </comment>
    <comment ref="D574" authorId="2" shapeId="0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Not included in SARO</t>
        </r>
      </text>
    </comment>
    <comment ref="Q985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 </t>
        </r>
      </text>
    </comment>
    <comment ref="Q986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987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98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989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992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993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996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99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010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012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013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014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016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017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01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019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S1300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lacking transformer for installation of electric coop</t>
        </r>
      </text>
    </comment>
    <comment ref="D1302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Re-ALLIGN TO ANOMAR AND CARAGA RSHS</t>
        </r>
      </text>
    </comment>
    <comment ref="Q1578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579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580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Terminated</t>
        </r>
      </text>
    </comment>
    <comment ref="Q158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Termianted</t>
        </r>
      </text>
    </comment>
    <comment ref="S1720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lacking transformer for installation of electric coop</t>
        </r>
      </text>
    </comment>
  </commentList>
</comments>
</file>

<file path=xl/sharedStrings.xml><?xml version="1.0" encoding="utf-8"?>
<sst xmlns="http://schemas.openxmlformats.org/spreadsheetml/2006/main" count="16246" uniqueCount="3566">
  <si>
    <t>REPUBLIC OF THE PHILIPPINES</t>
  </si>
  <si>
    <t>DEPARTMENT OF EDUCATION</t>
  </si>
  <si>
    <t>LD</t>
  </si>
  <si>
    <t># of cl Needs Major Repair</t>
  </si>
  <si>
    <t>TOTAL PHYSICAL TARGET</t>
  </si>
  <si>
    <t>BLDG. TYPE</t>
  </si>
  <si>
    <t>HAULING</t>
  </si>
  <si>
    <t>REPAIR COST</t>
  </si>
  <si>
    <t>TOTAL COST</t>
  </si>
  <si>
    <t>ALLOCATION</t>
  </si>
  <si>
    <t>SCOPE OF WORK</t>
  </si>
  <si>
    <t>CY 2018 BASIC EDUCATIONAL FACILITIES FUND</t>
  </si>
  <si>
    <t>Region II</t>
  </si>
  <si>
    <t>Nueva Vizcaya</t>
  </si>
  <si>
    <t>Runruno National High School</t>
  </si>
  <si>
    <t>QUEZON</t>
  </si>
  <si>
    <t>Dupax del Norte NHS</t>
  </si>
  <si>
    <t>DUPAX DEL NORTE</t>
  </si>
  <si>
    <t>Martinez Cuyangan NHS</t>
  </si>
  <si>
    <t>KAYAPA</t>
  </si>
  <si>
    <t>Tuguegarao City</t>
  </si>
  <si>
    <t>CATAGGAMAN NHS-SENIOR HIGH SCHOOL</t>
  </si>
  <si>
    <t>CAGAYAN NHS - SENIOR HIGH SCHOOL</t>
  </si>
  <si>
    <t>LINAO NHS - SENIOR HIGH SCHOOL</t>
  </si>
  <si>
    <t>TUGUEGARAO CITY SENIOR HIGH SCHOOL</t>
  </si>
  <si>
    <t>Region I</t>
  </si>
  <si>
    <t>Candon City</t>
  </si>
  <si>
    <t>Candon City High School</t>
  </si>
  <si>
    <t>CITY OF CANDON</t>
  </si>
  <si>
    <t>Dr. Ricardo Gacula Memorial National High School</t>
  </si>
  <si>
    <t>Sto. Tomas National High School</t>
  </si>
  <si>
    <t>Dagupan City</t>
  </si>
  <si>
    <t>East Central IS</t>
  </si>
  <si>
    <t>DAGUPAN CITY</t>
  </si>
  <si>
    <t>Pugaro IS</t>
  </si>
  <si>
    <t>Ilocos Norte</t>
  </si>
  <si>
    <t>Dumalneg NHS</t>
  </si>
  <si>
    <t>DUMALNEG</t>
  </si>
  <si>
    <t>Carasi NHS</t>
  </si>
  <si>
    <t>CARASI</t>
  </si>
  <si>
    <t>Adams NHS</t>
  </si>
  <si>
    <t>ADAMS</t>
  </si>
  <si>
    <t>Isabela</t>
  </si>
  <si>
    <t>Cabatuan National High School</t>
  </si>
  <si>
    <t>CABATUAN</t>
  </si>
  <si>
    <t>Cadaloria HS</t>
  </si>
  <si>
    <t>ANGADANAN</t>
  </si>
  <si>
    <t>Reina Mercedes Vocational and Industrial School</t>
  </si>
  <si>
    <t>REINA MERCEDES</t>
  </si>
  <si>
    <t>Roxas NHS-Main</t>
  </si>
  <si>
    <t>ROXAS</t>
  </si>
  <si>
    <t>Monico Rarama NHS (Munoz HS -San Pedro Extension)</t>
  </si>
  <si>
    <t>Quezon HS - Main</t>
  </si>
  <si>
    <t>BURGOS NHS (formerly Caliguian NHS-Main)</t>
  </si>
  <si>
    <t>BURGOS</t>
  </si>
  <si>
    <t>Tumauini NHS</t>
  </si>
  <si>
    <t>TUMAUINI</t>
  </si>
  <si>
    <t>St. Paul Voc'l. &amp; Ind'l. HS-Main</t>
  </si>
  <si>
    <t>SAN PABLO</t>
  </si>
  <si>
    <t>Sto Tomas NHS</t>
  </si>
  <si>
    <t>SANTO TOMAS</t>
  </si>
  <si>
    <t>San Isidro NHS</t>
  </si>
  <si>
    <t>SAN ISIDRO</t>
  </si>
  <si>
    <t>Highway Region NHS</t>
  </si>
  <si>
    <t>ECHAGUE</t>
  </si>
  <si>
    <t>Pangal Sur HS</t>
  </si>
  <si>
    <t>San Sebastian Integrated School</t>
  </si>
  <si>
    <t>RAMON</t>
  </si>
  <si>
    <t>Raniag HS</t>
  </si>
  <si>
    <t>Gen. Emilio Aguinaldo NHS</t>
  </si>
  <si>
    <t>Ugad HS</t>
  </si>
  <si>
    <t>San Antonio NHS</t>
  </si>
  <si>
    <t>DELFIN ALBANO (MAGSAYSAY)</t>
  </si>
  <si>
    <t>Santa Maria High School</t>
  </si>
  <si>
    <t>SANTA MARIA</t>
  </si>
  <si>
    <t>Benito Soliven NHS</t>
  </si>
  <si>
    <t>BENITO SOLIVEN</t>
  </si>
  <si>
    <t>Luna NHS</t>
  </si>
  <si>
    <t>LUNA</t>
  </si>
  <si>
    <t>Salinungan NHS</t>
  </si>
  <si>
    <t>SAN MATEO</t>
  </si>
  <si>
    <t>Munoz HS</t>
  </si>
  <si>
    <t>San Guillermo Voc'l &amp; Ind'l High Sch.</t>
  </si>
  <si>
    <t>SAN GUILLERMO</t>
  </si>
  <si>
    <t>City of Ilagan</t>
  </si>
  <si>
    <t>Isabela NHS - Main</t>
  </si>
  <si>
    <t>ILAGAN (Capital)</t>
  </si>
  <si>
    <t>San Antonio Nat'l. Agro-Ind'l. &amp; Voc'l. HS</t>
  </si>
  <si>
    <t>ISAT-Main</t>
  </si>
  <si>
    <t>Alfreda Albano NHS - Magassi, Cabagan</t>
  </si>
  <si>
    <t>CABAGAN</t>
  </si>
  <si>
    <t>Cumabao IS</t>
  </si>
  <si>
    <t>Isabela SF</t>
  </si>
  <si>
    <t>PALANAN</t>
  </si>
  <si>
    <t>Quirino</t>
  </si>
  <si>
    <t>Sangbay IS</t>
  </si>
  <si>
    <t>NAGTIPUNAN</t>
  </si>
  <si>
    <t>Victoria HS</t>
  </si>
  <si>
    <t>AGLIPAY</t>
  </si>
  <si>
    <t>Urdaneta City</t>
  </si>
  <si>
    <t>Nancalobasaan NHS</t>
  </si>
  <si>
    <t>CITY OF URDANETA</t>
  </si>
  <si>
    <t>Camabu NHS</t>
  </si>
  <si>
    <t>San Carlos City</t>
  </si>
  <si>
    <t>Cobol NHS</t>
  </si>
  <si>
    <t>SAN CARLOS CITY</t>
  </si>
  <si>
    <t>Libas NHS</t>
  </si>
  <si>
    <t>Malacanang NHS</t>
  </si>
  <si>
    <t>Cagayan</t>
  </si>
  <si>
    <t>AGAMAN NATIONAL HIGH SCHOOL</t>
  </si>
  <si>
    <t>BAGGAO</t>
  </si>
  <si>
    <t>Alcala Rural School</t>
  </si>
  <si>
    <t>ALCALA</t>
  </si>
  <si>
    <t>Aparri East National High School</t>
  </si>
  <si>
    <t>APARRI</t>
  </si>
  <si>
    <t>Aparri West National High School</t>
  </si>
  <si>
    <t>Baggao NAS</t>
  </si>
  <si>
    <t>Baggao National School of Arts &amp; Trades</t>
  </si>
  <si>
    <t>Cagurungan Primary School</t>
  </si>
  <si>
    <t>Camalaniugan National High School- Catotoran Annex</t>
  </si>
  <si>
    <t>CAMALANIUGAN</t>
  </si>
  <si>
    <t>Gonzaga National High School</t>
  </si>
  <si>
    <t>GONZAGA</t>
  </si>
  <si>
    <t>Hacienda Intal NHS</t>
  </si>
  <si>
    <t>Imurung NHS</t>
  </si>
  <si>
    <t>Ipil National High School</t>
  </si>
  <si>
    <t>Laoc Primary School</t>
  </si>
  <si>
    <t>Sta. Ana Fishery National High School</t>
  </si>
  <si>
    <t>SANTA ANA</t>
  </si>
  <si>
    <t>Tabugan ES</t>
  </si>
  <si>
    <t>Santiago Elementary School</t>
  </si>
  <si>
    <t>SANCHEZ-MIRA</t>
  </si>
  <si>
    <t>Pureg Elementary School</t>
  </si>
  <si>
    <t>Kittag ES</t>
  </si>
  <si>
    <t>Cauayan City</t>
  </si>
  <si>
    <t>WEST TABACAL REGION NATIONAL HIGH SCHOOL</t>
  </si>
  <si>
    <t>CITY OF CAUAYAN</t>
  </si>
  <si>
    <t>Villaluna NHS</t>
  </si>
  <si>
    <t>Villa Concepcion HS - Rogus Ext.</t>
  </si>
  <si>
    <t>Cauayan City NHS - Research Annex</t>
  </si>
  <si>
    <t>Sillawit ES</t>
  </si>
  <si>
    <t>Faustino ES</t>
  </si>
  <si>
    <t>Nabannagan National High School</t>
  </si>
  <si>
    <t>LASAM</t>
  </si>
  <si>
    <t>Piat National HS</t>
  </si>
  <si>
    <t>PIAT</t>
  </si>
  <si>
    <t>Western Cagayan SAT</t>
  </si>
  <si>
    <t>Libertad NHS</t>
  </si>
  <si>
    <t>ABULUG</t>
  </si>
  <si>
    <t>Cabatacan National High School</t>
  </si>
  <si>
    <t>La Union</t>
  </si>
  <si>
    <t>Amlang-Nagtagaan NHS</t>
  </si>
  <si>
    <t>ROSARIO</t>
  </si>
  <si>
    <t>Tubao National High School</t>
  </si>
  <si>
    <t>TUBAO</t>
  </si>
  <si>
    <t>Oanari NHS</t>
  </si>
  <si>
    <t>Balbalayang NHS</t>
  </si>
  <si>
    <t>SAN GABRIEL</t>
  </si>
  <si>
    <t>Balaoan NHS-Castor Concepcion MNHS</t>
  </si>
  <si>
    <t>BALAOAN</t>
  </si>
  <si>
    <t>San Gregorio National High School</t>
  </si>
  <si>
    <t>CABA</t>
  </si>
  <si>
    <t>Eulogio Clarence De Guzman Junior Memorial National Vocational High School</t>
  </si>
  <si>
    <t>BAUANG</t>
  </si>
  <si>
    <t>Paringao NHS</t>
  </si>
  <si>
    <t>Aringay NHS</t>
  </si>
  <si>
    <t>ARINGAY</t>
  </si>
  <si>
    <t>SAN JUAN SENIOR HIGH SCHOOL</t>
  </si>
  <si>
    <t>SAN JUAN</t>
  </si>
  <si>
    <t>LUNA NATIONAL VOCATIONAL HIGH SCHOOL</t>
  </si>
  <si>
    <t>Aglipay NHS</t>
  </si>
  <si>
    <t>Balligui HS</t>
  </si>
  <si>
    <t>MADDELA</t>
  </si>
  <si>
    <t>Cabarroguis NSAT</t>
  </si>
  <si>
    <t>CABARROGUIS (Capital)</t>
  </si>
  <si>
    <t>Dumabato Integrated School</t>
  </si>
  <si>
    <t>Diffun HS</t>
  </si>
  <si>
    <t>DIFFUN</t>
  </si>
  <si>
    <t>GIAYAN INTEGRATED SCHOOL</t>
  </si>
  <si>
    <t>Maddela CHS</t>
  </si>
  <si>
    <t>Magsaysay National High School</t>
  </si>
  <si>
    <t>Nagtipunan NHS</t>
  </si>
  <si>
    <t>Pinaripad NHS</t>
  </si>
  <si>
    <t>Quirino General HS</t>
  </si>
  <si>
    <t>Saguday NHS</t>
  </si>
  <si>
    <t>SAGUDAY</t>
  </si>
  <si>
    <t>San Martin IS</t>
  </si>
  <si>
    <t>Scala Integrated School</t>
  </si>
  <si>
    <t>Tucod HS</t>
  </si>
  <si>
    <t>Ilocos Sur</t>
  </si>
  <si>
    <t>Santa Maria NHS</t>
  </si>
  <si>
    <t>SAN JUAN NHS</t>
  </si>
  <si>
    <t>SAN JUAN (LAPOG)</t>
  </si>
  <si>
    <t>Mabilbila IS</t>
  </si>
  <si>
    <t>SANTA</t>
  </si>
  <si>
    <t>Caoayan NHS</t>
  </si>
  <si>
    <t>CAOAYAN</t>
  </si>
  <si>
    <t>Bulag ES</t>
  </si>
  <si>
    <t>BANTAY</t>
  </si>
  <si>
    <t>Bantay West Central School</t>
  </si>
  <si>
    <t>Bantay East CS</t>
  </si>
  <si>
    <t>Bantay NHS</t>
  </si>
  <si>
    <t>SAN VICENTE</t>
  </si>
  <si>
    <t>San Vicente IS</t>
  </si>
  <si>
    <t>Sinait NHS</t>
  </si>
  <si>
    <t>SINAIT</t>
  </si>
  <si>
    <t>Vigan City</t>
  </si>
  <si>
    <t>Burgos Memorial School West</t>
  </si>
  <si>
    <t>CITY OF VIGAN (Capital)</t>
  </si>
  <si>
    <t>San Julian ES</t>
  </si>
  <si>
    <t>Vigan CS</t>
  </si>
  <si>
    <t>Narvacan Nat'l. Central HS</t>
  </si>
  <si>
    <t>NARVACAN</t>
  </si>
  <si>
    <t>Santiago City</t>
  </si>
  <si>
    <t>Rizal National High School</t>
  </si>
  <si>
    <t>CITY OF SANTIAGO</t>
  </si>
  <si>
    <t>Santiago City National High School - Sinsayon</t>
  </si>
  <si>
    <t>Ban-et PS</t>
  </si>
  <si>
    <t>Papalungan ES</t>
  </si>
  <si>
    <t>KASIBU</t>
  </si>
  <si>
    <t>Afusing NHS</t>
  </si>
  <si>
    <t>Bukig National Agr'l. and Tech. School</t>
  </si>
  <si>
    <t>Calaoagan Dackel NHS</t>
  </si>
  <si>
    <t>GATTARAN</t>
  </si>
  <si>
    <t>LAL-LO NATIONAL HIGH SCHOOL</t>
  </si>
  <si>
    <t>LAL-LO</t>
  </si>
  <si>
    <t>Magapit NHS</t>
  </si>
  <si>
    <t>Rebecca NHS</t>
  </si>
  <si>
    <t>Sta. Teresita NHS</t>
  </si>
  <si>
    <t>SANTA TERESITA</t>
  </si>
  <si>
    <t>Jones Rural School - Main</t>
  </si>
  <si>
    <t>JONES</t>
  </si>
  <si>
    <t>Diadi Region HS</t>
  </si>
  <si>
    <t>CORDON</t>
  </si>
  <si>
    <t>Cagasat HS-Magsasay Annex</t>
  </si>
  <si>
    <t>Don Mariano Marcos NHS</t>
  </si>
  <si>
    <t>Dabubu High School Main &amp; Annex</t>
  </si>
  <si>
    <t>SAN AGUSTIN</t>
  </si>
  <si>
    <t>Dona Josefa E. Marcos HS</t>
  </si>
  <si>
    <t>San Jose NHS (formerly Mallig HS -San Jose Norte Annex)</t>
  </si>
  <si>
    <t>MALLIG</t>
  </si>
  <si>
    <t>San Antonino NHS</t>
  </si>
  <si>
    <t>CAGASAT NHS</t>
  </si>
  <si>
    <t>Mallig NHS (formerly Mallig NHS - Main)</t>
  </si>
  <si>
    <t>Palayan Region HS</t>
  </si>
  <si>
    <t>ALICIA</t>
  </si>
  <si>
    <t>Reina Mercedes Vocational High School</t>
  </si>
  <si>
    <t>Rizal Region NHS , Alicia, Isabela</t>
  </si>
  <si>
    <t>Simimbaan Integrated School</t>
  </si>
  <si>
    <t>Sandiat NHS</t>
  </si>
  <si>
    <t>SAN MANUEL</t>
  </si>
  <si>
    <t>Callang NHS - Main</t>
  </si>
  <si>
    <t>Delfin Albano HS-Main</t>
  </si>
  <si>
    <t>Delfin Albano HS - San Juan Annex</t>
  </si>
  <si>
    <t>Dinapigue NHS</t>
  </si>
  <si>
    <t>DINAPIGUE</t>
  </si>
  <si>
    <t>Pangasinan II, Binalonan</t>
  </si>
  <si>
    <t>Lobong NHS</t>
  </si>
  <si>
    <t>SAN JACINTO</t>
  </si>
  <si>
    <t>DUNGON IS</t>
  </si>
  <si>
    <t>VILLASIS</t>
  </si>
  <si>
    <t>Cabanbanan NHS</t>
  </si>
  <si>
    <t>MANAOAG</t>
  </si>
  <si>
    <t>Barangobong NHS</t>
  </si>
  <si>
    <t>Anonang NHS</t>
  </si>
  <si>
    <t>SAN FABIAN</t>
  </si>
  <si>
    <t>Ambalangan Dalin NHS</t>
  </si>
  <si>
    <t>Pangasinan I, Lingayen</t>
  </si>
  <si>
    <t>Zaragosa NHS</t>
  </si>
  <si>
    <t>BOLINAO</t>
  </si>
  <si>
    <t>Pangasinan SAT</t>
  </si>
  <si>
    <t>LINGAYEN (Capital)</t>
  </si>
  <si>
    <t>Mapandan National High School</t>
  </si>
  <si>
    <t>MAPANDAN</t>
  </si>
  <si>
    <t>BANI EAST INTEGRATED SCHOOL</t>
  </si>
  <si>
    <t>BANI</t>
  </si>
  <si>
    <t>Torres NHS</t>
  </si>
  <si>
    <t>Bayambang NHS (Bayambang)</t>
  </si>
  <si>
    <t>BAYAMBANG</t>
  </si>
  <si>
    <t>Pangasinan NHS</t>
  </si>
  <si>
    <t>Urbiztondo National High School</t>
  </si>
  <si>
    <t>URBIZTONDO</t>
  </si>
  <si>
    <t>Moises B. Rebamontan NHS</t>
  </si>
  <si>
    <t>Dacap Norte NHS</t>
  </si>
  <si>
    <t>Irene Rayos Ombac NHS</t>
  </si>
  <si>
    <t>BUGALLON</t>
  </si>
  <si>
    <t>Payas NHS</t>
  </si>
  <si>
    <t>SANTA BARBARA</t>
  </si>
  <si>
    <t>Sual National High School</t>
  </si>
  <si>
    <t>SUAL</t>
  </si>
  <si>
    <t>Tanolong National High School</t>
  </si>
  <si>
    <t>Dasol IS</t>
  </si>
  <si>
    <t>DASOL</t>
  </si>
  <si>
    <t>Ambaguio High School</t>
  </si>
  <si>
    <t>AMBAGUIO</t>
  </si>
  <si>
    <t>Bambang NHS</t>
  </si>
  <si>
    <t>BAMBANG</t>
  </si>
  <si>
    <t>Amulung NHS - Dadda Ext.</t>
  </si>
  <si>
    <t>AMULUNG</t>
  </si>
  <si>
    <t>Cabbo NHS</t>
  </si>
  <si>
    <t>PEÑABLANCA</t>
  </si>
  <si>
    <t>CARIDAD B. TRINIDAD NHS</t>
  </si>
  <si>
    <t>IGUIG</t>
  </si>
  <si>
    <t>Enrile Vocational High School</t>
  </si>
  <si>
    <t>ENRILE</t>
  </si>
  <si>
    <t>Itawes Nat'l.l Agr'l. &amp; Tech'l. School - Bagumbayan Annex</t>
  </si>
  <si>
    <t>TUAO</t>
  </si>
  <si>
    <t>Itawes National High School</t>
  </si>
  <si>
    <t>Lemu NHS</t>
  </si>
  <si>
    <t>Penablanca East NHS</t>
  </si>
  <si>
    <t>Penablanca National High School</t>
  </si>
  <si>
    <t>San Antonio ES</t>
  </si>
  <si>
    <t>Tuao Voc'l. and Tech'l. School</t>
  </si>
  <si>
    <t>Tuao Voc'l. and Tech'l. School - Culung Annex</t>
  </si>
  <si>
    <t>Tuao Voc'l. and Tech'l. School - Malummin Annex</t>
  </si>
  <si>
    <t>Western Enrile Vocational High School</t>
  </si>
  <si>
    <t>Robert B. Estrella Memorial NHS</t>
  </si>
  <si>
    <t>ROSALES</t>
  </si>
  <si>
    <t>San Jacinto National High School</t>
  </si>
  <si>
    <t>San Pedro Apartado NHS</t>
  </si>
  <si>
    <t>Mangaldan IS</t>
  </si>
  <si>
    <t>MANGALDAN</t>
  </si>
  <si>
    <t>San Fabian IS</t>
  </si>
  <si>
    <t>POZZORUBIO</t>
  </si>
  <si>
    <t>Morol ES</t>
  </si>
  <si>
    <t>CALAYAN</t>
  </si>
  <si>
    <t>Calayan HS</t>
  </si>
  <si>
    <t>Dadao ES</t>
  </si>
  <si>
    <t>Caniwalan ES</t>
  </si>
  <si>
    <t>Bibigsan PS</t>
  </si>
  <si>
    <t>Sta. Praxedes HS</t>
  </si>
  <si>
    <t>SANTA PRAXEDES</t>
  </si>
  <si>
    <t>Sanchez Mira SAT</t>
  </si>
  <si>
    <t>Mapurao Integ. Learning School</t>
  </si>
  <si>
    <t>ALLACAPAN</t>
  </si>
  <si>
    <t>Claveria SAT</t>
  </si>
  <si>
    <t>CLAVERIA</t>
  </si>
  <si>
    <t>Claveria RVS</t>
  </si>
  <si>
    <t>Ballesteros NHS</t>
  </si>
  <si>
    <t>BALLESTEROS</t>
  </si>
  <si>
    <t>Allacapan VHS</t>
  </si>
  <si>
    <t>Batanes</t>
  </si>
  <si>
    <t>Sabtang National School of Fisheries</t>
  </si>
  <si>
    <t>SABTANG</t>
  </si>
  <si>
    <t>Mahatao NHS</t>
  </si>
  <si>
    <t>MAHATAO</t>
  </si>
  <si>
    <t>Ivana NHS</t>
  </si>
  <si>
    <t>IVANA</t>
  </si>
  <si>
    <t>Dupax del Sur NHS</t>
  </si>
  <si>
    <t>DUPAX DEL SUR</t>
  </si>
  <si>
    <t>Region IV-B</t>
  </si>
  <si>
    <t>Calapan City</t>
  </si>
  <si>
    <t>CITY OF CALAPAN (Capital)</t>
  </si>
  <si>
    <t>Canubing National High School</t>
  </si>
  <si>
    <t>Nag-iba National High School</t>
  </si>
  <si>
    <t>Palawan</t>
  </si>
  <si>
    <t>Salvador ES</t>
  </si>
  <si>
    <t>Ramon Gacayan Elementary School</t>
  </si>
  <si>
    <t>Maragoc ES</t>
  </si>
  <si>
    <t>Cawili Elementary School</t>
  </si>
  <si>
    <t>CAGAYANCILLO</t>
  </si>
  <si>
    <t>Calusa ES</t>
  </si>
  <si>
    <t>Casian ES</t>
  </si>
  <si>
    <t>TAYTAY</t>
  </si>
  <si>
    <t>Casian NHS</t>
  </si>
  <si>
    <t>Tarusan NHS</t>
  </si>
  <si>
    <t>BATARAZA</t>
  </si>
  <si>
    <t>Panitian National High School</t>
  </si>
  <si>
    <t>SOFRONIO ESPAÑOLA</t>
  </si>
  <si>
    <t>Quezon-Aramaywan NHS</t>
  </si>
  <si>
    <t>Candawaga NHS</t>
  </si>
  <si>
    <t>RIZAL (MARCOS)</t>
  </si>
  <si>
    <t>Balabac NHS</t>
  </si>
  <si>
    <t>BALABAC</t>
  </si>
  <si>
    <t>Southern Bataraza NHS</t>
  </si>
  <si>
    <t>Bancalaan National High School</t>
  </si>
  <si>
    <t>Canipaan NHS</t>
  </si>
  <si>
    <t>RIZAL</t>
  </si>
  <si>
    <t>Panalingaan NHS</t>
  </si>
  <si>
    <t>Quinlogan NHS</t>
  </si>
  <si>
    <t>Sibaring NHS</t>
  </si>
  <si>
    <t>Taburi NHS</t>
  </si>
  <si>
    <t>Gaudencio E. Abordo Mem. NHS</t>
  </si>
  <si>
    <t>AGUTAYA</t>
  </si>
  <si>
    <t>Salvacion NHS</t>
  </si>
  <si>
    <t>BUSUANGA</t>
  </si>
  <si>
    <t>New Busuanga NHS</t>
  </si>
  <si>
    <t>San Miguel NHS (Gaudencio Abordo NHS)</t>
  </si>
  <si>
    <t>LINAPACAN</t>
  </si>
  <si>
    <t>Santa Teresita NHS</t>
  </si>
  <si>
    <t>DUMARAN</t>
  </si>
  <si>
    <t>Cagayancillo NHS</t>
  </si>
  <si>
    <t>Banuang Daan ES</t>
  </si>
  <si>
    <t>CORON</t>
  </si>
  <si>
    <t>Cabugao ES</t>
  </si>
  <si>
    <t>Calandagan NHS</t>
  </si>
  <si>
    <t>ARACELI</t>
  </si>
  <si>
    <t>Concepcion ES</t>
  </si>
  <si>
    <t>Coron SOF</t>
  </si>
  <si>
    <t>Concepcion NHS</t>
  </si>
  <si>
    <t>Concepcion National High School</t>
  </si>
  <si>
    <t>Cheey NHS</t>
  </si>
  <si>
    <t>Araceli NHS</t>
  </si>
  <si>
    <t>Cuyo NHS</t>
  </si>
  <si>
    <t>CUYO</t>
  </si>
  <si>
    <t>Borac National High School</t>
  </si>
  <si>
    <t>Culion Sanitarium Special NHS</t>
  </si>
  <si>
    <t>CULION</t>
  </si>
  <si>
    <t>Danawan NHS</t>
  </si>
  <si>
    <t>MAGSAYSAY</t>
  </si>
  <si>
    <t>Decalachao NHS</t>
  </si>
  <si>
    <t>Dumaran NHS</t>
  </si>
  <si>
    <t>Occidental Mindoro</t>
  </si>
  <si>
    <t>San Jose NAIHS - Mangarin Annex</t>
  </si>
  <si>
    <t>SAN JOSE</t>
  </si>
  <si>
    <t>Paluan NHS</t>
  </si>
  <si>
    <t>PALUAN</t>
  </si>
  <si>
    <t>Central NHS</t>
  </si>
  <si>
    <t>Paulino Legaspi, Sr. Memorial. NHS</t>
  </si>
  <si>
    <t>SABLAYAN</t>
  </si>
  <si>
    <t>RIZAL NATIONAL HIGH SCHOOL</t>
  </si>
  <si>
    <t>Magsaysay NHS - Mapaya Annex</t>
  </si>
  <si>
    <t>Sta Teresa NHS</t>
  </si>
  <si>
    <t>Pinagturilan NHS</t>
  </si>
  <si>
    <t>SANTA CRUZ</t>
  </si>
  <si>
    <t>Looc National School Of Fisheries</t>
  </si>
  <si>
    <t>LOOC</t>
  </si>
  <si>
    <t>San Jose National Agricultural and Industrial High School</t>
  </si>
  <si>
    <t>Oriental Mindoro</t>
  </si>
  <si>
    <t>Anastacio Dela Chica High School</t>
  </si>
  <si>
    <t>BACO</t>
  </si>
  <si>
    <t>Dayhagan NHS</t>
  </si>
  <si>
    <t>BONGABONG</t>
  </si>
  <si>
    <t>Villapagasa NHS</t>
  </si>
  <si>
    <t>BANSUD</t>
  </si>
  <si>
    <t>Labasan National High School</t>
  </si>
  <si>
    <t>Balugo NHS</t>
  </si>
  <si>
    <t>MANSALAY</t>
  </si>
  <si>
    <t>Cawayan National High School</t>
  </si>
  <si>
    <t>Maujao National High School</t>
  </si>
  <si>
    <t>BULALACAO (SAN PEDRO)</t>
  </si>
  <si>
    <t>San Roque NHS</t>
  </si>
  <si>
    <t>Puerto Galera NHS</t>
  </si>
  <si>
    <t>PUERTO GALERA</t>
  </si>
  <si>
    <t>Puerto Galera NHS - San Isidro Ext.</t>
  </si>
  <si>
    <t>San Mariano NHS</t>
  </si>
  <si>
    <t>San Teodoro NHS</t>
  </si>
  <si>
    <t>SAN TEODORO</t>
  </si>
  <si>
    <t>Romblon</t>
  </si>
  <si>
    <t>Corcuera NHS</t>
  </si>
  <si>
    <t>CORCUERA</t>
  </si>
  <si>
    <t>Banton NHS</t>
  </si>
  <si>
    <t>BANTON</t>
  </si>
  <si>
    <t>Lumbang East National High School</t>
  </si>
  <si>
    <t>CAJIDIOCAN</t>
  </si>
  <si>
    <t>Calatrava NHS</t>
  </si>
  <si>
    <t>CALATRAVA</t>
  </si>
  <si>
    <t>Carmen NHS (Cabolutan NHS Ext.)</t>
  </si>
  <si>
    <t>Esteban Madrona National High School</t>
  </si>
  <si>
    <t>Ferrol National High School</t>
  </si>
  <si>
    <t>FERROL</t>
  </si>
  <si>
    <t>Odiongan, National High School</t>
  </si>
  <si>
    <t>ODIONGAN</t>
  </si>
  <si>
    <t>San Andres NHS</t>
  </si>
  <si>
    <t>SAN ANDRES</t>
  </si>
  <si>
    <t>Sta. Fe NHS</t>
  </si>
  <si>
    <t>SANTA FE</t>
  </si>
  <si>
    <t>SANTA MARIA (IMELDA)</t>
  </si>
  <si>
    <t>Cambalo NHS</t>
  </si>
  <si>
    <t>Marinduque</t>
  </si>
  <si>
    <t>Matuyatuya NHS</t>
  </si>
  <si>
    <t>TORRIJOS</t>
  </si>
  <si>
    <t>Mogpog NCHS</t>
  </si>
  <si>
    <t>MOGPOG</t>
  </si>
  <si>
    <t>Mongpong NHS</t>
  </si>
  <si>
    <t>Maranlig National High School</t>
  </si>
  <si>
    <t>Gaspar ES</t>
  </si>
  <si>
    <t>GASAN</t>
  </si>
  <si>
    <t>CARAGA</t>
  </si>
  <si>
    <t>Dinagat Island</t>
  </si>
  <si>
    <t>Cagdianao NHS</t>
  </si>
  <si>
    <t>CAGDIANAO</t>
  </si>
  <si>
    <t>Dinagat School of Fisheries</t>
  </si>
  <si>
    <t>DINAGAT</t>
  </si>
  <si>
    <t>Primitivo J. Ebol Memorial National High School</t>
  </si>
  <si>
    <t>Albor NHS</t>
  </si>
  <si>
    <t>LIBJO (ALBOR)</t>
  </si>
  <si>
    <t>Don Ruben E. Ecleo Sr. MNHS</t>
  </si>
  <si>
    <t>SAN JOSE (Capital)</t>
  </si>
  <si>
    <t>Tubajon NHS</t>
  </si>
  <si>
    <t>TUBAJON</t>
  </si>
  <si>
    <t>Siargao</t>
  </si>
  <si>
    <t>Dapa NHS</t>
  </si>
  <si>
    <t>DAPA</t>
  </si>
  <si>
    <t>Del Carmen NHS</t>
  </si>
  <si>
    <t>DEL CARMEN</t>
  </si>
  <si>
    <t>Gen Luna NHS</t>
  </si>
  <si>
    <t>GENERAL LUNA</t>
  </si>
  <si>
    <t>Surigao del Norte</t>
  </si>
  <si>
    <t>Bacuag Nat'L Agro-Indust'L Sch.</t>
  </si>
  <si>
    <t>BACUAG</t>
  </si>
  <si>
    <t>Campo NHS</t>
  </si>
  <si>
    <t>Payapag NHS</t>
  </si>
  <si>
    <t>Gigaquit Nat'l. Sch. of Home Industries</t>
  </si>
  <si>
    <t>GIGAQUIT</t>
  </si>
  <si>
    <t>Mainit NHS</t>
  </si>
  <si>
    <t>MAINIT</t>
  </si>
  <si>
    <t>Matin-ao National High School</t>
  </si>
  <si>
    <t>Hacienda NHS</t>
  </si>
  <si>
    <t>Magpayang NHS</t>
  </si>
  <si>
    <t>Placer NHS</t>
  </si>
  <si>
    <t>PLACER</t>
  </si>
  <si>
    <t>Amando A. Fabio MNHS</t>
  </si>
  <si>
    <t>Balite NHS</t>
  </si>
  <si>
    <t>SAN FRANCISCO (ANAO-AON)</t>
  </si>
  <si>
    <t>San Francisco NHS</t>
  </si>
  <si>
    <t>T.S Pantilo, Sr. MNHS</t>
  </si>
  <si>
    <t>SISON</t>
  </si>
  <si>
    <t>Dakung Patag NHS - Annex (TS PSMHS)</t>
  </si>
  <si>
    <t>Surigao Del Norte NHS</t>
  </si>
  <si>
    <t>SURIGAO CITY (Capital)</t>
  </si>
  <si>
    <t>Tagana-an NHS (ASA NHS)</t>
  </si>
  <si>
    <t>TAGANA-AN</t>
  </si>
  <si>
    <t>Timamana National High School</t>
  </si>
  <si>
    <t>TUBOD</t>
  </si>
  <si>
    <t>Tubod NHS</t>
  </si>
  <si>
    <t>Region X</t>
  </si>
  <si>
    <t>Bukidnon</t>
  </si>
  <si>
    <t>Libona NHS</t>
  </si>
  <si>
    <t>LIBONA</t>
  </si>
  <si>
    <t>Dalirig NHS</t>
  </si>
  <si>
    <t>MANOLO FORTICH</t>
  </si>
  <si>
    <t>San Vicente NHS</t>
  </si>
  <si>
    <t>SUMILAO</t>
  </si>
  <si>
    <t>Talakag NHS</t>
  </si>
  <si>
    <t>TALAKAG</t>
  </si>
  <si>
    <t>Cabulohan-Paradise NHS - Townsite Annex</t>
  </si>
  <si>
    <t>CABANGLASAN</t>
  </si>
  <si>
    <t>Lantapan Stand-Alone SHS</t>
  </si>
  <si>
    <t>LANTAPAN</t>
  </si>
  <si>
    <t>Halapitan NHS - Little Baguio Annex</t>
  </si>
  <si>
    <t>SAN FERNANDO</t>
  </si>
  <si>
    <t>Cagayan de Oro City</t>
  </si>
  <si>
    <t>Bulua NHS</t>
  </si>
  <si>
    <t>CAGAYAN DE ORO CITY (Capital)</t>
  </si>
  <si>
    <t>Cagayan de Oro NHS - Balulang Annex</t>
  </si>
  <si>
    <t>Agusan National High School</t>
  </si>
  <si>
    <t>Balubal NHS</t>
  </si>
  <si>
    <t>Gusa NHS-Cugman Annex</t>
  </si>
  <si>
    <t>Lapasan National High School</t>
  </si>
  <si>
    <t>Camiguin</t>
  </si>
  <si>
    <t>Bonbon NHS</t>
  </si>
  <si>
    <t>CATARMAN</t>
  </si>
  <si>
    <t>Camiguin NHS</t>
  </si>
  <si>
    <t>Lawigan-Bura National High School</t>
  </si>
  <si>
    <t>Guinsiliban National High School</t>
  </si>
  <si>
    <t>GUINSILIBAN</t>
  </si>
  <si>
    <t>Maac National High School</t>
  </si>
  <si>
    <t>MAHINOG</t>
  </si>
  <si>
    <t>Mambajao NHS</t>
  </si>
  <si>
    <t>MAMBAJAO (Capital)</t>
  </si>
  <si>
    <t>Tupsan NHS</t>
  </si>
  <si>
    <t>Yumbing National High School</t>
  </si>
  <si>
    <t>Eulalio U. Pabillore National High Sschool</t>
  </si>
  <si>
    <t>SAGAY</t>
  </si>
  <si>
    <t>El Salvador</t>
  </si>
  <si>
    <t>Molugan NHS</t>
  </si>
  <si>
    <t>CITY OF EL SALVADOR</t>
  </si>
  <si>
    <t>Malaybalay City</t>
  </si>
  <si>
    <t>Apo Macote NHS</t>
  </si>
  <si>
    <t>CITY MALAYBALAY (Capital)</t>
  </si>
  <si>
    <t>Silae NHS - Annex St. Peter</t>
  </si>
  <si>
    <t>Can-ayan IS</t>
  </si>
  <si>
    <t>Bangcud NHS</t>
  </si>
  <si>
    <t>Bukidnon NHS</t>
  </si>
  <si>
    <t>Managok NHS - Miglamin Annex</t>
  </si>
  <si>
    <t>Misamis Oriental</t>
  </si>
  <si>
    <t>Kinoguitan NAHS</t>
  </si>
  <si>
    <t>KINOGUITAN</t>
  </si>
  <si>
    <t>Medina NCHS</t>
  </si>
  <si>
    <t>MEDINA</t>
  </si>
  <si>
    <t>Salay NHS</t>
  </si>
  <si>
    <t>SALAY</t>
  </si>
  <si>
    <t>Talisayan NHS</t>
  </si>
  <si>
    <t>TALISAYAN</t>
  </si>
  <si>
    <t>Jasaan NHS</t>
  </si>
  <si>
    <t>JASAAN</t>
  </si>
  <si>
    <t>Manticao NHS</t>
  </si>
  <si>
    <t>MANTICAO</t>
  </si>
  <si>
    <t>Naawan SHS (Maputi ES Campus)</t>
  </si>
  <si>
    <t>NAAWAN</t>
  </si>
  <si>
    <t>Naawan NHS</t>
  </si>
  <si>
    <t>Tagoloan NHS</t>
  </si>
  <si>
    <t>TAGOLOAN</t>
  </si>
  <si>
    <t>Oroquieta City</t>
  </si>
  <si>
    <t>Misamis Occidental NHS</t>
  </si>
  <si>
    <t>OROQUIETA CITY (Capital)</t>
  </si>
  <si>
    <t>Talairon NHS</t>
  </si>
  <si>
    <t>Region XI</t>
  </si>
  <si>
    <t>Compostela Valley</t>
  </si>
  <si>
    <t>Maparat NHS</t>
  </si>
  <si>
    <t>COMPOSTELA</t>
  </si>
  <si>
    <t>San Miguel NHS</t>
  </si>
  <si>
    <t>Siocon NHS</t>
  </si>
  <si>
    <t>Bango NHS</t>
  </si>
  <si>
    <t>Gabi NHS</t>
  </si>
  <si>
    <t>Maragusan NHS</t>
  </si>
  <si>
    <t>MARAGUSAN (SAN MARIANO)</t>
  </si>
  <si>
    <t>Tupaz NHS</t>
  </si>
  <si>
    <t>Awao NHS</t>
  </si>
  <si>
    <t>MONKAYO</t>
  </si>
  <si>
    <t>Montevista NHS</t>
  </si>
  <si>
    <t>MONTEVISTA</t>
  </si>
  <si>
    <t>New Bataan NHS</t>
  </si>
  <si>
    <t>NEW BATAAN</t>
  </si>
  <si>
    <t>LAAK (SAN VICENTE)</t>
  </si>
  <si>
    <t>Don Vicente Romualdez NHS</t>
  </si>
  <si>
    <t>Mabini NHS</t>
  </si>
  <si>
    <t>MABINI (DOÑA ALICIA)</t>
  </si>
  <si>
    <t>Pindasan NHS</t>
  </si>
  <si>
    <t>Atty. Orlando S. Rimando National High School</t>
  </si>
  <si>
    <t>MACO</t>
  </si>
  <si>
    <t>NABUNTURAN (Capital)</t>
  </si>
  <si>
    <t>Manat NHS</t>
  </si>
  <si>
    <t>New Sibonga NHS</t>
  </si>
  <si>
    <t>Bongabong NHS</t>
  </si>
  <si>
    <t>PANTUKAN</t>
  </si>
  <si>
    <t>Pantukan NHS</t>
  </si>
  <si>
    <t>Magnaga NHS</t>
  </si>
  <si>
    <t>Tambongon NHS</t>
  </si>
  <si>
    <t>Napnapan NHS</t>
  </si>
  <si>
    <t>Davao del Norte</t>
  </si>
  <si>
    <t>Asuncion National High School</t>
  </si>
  <si>
    <t>ASUNCION (SAUG)</t>
  </si>
  <si>
    <t>Kapalong National High School</t>
  </si>
  <si>
    <t>KAPALONG</t>
  </si>
  <si>
    <t>Semong NHS</t>
  </si>
  <si>
    <t>Limbaan NHS</t>
  </si>
  <si>
    <t>NEW CORELLA</t>
  </si>
  <si>
    <t>New Corella NHS</t>
  </si>
  <si>
    <t>Linao NHS</t>
  </si>
  <si>
    <t>Davao del Sur</t>
  </si>
  <si>
    <t>Marber NHS</t>
  </si>
  <si>
    <t>BANSALAN</t>
  </si>
  <si>
    <t>Hagonoy NHS</t>
  </si>
  <si>
    <t>HAGONOY</t>
  </si>
  <si>
    <t>Matanao National High School</t>
  </si>
  <si>
    <t>MATANAO</t>
  </si>
  <si>
    <t>Bangkal NHS</t>
  </si>
  <si>
    <t>SALUD CAGAS TECH.&amp; VOC. H.S</t>
  </si>
  <si>
    <t>Padada NHS</t>
  </si>
  <si>
    <t>PADADA</t>
  </si>
  <si>
    <t>Sta. Cruz National High School</t>
  </si>
  <si>
    <t>Bato NHS</t>
  </si>
  <si>
    <t>Gov. N. Llanos NHS</t>
  </si>
  <si>
    <t>KIBLAWAN</t>
  </si>
  <si>
    <t>Ihan NHS</t>
  </si>
  <si>
    <t>Molopolo National High School</t>
  </si>
  <si>
    <t>Davao Del Sur SOF</t>
  </si>
  <si>
    <t>MALALAG</t>
  </si>
  <si>
    <t>Sulop NHS</t>
  </si>
  <si>
    <t>SULOP</t>
  </si>
  <si>
    <t>Felipe-Inocencia Deluao NHS</t>
  </si>
  <si>
    <t>Davao Occidental</t>
  </si>
  <si>
    <t>Don Marcelino NHS</t>
  </si>
  <si>
    <t>DON MARCELINO</t>
  </si>
  <si>
    <t>Lawa NHS</t>
  </si>
  <si>
    <t>Balangonan NHS</t>
  </si>
  <si>
    <t>JOSE ABAD SANTOS (TRINIDAD)</t>
  </si>
  <si>
    <t>Edna Guillermo MHS</t>
  </si>
  <si>
    <t>Jose Abad Santos NHS</t>
  </si>
  <si>
    <t>Kalbay NHS</t>
  </si>
  <si>
    <t>Demolok Valley NHS</t>
  </si>
  <si>
    <t>MALITA</t>
  </si>
  <si>
    <t>Mariano Peralta NHS</t>
  </si>
  <si>
    <t>Basiawan NHS</t>
  </si>
  <si>
    <t>Tubalan Comprehensive NHS</t>
  </si>
  <si>
    <t>Heracleo Casco MNHS</t>
  </si>
  <si>
    <t>Island Garden City of Samal</t>
  </si>
  <si>
    <t>Tagbitan-Ag NHS</t>
  </si>
  <si>
    <t>ISLAND GARDEN CITY OF SAMAL</t>
  </si>
  <si>
    <t>Anonang National High School</t>
  </si>
  <si>
    <t>Nieves Villarica NHS</t>
  </si>
  <si>
    <t>Mambago-B NHS</t>
  </si>
  <si>
    <t>Kaputian National High School</t>
  </si>
  <si>
    <t>Angel Villarica CES</t>
  </si>
  <si>
    <t>Balet ES</t>
  </si>
  <si>
    <t>Bandera NHS</t>
  </si>
  <si>
    <t>Cogon NHS</t>
  </si>
  <si>
    <t>San Jose NHS</t>
  </si>
  <si>
    <t>Matanos NHS</t>
  </si>
  <si>
    <t>Del Monte National High School</t>
  </si>
  <si>
    <t>Region V</t>
  </si>
  <si>
    <t>Sorsogon City</t>
  </si>
  <si>
    <t>Lydia D. Martinez Memorial High School</t>
  </si>
  <si>
    <t>CITY OF SORSOGON (Capital)</t>
  </si>
  <si>
    <t>MERCEDES B. PERALTA SENIOR HIGH SCHOOL</t>
  </si>
  <si>
    <t>Rawis National High School</t>
  </si>
  <si>
    <t>Buenavista National High School</t>
  </si>
  <si>
    <t>Camarines Sur</t>
  </si>
  <si>
    <t>Sagrada Familia High School</t>
  </si>
  <si>
    <t>MINALABAC</t>
  </si>
  <si>
    <t>Mambulo Nuevo High School</t>
  </si>
  <si>
    <t>LIBMANAN</t>
  </si>
  <si>
    <t>Antipolo HS, Minalabac</t>
  </si>
  <si>
    <t>Northern Plain HS</t>
  </si>
  <si>
    <t>Rolando R. Andaya, Sr. MHS</t>
  </si>
  <si>
    <t>PASACAO</t>
  </si>
  <si>
    <t>Bahao HS</t>
  </si>
  <si>
    <t>Don Mariano C. Veneracion NHS</t>
  </si>
  <si>
    <t>PAMPLONA</t>
  </si>
  <si>
    <t>Fabrica HS</t>
  </si>
  <si>
    <t>BULA</t>
  </si>
  <si>
    <t>Agdangan ES</t>
  </si>
  <si>
    <t>BAAO</t>
  </si>
  <si>
    <t>Tapayas HS</t>
  </si>
  <si>
    <t>BALATAN</t>
  </si>
  <si>
    <t>Payak HS</t>
  </si>
  <si>
    <t>BATO</t>
  </si>
  <si>
    <t>Tandaay Provincial HS</t>
  </si>
  <si>
    <t>NABUA</t>
  </si>
  <si>
    <t>Pararao HS</t>
  </si>
  <si>
    <t>Iriga City</t>
  </si>
  <si>
    <t>San Agustin Senior High School</t>
  </si>
  <si>
    <t>IRIGA CITY</t>
  </si>
  <si>
    <t>Albay</t>
  </si>
  <si>
    <t>Magpanambo NHS</t>
  </si>
  <si>
    <t>POLANGUI</t>
  </si>
  <si>
    <t>Alabangpuro ES</t>
  </si>
  <si>
    <t>PIO DURAN</t>
  </si>
  <si>
    <t>Catanduanes</t>
  </si>
  <si>
    <t>Cobo IS</t>
  </si>
  <si>
    <t>PANDAN</t>
  </si>
  <si>
    <t>Mayngaway NHS</t>
  </si>
  <si>
    <t>SAN ANDRES (CALOLBON)</t>
  </si>
  <si>
    <t>Manambrag NHS</t>
  </si>
  <si>
    <t>Sicmil IS</t>
  </si>
  <si>
    <t>GIGMOTO</t>
  </si>
  <si>
    <t>San Miguel Rural DHS</t>
  </si>
  <si>
    <t>SAN MIGUEL</t>
  </si>
  <si>
    <t>Maura N. Sibulo National HS</t>
  </si>
  <si>
    <t>Dr. Lorenzo P. Ziga MHS</t>
  </si>
  <si>
    <t>Pulang Daga High School</t>
  </si>
  <si>
    <t>Inoyonan HS</t>
  </si>
  <si>
    <t>Salvacion HS, Bato</t>
  </si>
  <si>
    <t>Camarines Norte</t>
  </si>
  <si>
    <t>Talobatib HS</t>
  </si>
  <si>
    <t>LABO</t>
  </si>
  <si>
    <t>Batan National High School</t>
  </si>
  <si>
    <t>RAPU-RAPU</t>
  </si>
  <si>
    <t>Bilbao National High School</t>
  </si>
  <si>
    <t>Mancao National High School</t>
  </si>
  <si>
    <t>Tinopan HS</t>
  </si>
  <si>
    <t>Villahermosa NHS</t>
  </si>
  <si>
    <t>Baligang ES</t>
  </si>
  <si>
    <t>CAMALIG</t>
  </si>
  <si>
    <t>Simeon Tycangco MHS</t>
  </si>
  <si>
    <t>RAGAY</t>
  </si>
  <si>
    <t>Manangle High School</t>
  </si>
  <si>
    <t>SIPOCOT</t>
  </si>
  <si>
    <t>Bolo Norte HS</t>
  </si>
  <si>
    <t>Sisa Feliciano MHS</t>
  </si>
  <si>
    <t>Lupi-Iligan HS</t>
  </si>
  <si>
    <t>LUPI</t>
  </si>
  <si>
    <t>Siembre HS</t>
  </si>
  <si>
    <t>BOMBON</t>
  </si>
  <si>
    <t>Doroteo Federis, Sr. NHS (frmerly: Carangcang HS)</t>
  </si>
  <si>
    <t>MAGARAO</t>
  </si>
  <si>
    <t>Northern Canaman HS</t>
  </si>
  <si>
    <t>CANAMAN</t>
  </si>
  <si>
    <t>Sulpicio A. Roco MHS</t>
  </si>
  <si>
    <t>Binanuaanan NHS</t>
  </si>
  <si>
    <t>PILI (Capital)</t>
  </si>
  <si>
    <t>Magarao NHS (formerly: San Isidro NHS)</t>
  </si>
  <si>
    <t>Gov.Mariano E. Villafuerte  HS</t>
  </si>
  <si>
    <t>Eusebia Paz Arroyo Mem. NHS</t>
  </si>
  <si>
    <t>San Ramon HS</t>
  </si>
  <si>
    <t>San Antonio NHS, Malilipot</t>
  </si>
  <si>
    <t>MALILIPOT</t>
  </si>
  <si>
    <t>Malilipot NHS</t>
  </si>
  <si>
    <t>San Ramon Pilot NHS, Lagonoy (frmerly:Sn.Ramon Pilot HS)</t>
  </si>
  <si>
    <t>LAGONOY</t>
  </si>
  <si>
    <t>Dahat National Vocational HS</t>
  </si>
  <si>
    <t>Tabgon HS, Goa</t>
  </si>
  <si>
    <t>GOA</t>
  </si>
  <si>
    <t>Cabotonan High School</t>
  </si>
  <si>
    <t>Tinawagan NHS</t>
  </si>
  <si>
    <t>TIGAON</t>
  </si>
  <si>
    <t>Salogon HS</t>
  </si>
  <si>
    <t>La Salvacion NHS</t>
  </si>
  <si>
    <t>Dr. Rodolfo V. Pamor MHS - Sagñay Southeastern Annex HS</t>
  </si>
  <si>
    <t>SAGÑAY</t>
  </si>
  <si>
    <t>Villafuerte-Peña High School</t>
  </si>
  <si>
    <t>San Rafael National High School - Cabalinadan Annex HS</t>
  </si>
  <si>
    <t>Vivencio Obias - Kinalansan NHS (formerly: Kinalansan NHS)</t>
  </si>
  <si>
    <t>Catalotoan HS</t>
  </si>
  <si>
    <t>Tulay Na Lupa NHS</t>
  </si>
  <si>
    <t>Jose Panganiban NHS</t>
  </si>
  <si>
    <t>JOSE PANGANIBAN</t>
  </si>
  <si>
    <t>Batobalani NHS</t>
  </si>
  <si>
    <t>PARACALE</t>
  </si>
  <si>
    <t>Daguit NHS</t>
  </si>
  <si>
    <t>Paracale NHS</t>
  </si>
  <si>
    <t>Basud NHS</t>
  </si>
  <si>
    <t>BASUD</t>
  </si>
  <si>
    <t>Moreno Integrated School</t>
  </si>
  <si>
    <t>DAET (Capital)</t>
  </si>
  <si>
    <t>Mercedes HS</t>
  </si>
  <si>
    <t>MERCEDES</t>
  </si>
  <si>
    <t>Sorsogon</t>
  </si>
  <si>
    <t>Sta. Magdalena National High School</t>
  </si>
  <si>
    <t>SANTA MAGDALENA</t>
  </si>
  <si>
    <t>Juban National High School</t>
  </si>
  <si>
    <t>JUBAN</t>
  </si>
  <si>
    <t>Bulan NHS</t>
  </si>
  <si>
    <t>BULAN</t>
  </si>
  <si>
    <t>Biriran NHS</t>
  </si>
  <si>
    <t>Gubat NHS</t>
  </si>
  <si>
    <t>GUBAT</t>
  </si>
  <si>
    <t>Barcelona National Comprehensive HS</t>
  </si>
  <si>
    <t>BARCELONA</t>
  </si>
  <si>
    <t>Gallanosa National High School</t>
  </si>
  <si>
    <t>IROSIN</t>
  </si>
  <si>
    <t>Legaspi City</t>
  </si>
  <si>
    <t>Pag-asa NHS</t>
  </si>
  <si>
    <t>LEGAZPI CITY  (Capital)</t>
  </si>
  <si>
    <t>Region VIII</t>
  </si>
  <si>
    <t>Borongan City</t>
  </si>
  <si>
    <t>Maypangdan NHS</t>
  </si>
  <si>
    <t>CITY OF BORONGAN (Capital)</t>
  </si>
  <si>
    <t>Benowangan NHS (Lalawigan NHS - Benowangan Annex)</t>
  </si>
  <si>
    <t>E. Samar NCHS - Supt. Fidel E. Anacta, Sr. MHS Annex</t>
  </si>
  <si>
    <t>Calbayog City</t>
  </si>
  <si>
    <t>Mag-Ubay National High School</t>
  </si>
  <si>
    <t>CALBAYOG CITY</t>
  </si>
  <si>
    <t>Malaga National High School</t>
  </si>
  <si>
    <t>Oquendo National High School</t>
  </si>
  <si>
    <t>Catbalogan City</t>
  </si>
  <si>
    <t>Silanga NHS</t>
  </si>
  <si>
    <t>CITY OF CATBALOGAN (Capital)</t>
  </si>
  <si>
    <t>Catbalogan NCHS</t>
  </si>
  <si>
    <t>Pangdan National High School</t>
  </si>
  <si>
    <t>Eastern Samar</t>
  </si>
  <si>
    <t>Jipapad NHS</t>
  </si>
  <si>
    <t>JIPAPAD</t>
  </si>
  <si>
    <t>Matarinao SOF</t>
  </si>
  <si>
    <t>SALCEDO</t>
  </si>
  <si>
    <t>San Julian NHS</t>
  </si>
  <si>
    <t>SAN JULIAN</t>
  </si>
  <si>
    <t>Sulat NHS</t>
  </si>
  <si>
    <t>SULAT</t>
  </si>
  <si>
    <t>Leyte</t>
  </si>
  <si>
    <t>Villaba NHS (LNCAST)</t>
  </si>
  <si>
    <t>VILLABA</t>
  </si>
  <si>
    <t>Villaba National Comprehensive High School</t>
  </si>
  <si>
    <t>Cahigan NHS</t>
  </si>
  <si>
    <t>Sulpa NHS</t>
  </si>
  <si>
    <t>Northern Samar</t>
  </si>
  <si>
    <t>Bobon School for Philippine Craftsmen</t>
  </si>
  <si>
    <t>BOBON</t>
  </si>
  <si>
    <t>Capacujan NHS</t>
  </si>
  <si>
    <t>PALAPAG</t>
  </si>
  <si>
    <t>Catarman National High School</t>
  </si>
  <si>
    <t>CATARMAN (Capital)</t>
  </si>
  <si>
    <t>Eladio T. Balite Memorial School of Fisheries</t>
  </si>
  <si>
    <t>Mondragon Agro-Ind'L HS</t>
  </si>
  <si>
    <t>MONDRAGON</t>
  </si>
  <si>
    <t>Leonardo M. Amigo High School</t>
  </si>
  <si>
    <t>Cabatuan NHS</t>
  </si>
  <si>
    <t>Balnasan National High School</t>
  </si>
  <si>
    <t>SAN ROQUE</t>
  </si>
  <si>
    <t>Zoilo T. Lobos Memorial High School</t>
  </si>
  <si>
    <t>PAMBUJAN</t>
  </si>
  <si>
    <t>Ormoc City</t>
  </si>
  <si>
    <t>Dolores National High School</t>
  </si>
  <si>
    <t>ORMOC CITY</t>
  </si>
  <si>
    <t>Linao National High School</t>
  </si>
  <si>
    <t>Margen National High School</t>
  </si>
  <si>
    <t>New Ormoc City National High School</t>
  </si>
  <si>
    <t>Rustico Capahi Sr. Memorial National High School</t>
  </si>
  <si>
    <t>Genero B. Lureñana National High School</t>
  </si>
  <si>
    <t>Valencia National High School</t>
  </si>
  <si>
    <t>Lilo-an National High School</t>
  </si>
  <si>
    <t>Pedro G. Bañez National High School</t>
  </si>
  <si>
    <t>Cabintan National High School</t>
  </si>
  <si>
    <t>Matica-a National High School</t>
  </si>
  <si>
    <t>Julian C. Gantuangco NHS</t>
  </si>
  <si>
    <t>Ormoc City Senior High School</t>
  </si>
  <si>
    <t>Samar (Western Samar)</t>
  </si>
  <si>
    <t>Gandara I CS</t>
  </si>
  <si>
    <t>GANDARA</t>
  </si>
  <si>
    <t>Calapi NHS</t>
  </si>
  <si>
    <t>MOTIONG</t>
  </si>
  <si>
    <t>CALBIGA NATIONAL HIGH SCHOOL</t>
  </si>
  <si>
    <t>CALBIGA</t>
  </si>
  <si>
    <t>Daram NHS</t>
  </si>
  <si>
    <t>DARAM</t>
  </si>
  <si>
    <t>Marabut NHS</t>
  </si>
  <si>
    <t>MARABUT</t>
  </si>
  <si>
    <t>Wright NHS</t>
  </si>
  <si>
    <t>PARANAS (WRIGHT)</t>
  </si>
  <si>
    <t>Malino National High School</t>
  </si>
  <si>
    <t>JIABONG</t>
  </si>
  <si>
    <t>Primitivo T. Torrechiva National High School</t>
  </si>
  <si>
    <t>VILLAREAL</t>
  </si>
  <si>
    <t>Bagacay NHS-Daram NHS Annex</t>
  </si>
  <si>
    <t>ZUMARRAGA</t>
  </si>
  <si>
    <t>BASEY</t>
  </si>
  <si>
    <t>Tacloban City</t>
  </si>
  <si>
    <t>Leyte NHS</t>
  </si>
  <si>
    <t>TACLOBAN CITY (Capital)</t>
  </si>
  <si>
    <t>CAR</t>
  </si>
  <si>
    <t>Ifugao</t>
  </si>
  <si>
    <t>Eastern Potia National High School</t>
  </si>
  <si>
    <t>ALFONSO LISTA (POTIA)</t>
  </si>
  <si>
    <t>Lawig NHS</t>
  </si>
  <si>
    <t>LAMUT</t>
  </si>
  <si>
    <t>Hapid NHS - Bimpal Annex</t>
  </si>
  <si>
    <t>Sta. Maria NHS</t>
  </si>
  <si>
    <t>Pinto NHS</t>
  </si>
  <si>
    <t>Namillangan NHS</t>
  </si>
  <si>
    <t>Mt. Province</t>
  </si>
  <si>
    <t>Cagubatan National High School</t>
  </si>
  <si>
    <t>TADIAN</t>
  </si>
  <si>
    <t>Butigue National High School</t>
  </si>
  <si>
    <t>PARACELIS</t>
  </si>
  <si>
    <t>Eastern Bontoc NAVHS</t>
  </si>
  <si>
    <t>BARLIG</t>
  </si>
  <si>
    <t>Guinzadan National High School</t>
  </si>
  <si>
    <t>BAUKO</t>
  </si>
  <si>
    <t>Lubon National High School</t>
  </si>
  <si>
    <t>Masla National High School</t>
  </si>
  <si>
    <t>Mt. Data National High School</t>
  </si>
  <si>
    <t>Mt. Prov. Gen. Comprehensive HS</t>
  </si>
  <si>
    <t>BONTOC (Capital)</t>
  </si>
  <si>
    <t>Natonin SHS_Stand Alone</t>
  </si>
  <si>
    <t>NATONIN</t>
  </si>
  <si>
    <t>Otucan-Bila National High School</t>
  </si>
  <si>
    <t>Paracelis National High School</t>
  </si>
  <si>
    <t>Anonat National Agricultural and Vocational High School</t>
  </si>
  <si>
    <t>Ankileng NHS (Suyo NHS)</t>
  </si>
  <si>
    <t>SAGADA</t>
  </si>
  <si>
    <t>Bacarri National Trade &amp; Agricultural School</t>
  </si>
  <si>
    <t>Besao National High School</t>
  </si>
  <si>
    <t>BESAO</t>
  </si>
  <si>
    <t>Paracelis Technical &amp; Vocational High School</t>
  </si>
  <si>
    <t>Sabangan National High School</t>
  </si>
  <si>
    <t>SABANGAN</t>
  </si>
  <si>
    <t>Sadanga National High School</t>
  </si>
  <si>
    <t>SADANGA</t>
  </si>
  <si>
    <t>Sagada National High School</t>
  </si>
  <si>
    <t>Pingad National High School</t>
  </si>
  <si>
    <t>Tadian School of Arts &amp; Trades</t>
  </si>
  <si>
    <t>Panabungen School of Arts, trades, and Home Industries</t>
  </si>
  <si>
    <t>Apayao</t>
  </si>
  <si>
    <t>Apayao Science HS</t>
  </si>
  <si>
    <t>Conner Central NHS Cupis Annex</t>
  </si>
  <si>
    <t>CONNER</t>
  </si>
  <si>
    <t>FLORA NATIONAL HIGH SCHOOL</t>
  </si>
  <si>
    <t>FLORA</t>
  </si>
  <si>
    <t>Kabugao Agro-Ind'l. HS Main</t>
  </si>
  <si>
    <t>KABUGAO (Capital)</t>
  </si>
  <si>
    <t>Luna National High School Main</t>
  </si>
  <si>
    <t>Mayor Guillermo Barsalan SAT</t>
  </si>
  <si>
    <t>SANTA MARCELA</t>
  </si>
  <si>
    <t>Pudtol NHS</t>
  </si>
  <si>
    <t>PUDTOL</t>
  </si>
  <si>
    <t>Mayor Ricardo de San Jose, Sr. Comp. HS</t>
  </si>
  <si>
    <t>PIO DALIM Memorial SAT-Sta.Filomena</t>
  </si>
  <si>
    <t>CALANASAN (BAYAG)</t>
  </si>
  <si>
    <t>Allig National Agricultural and Trade HS</t>
  </si>
  <si>
    <t>Tabuk City</t>
  </si>
  <si>
    <t>Tabuk City National High School</t>
  </si>
  <si>
    <t>CITY OF TABUK (Capital)</t>
  </si>
  <si>
    <t>Kalinga National High School</t>
  </si>
  <si>
    <t>Nambaran Agro-Industrial National High School</t>
  </si>
  <si>
    <t>Agbannawag National High School</t>
  </si>
  <si>
    <t>Benguet</t>
  </si>
  <si>
    <t>Gov. Bado Dangwa Agro-Industrial School Extension - Taba-ao Annex</t>
  </si>
  <si>
    <t>KAPANGAN</t>
  </si>
  <si>
    <t>Bokod NHS - Daclan Extension</t>
  </si>
  <si>
    <t>BOKOD</t>
  </si>
  <si>
    <t>Binga NHS</t>
  </si>
  <si>
    <t>ITOGON</t>
  </si>
  <si>
    <t>Cabiten NHS (RA9087)</t>
  </si>
  <si>
    <t>MANKAYAN</t>
  </si>
  <si>
    <t>Bulalacao NHS</t>
  </si>
  <si>
    <t>Mankayan National High School</t>
  </si>
  <si>
    <t>Guinaoang NHS</t>
  </si>
  <si>
    <t>Ampusongan NHS - Kayapa Ext.</t>
  </si>
  <si>
    <t>BAKUN</t>
  </si>
  <si>
    <t>Atok NHS</t>
  </si>
  <si>
    <t>ATOK</t>
  </si>
  <si>
    <t>Cordillera Regional Science HS</t>
  </si>
  <si>
    <t>LA TRINIDAD (Capital)</t>
  </si>
  <si>
    <t>Sablan NHS</t>
  </si>
  <si>
    <t>SABLAN</t>
  </si>
  <si>
    <t>Kapangan Central NHS (RA8841)</t>
  </si>
  <si>
    <t>Fianza Mem'l NHS - Tinongdan</t>
  </si>
  <si>
    <t>MADAYMEN NATIONAL HIGH SCHOOL</t>
  </si>
  <si>
    <t>KIBUNGAN</t>
  </si>
  <si>
    <t>Tuba NHS (Nangalisan)</t>
  </si>
  <si>
    <t>TUBA</t>
  </si>
  <si>
    <t>Adaoay National High School</t>
  </si>
  <si>
    <t>KABAYAN</t>
  </si>
  <si>
    <t>Laurencio Fianza National High School</t>
  </si>
  <si>
    <t>Kalinga</t>
  </si>
  <si>
    <t>Rizal National School of Arts &amp; Trades</t>
  </si>
  <si>
    <t>RIZAL (LIWAN)</t>
  </si>
  <si>
    <t>Pinukpuk Vocational School</t>
  </si>
  <si>
    <t>PINUKPUK</t>
  </si>
  <si>
    <t>Central Pasil National High School</t>
  </si>
  <si>
    <t>PASIL</t>
  </si>
  <si>
    <t>SHS - Lubuagan</t>
  </si>
  <si>
    <t>LUBUAGAN</t>
  </si>
  <si>
    <t>Balbalan Agricultural and Industrial School</t>
  </si>
  <si>
    <t>BALBALAN</t>
  </si>
  <si>
    <t>Magtoma Pangol NHS-Main</t>
  </si>
  <si>
    <t>TANUDAN</t>
  </si>
  <si>
    <t>Lubuagan National High School</t>
  </si>
  <si>
    <t>Cal-owan Agricultural Vocational National High School</t>
  </si>
  <si>
    <t>Southern Tinglayan National High School</t>
  </si>
  <si>
    <t>TINGLAYAN</t>
  </si>
  <si>
    <t>Bangad National High School</t>
  </si>
  <si>
    <t>Macutay-Palao National High School</t>
  </si>
  <si>
    <t>Baguio City</t>
  </si>
  <si>
    <t>Baguio City National High School - Main</t>
  </si>
  <si>
    <t>BAGUIO CITY</t>
  </si>
  <si>
    <t>Abra</t>
  </si>
  <si>
    <t>Western Abra NHS</t>
  </si>
  <si>
    <t>DANGLAS</t>
  </si>
  <si>
    <t>Tagodtod NHS</t>
  </si>
  <si>
    <t>LAGANGILANG</t>
  </si>
  <si>
    <t>Suyo National High School</t>
  </si>
  <si>
    <t>PIDIGAN</t>
  </si>
  <si>
    <t>San Quintin NHS</t>
  </si>
  <si>
    <t>SAN QUINTIN</t>
  </si>
  <si>
    <t>Pulot NHS</t>
  </si>
  <si>
    <t>LAGAYAN</t>
  </si>
  <si>
    <t>Northern Abra NHS</t>
  </si>
  <si>
    <t>MARC YSRAEL B. BERNOS MEMORIAL NATIONAL HIGH SCHOOL</t>
  </si>
  <si>
    <t>LA PAZ</t>
  </si>
  <si>
    <t>Cayapa NHS</t>
  </si>
  <si>
    <t>Capitan NHS</t>
  </si>
  <si>
    <t>DAGUIOMAN</t>
  </si>
  <si>
    <t>Abra HS</t>
  </si>
  <si>
    <t>BANGUED (Capital)</t>
  </si>
  <si>
    <t>Abas NHS</t>
  </si>
  <si>
    <t>SALLAPADAN</t>
  </si>
  <si>
    <t>Region IX</t>
  </si>
  <si>
    <t>Zamboanga City</t>
  </si>
  <si>
    <t>Mercedes NHS</t>
  </si>
  <si>
    <t>ZAMBOANGA CITY</t>
  </si>
  <si>
    <t>Baliwasan Senior High School</t>
  </si>
  <si>
    <t>Bunguiao NHS</t>
  </si>
  <si>
    <t>Tictapul NHS</t>
  </si>
  <si>
    <t>Manicahan NHS</t>
  </si>
  <si>
    <t>Recodo NHS</t>
  </si>
  <si>
    <t>Ayala NHS</t>
  </si>
  <si>
    <t>Southcom NHS</t>
  </si>
  <si>
    <t>Region XII</t>
  </si>
  <si>
    <t>North Cotabato</t>
  </si>
  <si>
    <t>Alamada NHS</t>
  </si>
  <si>
    <t>ALAMADA</t>
  </si>
  <si>
    <t>Aleosan NHS</t>
  </si>
  <si>
    <t>ALEOSAN</t>
  </si>
  <si>
    <t>Antipas NHS</t>
  </si>
  <si>
    <t>ANTIPAS</t>
  </si>
  <si>
    <t>Banisilan NHS</t>
  </si>
  <si>
    <t>BANISILAN</t>
  </si>
  <si>
    <t>Carmen NHS</t>
  </si>
  <si>
    <t>CARMEN</t>
  </si>
  <si>
    <t>Dilangalen National High School</t>
  </si>
  <si>
    <t>MIDSAYAP</t>
  </si>
  <si>
    <t>Greenfield NHS</t>
  </si>
  <si>
    <t>ARAKAN</t>
  </si>
  <si>
    <t>Kabacan NHS</t>
  </si>
  <si>
    <t>KABACAN</t>
  </si>
  <si>
    <t>Libungan NHS</t>
  </si>
  <si>
    <t>LIBUNGAN</t>
  </si>
  <si>
    <t>Magpet NHS</t>
  </si>
  <si>
    <t>MAGPET</t>
  </si>
  <si>
    <t>Makilala NHS</t>
  </si>
  <si>
    <t>MAKILALA</t>
  </si>
  <si>
    <t>Matalam NHS, Brgy Poblacion</t>
  </si>
  <si>
    <t>MATALAM</t>
  </si>
  <si>
    <t>Kibia HS</t>
  </si>
  <si>
    <t>M'lang NHS</t>
  </si>
  <si>
    <t>M'LANG</t>
  </si>
  <si>
    <t>Pigcawayan National High School</t>
  </si>
  <si>
    <t>PIGKAWAYAN</t>
  </si>
  <si>
    <t>Pikit NHS</t>
  </si>
  <si>
    <t>PIKIT</t>
  </si>
  <si>
    <t>Pres. Roxas National High School</t>
  </si>
  <si>
    <t>PRESIDENT ROXAS</t>
  </si>
  <si>
    <t>Tulunan NHS</t>
  </si>
  <si>
    <t>TULUNAN</t>
  </si>
  <si>
    <t>Zamboanga del Sur</t>
  </si>
  <si>
    <t>Aurora National High School</t>
  </si>
  <si>
    <t>AURORA</t>
  </si>
  <si>
    <t>Commonwealth NHS</t>
  </si>
  <si>
    <t>Bayog NHS</t>
  </si>
  <si>
    <t>BAYOG</t>
  </si>
  <si>
    <t>Dimataling NHS</t>
  </si>
  <si>
    <t>DIMATALING</t>
  </si>
  <si>
    <t>Laureano Salusod NHS</t>
  </si>
  <si>
    <t>Dinas NHS</t>
  </si>
  <si>
    <t>DINAS</t>
  </si>
  <si>
    <t>Dumingag National High School</t>
  </si>
  <si>
    <t>DUMINGAG</t>
  </si>
  <si>
    <t>Guipos NHS</t>
  </si>
  <si>
    <t>GUIPOS</t>
  </si>
  <si>
    <t>Leonardo NHS</t>
  </si>
  <si>
    <t>JOSEFINA</t>
  </si>
  <si>
    <t>LABANGAN SENIOR HIGH SCHOOL</t>
  </si>
  <si>
    <t>LABANGAN</t>
  </si>
  <si>
    <t>Poblacion Comprehensive NHS</t>
  </si>
  <si>
    <t>LAKEWOOD</t>
  </si>
  <si>
    <t>Kalian NHS</t>
  </si>
  <si>
    <t>MARGOSATUBIG</t>
  </si>
  <si>
    <t>Paulino Dari NHS</t>
  </si>
  <si>
    <t>PITOGO</t>
  </si>
  <si>
    <t>Sapa Anding National High School - Ramon Magsaysay Extension</t>
  </si>
  <si>
    <t>RAMON MAGSAYSAY (LIARGO)</t>
  </si>
  <si>
    <t>Eugenia Andrin NHS</t>
  </si>
  <si>
    <t>San Pablo NHS</t>
  </si>
  <si>
    <t>Sominot NHS</t>
  </si>
  <si>
    <t>SOMINOT (DON MARIANO MARCOS)</t>
  </si>
  <si>
    <t>Tabina NHS</t>
  </si>
  <si>
    <t>TABINA</t>
  </si>
  <si>
    <t>Tambulig NHS</t>
  </si>
  <si>
    <t>TAMBULIG</t>
  </si>
  <si>
    <t>Antonio NHS</t>
  </si>
  <si>
    <t>TIGBAO</t>
  </si>
  <si>
    <t>Nilo NHS</t>
  </si>
  <si>
    <t>Kabatan NHS</t>
  </si>
  <si>
    <t>VINCENZO A. SAGUN</t>
  </si>
  <si>
    <t>Lapuyan National High School - Maralag Extension</t>
  </si>
  <si>
    <t>LAPUYAN</t>
  </si>
  <si>
    <t>Mahalingeb PS</t>
  </si>
  <si>
    <t>San Pablo NHS - Sacbulan Ext.</t>
  </si>
  <si>
    <t>Sumilom PS</t>
  </si>
  <si>
    <t>Cubo ES</t>
  </si>
  <si>
    <t>Deporehan IES</t>
  </si>
  <si>
    <t>Lower Conacon ES</t>
  </si>
  <si>
    <t>Mapao CPS</t>
  </si>
  <si>
    <t>KUMALARANG</t>
  </si>
  <si>
    <t>Pilas ES</t>
  </si>
  <si>
    <t>MAHAYAG</t>
  </si>
  <si>
    <t>Lactayan ES</t>
  </si>
  <si>
    <t>Paliran ES</t>
  </si>
  <si>
    <t>Mate ES</t>
  </si>
  <si>
    <t>Zamboanga del Norte</t>
  </si>
  <si>
    <t>Sergio Osmeña CS</t>
  </si>
  <si>
    <t>SERGIO OSMEÑA SR.</t>
  </si>
  <si>
    <t>Sibutad CS</t>
  </si>
  <si>
    <t>SIBUTAD</t>
  </si>
  <si>
    <t>Silawe CS</t>
  </si>
  <si>
    <t>POLANCO</t>
  </si>
  <si>
    <t>Dohinob CS</t>
  </si>
  <si>
    <t>PRES. MANUEL A. ROXAS</t>
  </si>
  <si>
    <t>Juan Bugarin CS</t>
  </si>
  <si>
    <t>SINDANGAN</t>
  </si>
  <si>
    <t>Katipunan CS</t>
  </si>
  <si>
    <t>KATIPUNAN</t>
  </si>
  <si>
    <t>Gupot ES</t>
  </si>
  <si>
    <t>MANUKAN</t>
  </si>
  <si>
    <t>Mandih CS</t>
  </si>
  <si>
    <t>La Libertad CS</t>
  </si>
  <si>
    <t>LA LIBERTAD</t>
  </si>
  <si>
    <t>Mutia CS</t>
  </si>
  <si>
    <t>MUTIA</t>
  </si>
  <si>
    <t>Piñan CS</t>
  </si>
  <si>
    <t>PIÑAN (NEW PIÑAN)</t>
  </si>
  <si>
    <t>Polanco CS</t>
  </si>
  <si>
    <t>Rizal CS</t>
  </si>
  <si>
    <t>San Isidro CS</t>
  </si>
  <si>
    <t>Manukan East CS</t>
  </si>
  <si>
    <t>Manukan West CS</t>
  </si>
  <si>
    <t>Roxas CS</t>
  </si>
  <si>
    <t>Ponot CS</t>
  </si>
  <si>
    <t>JOSE DALMAN (PONOT)</t>
  </si>
  <si>
    <t>Siayan CS</t>
  </si>
  <si>
    <t>SIAYAN</t>
  </si>
  <si>
    <t>Sindangan Pilot Demonstration School</t>
  </si>
  <si>
    <t>Taga CS</t>
  </si>
  <si>
    <t>Bacong CS</t>
  </si>
  <si>
    <t>SALUG</t>
  </si>
  <si>
    <t>Bacungan CS</t>
  </si>
  <si>
    <t>BACUNGAN (LEON T. POSTIGO)</t>
  </si>
  <si>
    <t>Baybay CS</t>
  </si>
  <si>
    <t>LILOY</t>
  </si>
  <si>
    <t>Godod CS</t>
  </si>
  <si>
    <t>GODOD</t>
  </si>
  <si>
    <t>Labason CS</t>
  </si>
  <si>
    <t>LABASON</t>
  </si>
  <si>
    <t>Liloy CS</t>
  </si>
  <si>
    <t>Salug CS</t>
  </si>
  <si>
    <t>Siocon CS</t>
  </si>
  <si>
    <t>SIOCON</t>
  </si>
  <si>
    <t>Tampilisan CS</t>
  </si>
  <si>
    <t>TAMPILISAN</t>
  </si>
  <si>
    <t>Region IV-A</t>
  </si>
  <si>
    <t>Laiban NHS</t>
  </si>
  <si>
    <t>TANAY</t>
  </si>
  <si>
    <t>Bayugo NHS</t>
  </si>
  <si>
    <t>JALA-JALA</t>
  </si>
  <si>
    <t>Region III</t>
  </si>
  <si>
    <t>Bataan</t>
  </si>
  <si>
    <t>Samal NHS</t>
  </si>
  <si>
    <t>SAMAL</t>
  </si>
  <si>
    <t>Luakan National High School</t>
  </si>
  <si>
    <t>DINALUPIHAN</t>
  </si>
  <si>
    <t>Bataan School of Fisheries</t>
  </si>
  <si>
    <t>ORION</t>
  </si>
  <si>
    <t>Angeles City</t>
  </si>
  <si>
    <t>Rafael L. Lazatin Mem. HS</t>
  </si>
  <si>
    <t>ANGELES CITY</t>
  </si>
  <si>
    <t>Angeles City Science HS</t>
  </si>
  <si>
    <t>Aurora</t>
  </si>
  <si>
    <t>Manggitahan NHS</t>
  </si>
  <si>
    <t>DILASAG</t>
  </si>
  <si>
    <t>Baler Stand Alone</t>
  </si>
  <si>
    <t>BALER</t>
  </si>
  <si>
    <t>Juan C. Angara Memorial NHS</t>
  </si>
  <si>
    <t>DINALUNGAN</t>
  </si>
  <si>
    <t>Dipaculao NHS</t>
  </si>
  <si>
    <t>DIPACULAO</t>
  </si>
  <si>
    <t>Rosauro R. Tangson, Sr. NHS</t>
  </si>
  <si>
    <t>SAN LUIS</t>
  </si>
  <si>
    <t>Diagyan NHS</t>
  </si>
  <si>
    <t>Aurora National Science HS</t>
  </si>
  <si>
    <t>BALER  (Capital)</t>
  </si>
  <si>
    <t>Zambales</t>
  </si>
  <si>
    <t>Nagyantok HS</t>
  </si>
  <si>
    <t>SUBIC</t>
  </si>
  <si>
    <t>Subic NHS Annex IV - San Isidro HS</t>
  </si>
  <si>
    <t>Subic National High School</t>
  </si>
  <si>
    <t>JESUS F. MAGSAYSAY TECHNICAL-VOCATIONAL HIGH SCHOOL</t>
  </si>
  <si>
    <t>CASTILLEJOS</t>
  </si>
  <si>
    <t>Castillejos National High School</t>
  </si>
  <si>
    <t>San Guillermo NHS</t>
  </si>
  <si>
    <t>SAN MARCELINO</t>
  </si>
  <si>
    <t>San Antonio National High School</t>
  </si>
  <si>
    <t>SAN ANTONIO</t>
  </si>
  <si>
    <t>Cabangan National High School</t>
  </si>
  <si>
    <t>CABANGAN</t>
  </si>
  <si>
    <t>Lakas High School</t>
  </si>
  <si>
    <t>BOTOLAN</t>
  </si>
  <si>
    <t>Baquilan Resettlement High School</t>
  </si>
  <si>
    <t>New Taugtog National High School</t>
  </si>
  <si>
    <t>Botolan National High School</t>
  </si>
  <si>
    <t>Amungan NHS</t>
  </si>
  <si>
    <t>IBA (Capital)</t>
  </si>
  <si>
    <t>Zambales NHS</t>
  </si>
  <si>
    <t>Rofulo M. Landa HS (Salaza NHS)</t>
  </si>
  <si>
    <t>PALAUIG</t>
  </si>
  <si>
    <t>Locloc National High School</t>
  </si>
  <si>
    <t>San Salvador HS</t>
  </si>
  <si>
    <t>MASINLOC</t>
  </si>
  <si>
    <t>TALTAL NHS</t>
  </si>
  <si>
    <t>Bani NHS</t>
  </si>
  <si>
    <t>Pamibian IS</t>
  </si>
  <si>
    <t>CANDELARIA</t>
  </si>
  <si>
    <t>Sta. Cruz NHS</t>
  </si>
  <si>
    <t>LIPAY NHS</t>
  </si>
  <si>
    <t>BOLITOC NHS</t>
  </si>
  <si>
    <t>Guisguis NHS</t>
  </si>
  <si>
    <t>Sta. Cruz NHS - Jesus F. Magsaysay HS Annex</t>
  </si>
  <si>
    <t>Chiang Chio Te Mem. Aeta School (Ibad PS)</t>
  </si>
  <si>
    <t>Banawen PS</t>
  </si>
  <si>
    <t>SAN FELIPE</t>
  </si>
  <si>
    <t>MAGUISGUIS IS</t>
  </si>
  <si>
    <t>Cabatuan ES</t>
  </si>
  <si>
    <t>Villar ES</t>
  </si>
  <si>
    <t>Poon Bato Elementary School</t>
  </si>
  <si>
    <t>Burgos ES</t>
  </si>
  <si>
    <t>Babuyan ES</t>
  </si>
  <si>
    <t>Olongapo City</t>
  </si>
  <si>
    <t>Iram II ES</t>
  </si>
  <si>
    <t>OLONGAPO CITY</t>
  </si>
  <si>
    <t>Tarlac</t>
  </si>
  <si>
    <t>Padapada NHS</t>
  </si>
  <si>
    <t>SANTA IGNACIA</t>
  </si>
  <si>
    <t>Ditumabo NHS</t>
  </si>
  <si>
    <t>Aurora NHS</t>
  </si>
  <si>
    <t>Mabalacat City</t>
  </si>
  <si>
    <t>Mabalacat TVS</t>
  </si>
  <si>
    <t>MABALACAT</t>
  </si>
  <si>
    <t>Santos Ventura NHS</t>
  </si>
  <si>
    <t>Mabalacat NHS</t>
  </si>
  <si>
    <t>SHS w/in Sapang Biabas ES</t>
  </si>
  <si>
    <t>Madapdap Resettlement HS</t>
  </si>
  <si>
    <t>MAGALANG</t>
  </si>
  <si>
    <t>Malolos City</t>
  </si>
  <si>
    <t>Malolos Marine Fishery School &amp; Laboratory</t>
  </si>
  <si>
    <t>CITY OF MALOLOS  (Capital)</t>
  </si>
  <si>
    <t>Region VI</t>
  </si>
  <si>
    <t>Kabankalan City</t>
  </si>
  <si>
    <t>Bantayan NHS</t>
  </si>
  <si>
    <t>CITY OF KABANKALAN</t>
  </si>
  <si>
    <t>Binicuil NHS</t>
  </si>
  <si>
    <t>Camansi NHS</t>
  </si>
  <si>
    <t>CAROL-AN NHS</t>
  </si>
  <si>
    <t>Florentino Galang Sr. NHS</t>
  </si>
  <si>
    <t>PINAGUINPINAN NHS</t>
  </si>
  <si>
    <t>Salong NHS</t>
  </si>
  <si>
    <t>Tabugon NHS</t>
  </si>
  <si>
    <t>Tampalon NHS</t>
  </si>
  <si>
    <t>TAN-AWAN NHS</t>
  </si>
  <si>
    <t>Tapi NHS</t>
  </si>
  <si>
    <t>Region VII</t>
  </si>
  <si>
    <t>Bayawan City</t>
  </si>
  <si>
    <t>Cabigti-an ES</t>
  </si>
  <si>
    <t>BASAY</t>
  </si>
  <si>
    <t>Canabuan PS</t>
  </si>
  <si>
    <t>CITY OF BAYAWAN (TULONG)</t>
  </si>
  <si>
    <t>Guintana-an ES</t>
  </si>
  <si>
    <t>Hag-um PS</t>
  </si>
  <si>
    <t>Kangkawit PS</t>
  </si>
  <si>
    <t>Kasla ES</t>
  </si>
  <si>
    <t>Lunoy Elementary School</t>
  </si>
  <si>
    <t>Napo ES</t>
  </si>
  <si>
    <t>Siquijor</t>
  </si>
  <si>
    <t>Cang-alwang Elementary School</t>
  </si>
  <si>
    <t>SIQUIJOR (Capital)</t>
  </si>
  <si>
    <t>Tambisan National High School</t>
  </si>
  <si>
    <t>Siquijor Provincial Science High School</t>
  </si>
  <si>
    <t>Enrique Villanueva National High School</t>
  </si>
  <si>
    <t>ENRIQUE VILLANUEVA</t>
  </si>
  <si>
    <t>DepED-Lazi National Agricultural School</t>
  </si>
  <si>
    <t>LAZI</t>
  </si>
  <si>
    <t>Catulayan National High School</t>
  </si>
  <si>
    <t>Cang-alwang National High School</t>
  </si>
  <si>
    <t>Candaping Elementary School</t>
  </si>
  <si>
    <t>MARIA</t>
  </si>
  <si>
    <t>Campalanas National High School</t>
  </si>
  <si>
    <t>Basac National High School</t>
  </si>
  <si>
    <t>LARENA</t>
  </si>
  <si>
    <t>Banban National High School</t>
  </si>
  <si>
    <t>Leon Parami High School</t>
  </si>
  <si>
    <t>Abundio Agarpao, Sr. MHS</t>
  </si>
  <si>
    <t>Actin National High School</t>
  </si>
  <si>
    <t>Antonio M. Lacson, Sr. MHS</t>
  </si>
  <si>
    <t>Atilano B. Cabangal MHS</t>
  </si>
  <si>
    <t>Bal-os National High School</t>
  </si>
  <si>
    <t>Banaybanay NHS</t>
  </si>
  <si>
    <t>Basay National High School</t>
  </si>
  <si>
    <t>Bayawan City Science HS</t>
  </si>
  <si>
    <t>Bayawan National High School</t>
  </si>
  <si>
    <t>Bugay NHS</t>
  </si>
  <si>
    <t>Cansumalig High School</t>
  </si>
  <si>
    <t>Dawis NHS</t>
  </si>
  <si>
    <t>Kalamtukan NHS</t>
  </si>
  <si>
    <t>Kalumboyan NHS</t>
  </si>
  <si>
    <t>Lapay High School</t>
  </si>
  <si>
    <t>Maglinao National High School</t>
  </si>
  <si>
    <t>Malabugas HS</t>
  </si>
  <si>
    <t>Manduaw NHS</t>
  </si>
  <si>
    <t>Minaba HS</t>
  </si>
  <si>
    <t>Narra HS</t>
  </si>
  <si>
    <t>Omod National High School</t>
  </si>
  <si>
    <t>Pagatban HS</t>
  </si>
  <si>
    <t>San Jose HS</t>
  </si>
  <si>
    <t>Tabuan PCHS</t>
  </si>
  <si>
    <t>Tayawan NHS</t>
  </si>
  <si>
    <t>Villasol HS</t>
  </si>
  <si>
    <t>Mandaue City</t>
  </si>
  <si>
    <t>Mandaue City Comprehensive NHS</t>
  </si>
  <si>
    <t>MANDAUE CITY</t>
  </si>
  <si>
    <t>Jagobiao NHS</t>
  </si>
  <si>
    <t>Lagha Elementary School - Extension</t>
  </si>
  <si>
    <t>Paniagan ES</t>
  </si>
  <si>
    <t>Escalante City</t>
  </si>
  <si>
    <t>Escalante NHS</t>
  </si>
  <si>
    <t>CITY OF ESCALANTE</t>
  </si>
  <si>
    <t>Iloilo City</t>
  </si>
  <si>
    <t>Iloilo City NHS</t>
  </si>
  <si>
    <t>ILOILO CITY (Capital)</t>
  </si>
  <si>
    <t>Roxas City</t>
  </si>
  <si>
    <t>Bago NHS</t>
  </si>
  <si>
    <t>ROXAS CITY (Capital)</t>
  </si>
  <si>
    <t>Balijuagan NHS</t>
  </si>
  <si>
    <t>Cong. Ramon A. Arnaldo HS</t>
  </si>
  <si>
    <t>Milibili NHS</t>
  </si>
  <si>
    <t>Dumolog NHS</t>
  </si>
  <si>
    <t>Tanque NHS</t>
  </si>
  <si>
    <t>Roxas City School for Philippine Craftsmen</t>
  </si>
  <si>
    <t>Don Ynocencio del Rosario MS</t>
  </si>
  <si>
    <t>Marcos Fuentes IS</t>
  </si>
  <si>
    <t>Guimaras</t>
  </si>
  <si>
    <t>Ayangan National High School</t>
  </si>
  <si>
    <t>SIBUNAG</t>
  </si>
  <si>
    <t>Gigalaman ES</t>
  </si>
  <si>
    <t>Rizal ES</t>
  </si>
  <si>
    <t>Handalago ES</t>
  </si>
  <si>
    <t>Pagbatangan ES</t>
  </si>
  <si>
    <t>Canduman NHS</t>
  </si>
  <si>
    <t>Carcar City</t>
  </si>
  <si>
    <t>Valencia VOCATIONAL  NHS</t>
  </si>
  <si>
    <t>CITY OF CARCAR</t>
  </si>
  <si>
    <t>OCAÑA NHS</t>
  </si>
  <si>
    <t>Maximino Noel Memorial National High School</t>
  </si>
  <si>
    <t>Carcar Central National High School (Pob. Night)</t>
  </si>
  <si>
    <t>Can-asujan NHS</t>
  </si>
  <si>
    <t>Tagbilaran City</t>
  </si>
  <si>
    <t>Tagbilaran City Science High School</t>
  </si>
  <si>
    <t>TAGBILARAN CITY (Capital)</t>
  </si>
  <si>
    <t>Negros Oriental</t>
  </si>
  <si>
    <t>Mabinay Science High School</t>
  </si>
  <si>
    <t>MABINAY</t>
  </si>
  <si>
    <t>Apolinar B. Macias MHS (Casile NHS)</t>
  </si>
  <si>
    <t>DAUIN</t>
  </si>
  <si>
    <t>Avocado Community High School</t>
  </si>
  <si>
    <t>SANTA CATALINA</t>
  </si>
  <si>
    <t>Ayungon NHS - Carol-an Extension</t>
  </si>
  <si>
    <t>AYUNGON</t>
  </si>
  <si>
    <t>Ayungon Science High School</t>
  </si>
  <si>
    <t>Bagtic National High School</t>
  </si>
  <si>
    <t>Balugo National High School</t>
  </si>
  <si>
    <t>VALENCIA (LUZURRIAGA)</t>
  </si>
  <si>
    <t>Barras Annex National High School</t>
  </si>
  <si>
    <t>Cabcaban CHS</t>
  </si>
  <si>
    <t>BINDOY (PAYABON)</t>
  </si>
  <si>
    <t>Campanun-an Provincial Community High School</t>
  </si>
  <si>
    <t>Canggohob HS</t>
  </si>
  <si>
    <t>Casiano Z. Napigkit NHS (Manalongon NHS)</t>
  </si>
  <si>
    <t>Cawitan High School</t>
  </si>
  <si>
    <t>Dahile PCHS</t>
  </si>
  <si>
    <t>Dauin NHS</t>
  </si>
  <si>
    <t>Demetrio Alviola NHS - Nalundan Annex</t>
  </si>
  <si>
    <t>Froilan A. Alanano MHS</t>
  </si>
  <si>
    <t>Kakha High School</t>
  </si>
  <si>
    <t>Mabato Provincial Community HS</t>
  </si>
  <si>
    <t>Malongcay Dacu HS</t>
  </si>
  <si>
    <t>Manjuyod National High School</t>
  </si>
  <si>
    <t>MANJUYOD</t>
  </si>
  <si>
    <t>Manjuyod Science High School</t>
  </si>
  <si>
    <t>Manlingay High School</t>
  </si>
  <si>
    <t>Maria Macahig National High School</t>
  </si>
  <si>
    <t>SIATON</t>
  </si>
  <si>
    <t>Mayaposi Community High School</t>
  </si>
  <si>
    <t>Eligio T. Monte De Ramos HS (Milagrosa HS)</t>
  </si>
  <si>
    <t>Nagbalaye HS</t>
  </si>
  <si>
    <t>Ong Che Tee - Bacong HS</t>
  </si>
  <si>
    <t>BACONG</t>
  </si>
  <si>
    <t>Pantao NHS</t>
  </si>
  <si>
    <t>Sampiniton Provincial Community HS</t>
  </si>
  <si>
    <t>San Miguel High School</t>
  </si>
  <si>
    <t>Sta. Catalina Science High School</t>
  </si>
  <si>
    <t>Sumaliring HS [Inalad HS]</t>
  </si>
  <si>
    <t>Crisostomo O. Retes NHS (Tampi NHS)</t>
  </si>
  <si>
    <t>Tara Provincial Community High School</t>
  </si>
  <si>
    <t>Valencia National High School (Valencia Tech. Sch.)</t>
  </si>
  <si>
    <t>Zamboanguita Science HS</t>
  </si>
  <si>
    <t>ZAMBOANGUITA</t>
  </si>
  <si>
    <t>Talisay City</t>
  </si>
  <si>
    <t>Jaclupan ES</t>
  </si>
  <si>
    <t>CITY OF TALISAY</t>
  </si>
  <si>
    <t>Pooc NHS (Jaclupan NHS - Pooc Ext.)</t>
  </si>
  <si>
    <t>Lawaan NHS, Talisay</t>
  </si>
  <si>
    <t>Mohon NHS (Mohon Divino Amore NHS)</t>
  </si>
  <si>
    <t>San Roque NHS ( Laray NHS - Jaclupan NHS Ext.)</t>
  </si>
  <si>
    <t>Tabunok Night HS</t>
  </si>
  <si>
    <t>Talisay City National High School</t>
  </si>
  <si>
    <t>Maghaway NHS</t>
  </si>
  <si>
    <t>Bulacao NHS</t>
  </si>
  <si>
    <t>Lagtang Night HS</t>
  </si>
  <si>
    <t>Tapul NHS</t>
  </si>
  <si>
    <t>Negros Occidental</t>
  </si>
  <si>
    <t>Murcia National High School</t>
  </si>
  <si>
    <t>MURCIA</t>
  </si>
  <si>
    <t>Silay City</t>
  </si>
  <si>
    <t>Brgy. Guimbala-on NHS</t>
  </si>
  <si>
    <t>SILAY CITY</t>
  </si>
  <si>
    <t>Brgy. E. Lopez National High School</t>
  </si>
  <si>
    <t>Don Felix T. Lacson NHS (Brgy. Capitan Ramon)</t>
  </si>
  <si>
    <t>Capiz</t>
  </si>
  <si>
    <t>Arturo Jugo NHS</t>
  </si>
  <si>
    <t>DAO</t>
  </si>
  <si>
    <t>Bungsuan NHS</t>
  </si>
  <si>
    <t>DUMARAO</t>
  </si>
  <si>
    <t>Cabugcabug NHS</t>
  </si>
  <si>
    <t>Camburanan NHS</t>
  </si>
  <si>
    <t>TAPAZ</t>
  </si>
  <si>
    <t>Candelaria NHS</t>
  </si>
  <si>
    <t>Capiz National High School</t>
  </si>
  <si>
    <t>Casanayan NHS</t>
  </si>
  <si>
    <t>PILAR</t>
  </si>
  <si>
    <t>Col. Patrocinio Artuz NHS</t>
  </si>
  <si>
    <t>Comsr. Luis R. Asis NHS</t>
  </si>
  <si>
    <t>PANAY</t>
  </si>
  <si>
    <t>Cuartero NHS</t>
  </si>
  <si>
    <t>CUARTERO</t>
  </si>
  <si>
    <t>David Moises MHS</t>
  </si>
  <si>
    <t>MAMBUSAO</t>
  </si>
  <si>
    <t>Felix Balgos MNHS</t>
  </si>
  <si>
    <t>Vicente Andaya Sr. NHS</t>
  </si>
  <si>
    <t>SIGMA</t>
  </si>
  <si>
    <t>Dulangan NHS</t>
  </si>
  <si>
    <t>Concepcion Castro Garcia NHS (Dumalag NHS) Sta. Cruz</t>
  </si>
  <si>
    <t>DUMALAG</t>
  </si>
  <si>
    <t>Estefania Montemayor NHS</t>
  </si>
  <si>
    <t>Tuburan NHS</t>
  </si>
  <si>
    <t>MA-AYON</t>
  </si>
  <si>
    <t>Florentina B. Degala NHS</t>
  </si>
  <si>
    <t>Hipona NHS</t>
  </si>
  <si>
    <t>PONTEVEDRA</t>
  </si>
  <si>
    <t>Ivisan NHS</t>
  </si>
  <si>
    <t>IVISAN</t>
  </si>
  <si>
    <t>Macario Delfin Bermejo NHS</t>
  </si>
  <si>
    <t>JAMINDAN</t>
  </si>
  <si>
    <t>Jagnaya NHS</t>
  </si>
  <si>
    <t>Jamindan NHS</t>
  </si>
  <si>
    <t>Leodegario D. Deocampo Sr. NHS</t>
  </si>
  <si>
    <t>PANITAN</t>
  </si>
  <si>
    <t>Lucero NHS</t>
  </si>
  <si>
    <t>East Villaflores NHS</t>
  </si>
  <si>
    <t>Maayon NHS</t>
  </si>
  <si>
    <t>MALONOY NATIONAL HIGH SCHOOL (DAO)</t>
  </si>
  <si>
    <t>Luis Escutin NHS</t>
  </si>
  <si>
    <t>Manuel F. Onato NHS</t>
  </si>
  <si>
    <t>Ramon A. Benjamin Sr. NHS</t>
  </si>
  <si>
    <t>Panitan NHS</t>
  </si>
  <si>
    <t>Marciano M. Patricio (Pilar)</t>
  </si>
  <si>
    <t>Pontevedra NHS</t>
  </si>
  <si>
    <t>Putian NHS</t>
  </si>
  <si>
    <t>CAPIZ</t>
  </si>
  <si>
    <t>San Nicolas NHS (Pilar)</t>
  </si>
  <si>
    <t>San Nicolas NHS (Tapaz)</t>
  </si>
  <si>
    <t>Sapian National High School</t>
  </si>
  <si>
    <t>SAPI-AN</t>
  </si>
  <si>
    <t>Bagong Barrio NHS</t>
  </si>
  <si>
    <t>Dao National High School</t>
  </si>
  <si>
    <t>Tapaz NHS</t>
  </si>
  <si>
    <t>Maindang NHS</t>
  </si>
  <si>
    <t>MAMBUSAO NATIONAL HIGH SCHOOL</t>
  </si>
  <si>
    <t>Dumalag Central NHS</t>
  </si>
  <si>
    <t>Basiao NHS (formerly Ext. of Ivisan NHS)</t>
  </si>
  <si>
    <t>SAN ANTONIO NATIONAL HIGH SCHOOL</t>
  </si>
  <si>
    <t>REV. TOMAS CONEJAR NHS</t>
  </si>
  <si>
    <t>Lonoy National High School</t>
  </si>
  <si>
    <t>YATING NATIONAL HIGH SCHOOL</t>
  </si>
  <si>
    <t>Pawa National High School</t>
  </si>
  <si>
    <t>Mambusao East NHS (ext. of David Moises)</t>
  </si>
  <si>
    <t>Presentacion Diez Gregorio NHS</t>
  </si>
  <si>
    <t>Mianay NHS</t>
  </si>
  <si>
    <t>Candelaria NHS- Roxas Ext.</t>
  </si>
  <si>
    <t>Tanjay City</t>
  </si>
  <si>
    <t>Sta. Agueda NHS</t>
  </si>
  <si>
    <t>Lourdes L. del Prado MNHS</t>
  </si>
  <si>
    <t>CITY OF TANJAY</t>
  </si>
  <si>
    <t>Isidoro Salma MHS (Balayong )</t>
  </si>
  <si>
    <t>Hunop Community High School</t>
  </si>
  <si>
    <t>Tanjay Science HS</t>
  </si>
  <si>
    <t>Tanjay NHS (Opao)</t>
  </si>
  <si>
    <t>Tanjay Legislated HS</t>
  </si>
  <si>
    <t>Nagsala HS</t>
  </si>
  <si>
    <t>Apolinario Gerarda Arnaiz HS</t>
  </si>
  <si>
    <t>Bais City</t>
  </si>
  <si>
    <t>BAIS CITY</t>
  </si>
  <si>
    <t>Bais City Science NHS</t>
  </si>
  <si>
    <t>Bais City National High School</t>
  </si>
  <si>
    <t>Mansangaban National HS</t>
  </si>
  <si>
    <t>Dumaguete City</t>
  </si>
  <si>
    <t>Dumaguete City HS</t>
  </si>
  <si>
    <t>DUMAGUETE CITY (Capital)</t>
  </si>
  <si>
    <t>RTPM - Dumaguete Science HS</t>
  </si>
  <si>
    <t>Taclobo NHS</t>
  </si>
  <si>
    <t>Sagay City</t>
  </si>
  <si>
    <t>Bulanon National High School</t>
  </si>
  <si>
    <t>SAGAY CITY</t>
  </si>
  <si>
    <t>Colonia Divina Integrated School</t>
  </si>
  <si>
    <t>Eusebio Lopez Memorial Integrated School</t>
  </si>
  <si>
    <t>Himogaan Baybay Integrated School</t>
  </si>
  <si>
    <t>Sagay City SHS</t>
  </si>
  <si>
    <t>Sagay NHS</t>
  </si>
  <si>
    <t>Sagay NHS-Lopez Jaena Ext.</t>
  </si>
  <si>
    <t>Sagay NHS-Rizal Ext.</t>
  </si>
  <si>
    <t>Vito NHS</t>
  </si>
  <si>
    <t>Locotan ES</t>
  </si>
  <si>
    <t>Magballo ES</t>
  </si>
  <si>
    <t>Talubangi ES</t>
  </si>
  <si>
    <t>Yanog ES</t>
  </si>
  <si>
    <t>Pinaguinpinan ES</t>
  </si>
  <si>
    <t>Tapi ES</t>
  </si>
  <si>
    <t>Hilamonan ES</t>
  </si>
  <si>
    <t>D.C.Gurrucharri MS</t>
  </si>
  <si>
    <t>Aklan</t>
  </si>
  <si>
    <t>REGIONAL SCIENCE HIGH SCHOOL FOR REGION VI</t>
  </si>
  <si>
    <t>AGUINALDO T. REPIEDAD, Sr. INTEGRATED SCHOOL</t>
  </si>
  <si>
    <t>ALTAVAS NATIONAL SCHOOL</t>
  </si>
  <si>
    <t>ALTAVAS</t>
  </si>
  <si>
    <t>BAY-ANG MAGPAG-ONG NHS</t>
  </si>
  <si>
    <t>BATAN</t>
  </si>
  <si>
    <t>BURUANGA VOCATIONAL SCHOOL</t>
  </si>
  <si>
    <t>BURUANGA</t>
  </si>
  <si>
    <t>CAMANCI NATIONAL HIGH SCHOOL</t>
  </si>
  <si>
    <t>CANDELARIA NHS</t>
  </si>
  <si>
    <t>NEW WASHINGTON</t>
  </si>
  <si>
    <t>GUADALUPE NHS</t>
  </si>
  <si>
    <t>LIBACAO</t>
  </si>
  <si>
    <t>IBAJAY NATIONAL HIGH SCHOOL</t>
  </si>
  <si>
    <t>IBAJAY</t>
  </si>
  <si>
    <t>LEZO INTEGRATED SCHOOL</t>
  </si>
  <si>
    <t>LEZO</t>
  </si>
  <si>
    <t>LIBACAO NFVHS</t>
  </si>
  <si>
    <t>LINAYASAN NHS</t>
  </si>
  <si>
    <t xml:space="preserve">MADALAG NHS </t>
  </si>
  <si>
    <t>MADALAG</t>
  </si>
  <si>
    <t xml:space="preserve">MAKATO IS </t>
  </si>
  <si>
    <t>MAKATO</t>
  </si>
  <si>
    <t xml:space="preserve">MALAY NHS </t>
  </si>
  <si>
    <t xml:space="preserve">MALAY </t>
  </si>
  <si>
    <t>MALINAO SFPC</t>
  </si>
  <si>
    <t xml:space="preserve">MALINAO </t>
  </si>
  <si>
    <t>NAILE NHS</t>
  </si>
  <si>
    <t>NEW WASHINGTON NCHS</t>
  </si>
  <si>
    <t xml:space="preserve">NUMANCIA IS </t>
  </si>
  <si>
    <t>NUMANCIA</t>
  </si>
  <si>
    <t xml:space="preserve">NUMANCIA NSOF </t>
  </si>
  <si>
    <t>OCHANDO NHS</t>
  </si>
  <si>
    <t>TORRALBA NATIONAL HIGH SCHOOL</t>
  </si>
  <si>
    <t>BANGA</t>
  </si>
  <si>
    <t>ANSELMO B. LEGASPI NHS</t>
  </si>
  <si>
    <t>NAISUD NATIONAL HIGH SCHOOL</t>
  </si>
  <si>
    <t>JAWILI INTEGRATED SCHOOL</t>
  </si>
  <si>
    <t>TANGALAN</t>
  </si>
  <si>
    <t>RIZAL J. RODRIGUEZ Sr. NATIONAL HIGH SCHOOL</t>
  </si>
  <si>
    <t>TAMALAGON INTEGRATED SCHOOL</t>
  </si>
  <si>
    <t>DALAGSAAN INTRGRATED SCHOOL</t>
  </si>
  <si>
    <t>TAROYTOY PRIMARY SCHOOL</t>
  </si>
  <si>
    <t>MAYTARAW PRIMARY SCHOOL</t>
  </si>
  <si>
    <t>BATAN ACADEMY (A NAT'L SCH.)</t>
  </si>
  <si>
    <t>BACAN NATIONAL HIGH SCHOOL</t>
  </si>
  <si>
    <t>Bacolod City</t>
  </si>
  <si>
    <t>Teofilo M. Gensoli Sr. NHS</t>
  </si>
  <si>
    <t>BACOLOD CITY (Capital)</t>
  </si>
  <si>
    <t>Mandalagan NHS</t>
  </si>
  <si>
    <t>Jovito H. Sayson NHS</t>
  </si>
  <si>
    <t>Guihulngan City</t>
  </si>
  <si>
    <t>GUIHULNGAN NATIONAL AGRICULTURAL SCHOOL</t>
  </si>
  <si>
    <t>CITY OF GUIHULNGAN</t>
  </si>
  <si>
    <t>Guihulngan National High School-Poblacion (Linantuyan Annex)</t>
  </si>
  <si>
    <t>Cadiz City</t>
  </si>
  <si>
    <t>Tiglawigan NHS</t>
  </si>
  <si>
    <t>CADIZ CITY</t>
  </si>
  <si>
    <t>Mabini NHS - Alimatoc Ext. HS</t>
  </si>
  <si>
    <t>Cadiz Viejo NHS</t>
  </si>
  <si>
    <t>Caduha-an NHS</t>
  </si>
  <si>
    <t>Jerusalem National High School (Villacin NHS - Jerusalem Ext. HS)</t>
  </si>
  <si>
    <t>SPED High School</t>
  </si>
  <si>
    <t>Iloilo</t>
  </si>
  <si>
    <t>Alejandro Firmeza MNHS</t>
  </si>
  <si>
    <t>MIAGAO</t>
  </si>
  <si>
    <t>Rufino G. Palabrica, Sr. NHS</t>
  </si>
  <si>
    <t>DINGLE</t>
  </si>
  <si>
    <t>Passi City</t>
  </si>
  <si>
    <t>Efraim M. Santibanez National High School</t>
  </si>
  <si>
    <t>CITY OF PASSI</t>
  </si>
  <si>
    <t>Jose Facultad MNHS</t>
  </si>
  <si>
    <t>POTOTAN</t>
  </si>
  <si>
    <t>Miagao NHS</t>
  </si>
  <si>
    <t>De La Paz National High School</t>
  </si>
  <si>
    <t>BANATE</t>
  </si>
  <si>
    <t>Lapu-Lapu City</t>
  </si>
  <si>
    <t>Pajo NHS</t>
  </si>
  <si>
    <t>LAPU-LAPU CITY (OPON)</t>
  </si>
  <si>
    <t>Lo-ok National High School</t>
  </si>
  <si>
    <t>Bankal NHS</t>
  </si>
  <si>
    <t>ROBERTO E. SATO MEMORIAL NATIONAL HIGH SCHOOL</t>
  </si>
  <si>
    <t>Tuyom National High School</t>
  </si>
  <si>
    <t>Bago City</t>
  </si>
  <si>
    <t>Ramon Torres NHS</t>
  </si>
  <si>
    <t>BAGO CITY</t>
  </si>
  <si>
    <t>Ramon Torres Sagasa National High School</t>
  </si>
  <si>
    <t>Ramon Torres Ma-ao Sugar Central NHS</t>
  </si>
  <si>
    <t>RAMON TORRES MALINGIN NATIONAL HIGH SCHOOL</t>
  </si>
  <si>
    <t>Ramon Torres Louisiana NHS</t>
  </si>
  <si>
    <t>Ramon Torres Taloc NHS</t>
  </si>
  <si>
    <t>Ramon Torres Dulao NHS</t>
  </si>
  <si>
    <t>Pototan National Comprehensive High School</t>
  </si>
  <si>
    <t>Banate NHS</t>
  </si>
  <si>
    <t>Milan NHS</t>
  </si>
  <si>
    <t>LEMERY</t>
  </si>
  <si>
    <t>Dingle NHS</t>
  </si>
  <si>
    <t>Inocencio V. Ferrer SOF (TASOF) (under the Reg'l Office)</t>
  </si>
  <si>
    <t>GIL MONTILLA NATIONAL HIGH SCHOOL</t>
  </si>
  <si>
    <t>CITY OF SIPALAY</t>
  </si>
  <si>
    <t>Rafael B. Lacson NHS</t>
  </si>
  <si>
    <t>Isabela National High School</t>
  </si>
  <si>
    <t>ISABELA</t>
  </si>
  <si>
    <t>Victorias National High School</t>
  </si>
  <si>
    <t>CITY OF VICTORIAS</t>
  </si>
  <si>
    <t>Negros Occidental HS</t>
  </si>
  <si>
    <t>Cansilayan NHS</t>
  </si>
  <si>
    <t>Busay Elementary School</t>
  </si>
  <si>
    <t>Guihulngan NHS - Poblacion</t>
  </si>
  <si>
    <t>Trinidad ES</t>
  </si>
  <si>
    <t>Cebu</t>
  </si>
  <si>
    <t>Balao NHS</t>
  </si>
  <si>
    <t>BARILI</t>
  </si>
  <si>
    <t>Tugbongan NHS</t>
  </si>
  <si>
    <t>CONSOLACION</t>
  </si>
  <si>
    <t>Tolotolo NHS</t>
  </si>
  <si>
    <t>Garing NHS</t>
  </si>
  <si>
    <t>Cordova NHS</t>
  </si>
  <si>
    <t>CORDOBA</t>
  </si>
  <si>
    <t>Consolacion NHS - Day Class</t>
  </si>
  <si>
    <t>Mulao NHS</t>
  </si>
  <si>
    <t>Cantumog NHS</t>
  </si>
  <si>
    <t>Consolacion NHS - Evening Class</t>
  </si>
  <si>
    <t>Cabangahan NHS</t>
  </si>
  <si>
    <t>Tinabyonan NHS</t>
  </si>
  <si>
    <t>CATMON</t>
  </si>
  <si>
    <t>Tabunan NHS</t>
  </si>
  <si>
    <t>BORBON</t>
  </si>
  <si>
    <t>Campusong NHS</t>
  </si>
  <si>
    <t>Catmon Integrated School</t>
  </si>
  <si>
    <t>Ceferino Sususco MNHS</t>
  </si>
  <si>
    <t>Malingin NHS</t>
  </si>
  <si>
    <t>DAANBANTAYAN</t>
  </si>
  <si>
    <t>Borbon NHS</t>
  </si>
  <si>
    <t>Bagalnga Integrated School</t>
  </si>
  <si>
    <t>Tapilon National High School</t>
  </si>
  <si>
    <t>Anapog IS</t>
  </si>
  <si>
    <t>San Remegio</t>
  </si>
  <si>
    <t>Bartolome &amp; Manuela Pañares MNHS</t>
  </si>
  <si>
    <t>Busogon IS</t>
  </si>
  <si>
    <t>Lambusan NHS</t>
  </si>
  <si>
    <t>SAN REMIGIO</t>
  </si>
  <si>
    <t>Bohol</t>
  </si>
  <si>
    <t>Pagnito-an NHS</t>
  </si>
  <si>
    <t>MARIBOJOC</t>
  </si>
  <si>
    <t>Alicia Technical-Voc'l HS</t>
  </si>
  <si>
    <t>Ambassador Pablo R. Suarez, Jr. NHS</t>
  </si>
  <si>
    <t>Biking Tech-Voc HS</t>
  </si>
  <si>
    <t>DAUIS</t>
  </si>
  <si>
    <t>Dusita High School</t>
  </si>
  <si>
    <t>SIERRA BULLONES</t>
  </si>
  <si>
    <t>Fatima NHS</t>
  </si>
  <si>
    <t>CORTES</t>
  </si>
  <si>
    <t>Katipunan NHS</t>
  </si>
  <si>
    <t>Valencia Tech-Voc HS</t>
  </si>
  <si>
    <t>VALENCIA</t>
  </si>
  <si>
    <t>Pilar Technical-Vocational HS</t>
  </si>
  <si>
    <t>Policronio S. Dano, Sr. HS</t>
  </si>
  <si>
    <t>Ponciano F. Ramasola Sr. High School</t>
  </si>
  <si>
    <t>Sierra Bullones Technical Vocational High School</t>
  </si>
  <si>
    <t>Sikatuna NHS</t>
  </si>
  <si>
    <t>SIKATUNA</t>
  </si>
  <si>
    <t>Tabalong NHS</t>
  </si>
  <si>
    <t>Tubigon West NHS</t>
  </si>
  <si>
    <t>TUBIGON</t>
  </si>
  <si>
    <t>Union NHS</t>
  </si>
  <si>
    <t>UBAY</t>
  </si>
  <si>
    <t>Tulang NHS</t>
  </si>
  <si>
    <t>JETAFE</t>
  </si>
  <si>
    <t>San Pascual National Agr'l HS</t>
  </si>
  <si>
    <t>TALIBON</t>
  </si>
  <si>
    <t>INABANGA</t>
  </si>
  <si>
    <t>San Agustin NHS</t>
  </si>
  <si>
    <t>SAGBAYAN (BORJA)</t>
  </si>
  <si>
    <t>Pres. Carlos P. Garcia Technical Vocational School of Fisheries and Arts</t>
  </si>
  <si>
    <t>BIEN UNIDO</t>
  </si>
  <si>
    <t>JAPER Memorial High Shoool</t>
  </si>
  <si>
    <t>Eugenio V. Amores MHS</t>
  </si>
  <si>
    <t>Danao NHS</t>
  </si>
  <si>
    <t>DANAO</t>
  </si>
  <si>
    <t>Cantubod NHS</t>
  </si>
  <si>
    <t>Cangawa NHS</t>
  </si>
  <si>
    <t>BUENAVISTA</t>
  </si>
  <si>
    <t>Camambugan NHS</t>
  </si>
  <si>
    <t>Tubigon West Central HS</t>
  </si>
  <si>
    <t>Biabas Trade High School</t>
  </si>
  <si>
    <t>Antique</t>
  </si>
  <si>
    <t>LIBERTAD</t>
  </si>
  <si>
    <t>Mag-aba NHS</t>
  </si>
  <si>
    <t>Igcado NHS</t>
  </si>
  <si>
    <t>TOBIAS FORNIER (DAO)</t>
  </si>
  <si>
    <t>Pascual M. Osuyos MS</t>
  </si>
  <si>
    <t>Sta. Ana NHS</t>
  </si>
  <si>
    <t>Bitadton NHS</t>
  </si>
  <si>
    <t>CULASI</t>
  </si>
  <si>
    <t>Aureliana NHS</t>
  </si>
  <si>
    <t>PATNONGON</t>
  </si>
  <si>
    <t>Barasanan NHS</t>
  </si>
  <si>
    <t>Buhang NHS</t>
  </si>
  <si>
    <t>HAMTIC</t>
  </si>
  <si>
    <t>Gen. Leandro Fullon NS</t>
  </si>
  <si>
    <t>Gov. Julio V. Macuja MCHS</t>
  </si>
  <si>
    <t>Igpalge NHS</t>
  </si>
  <si>
    <t>ANINI-Y</t>
  </si>
  <si>
    <t>Sta. Justa NHS</t>
  </si>
  <si>
    <t>TIBIAO</t>
  </si>
  <si>
    <t>Moscoso-Rios NHS</t>
  </si>
  <si>
    <t>Laua-an NHS</t>
  </si>
  <si>
    <t>LAUA-AN</t>
  </si>
  <si>
    <t>Guintas NHS</t>
  </si>
  <si>
    <t>Egaña NHS</t>
  </si>
  <si>
    <t>SIBALOM</t>
  </si>
  <si>
    <t>Gideon M. Cabigunda MS</t>
  </si>
  <si>
    <t>Dr. Luis E. Baraquia NHS</t>
  </si>
  <si>
    <t>Sibalom NHS</t>
  </si>
  <si>
    <t>Gov. Evelio B. Javier MNHS</t>
  </si>
  <si>
    <t>Pis-anan NHS</t>
  </si>
  <si>
    <t>Sido-San Juan NHS</t>
  </si>
  <si>
    <t>Belison NS</t>
  </si>
  <si>
    <t>BELISON</t>
  </si>
  <si>
    <t>Valderrama NHS</t>
  </si>
  <si>
    <t>VALDERRAMA</t>
  </si>
  <si>
    <t>Igburi NHS</t>
  </si>
  <si>
    <t>Pangpang NHS</t>
  </si>
  <si>
    <t>San  Roque-Ezpeleta NHS</t>
  </si>
  <si>
    <t>Lirio M. Escaño, Sr. NHS</t>
  </si>
  <si>
    <t>Barangbang NHS</t>
  </si>
  <si>
    <t>Barbaza NHS</t>
  </si>
  <si>
    <t>BARBAZA</t>
  </si>
  <si>
    <t>Concepcion L. Cazeñas MS</t>
  </si>
  <si>
    <t>Col. Ruperto Abellon NHS</t>
  </si>
  <si>
    <t>Diclum NHS</t>
  </si>
  <si>
    <t>Libertad NVS</t>
  </si>
  <si>
    <t>Pandan NVHS</t>
  </si>
  <si>
    <t>Patria NS</t>
  </si>
  <si>
    <t>Northern Bugasong NHS</t>
  </si>
  <si>
    <t>BUGASONG</t>
  </si>
  <si>
    <t>Northern Bugasong NHS Annex - Pangalcagan Campus</t>
  </si>
  <si>
    <t>San Pedro NHS</t>
  </si>
  <si>
    <t>Sebaste HS</t>
  </si>
  <si>
    <t>SEBASTE</t>
  </si>
  <si>
    <t>Southern Bugasong NHS</t>
  </si>
  <si>
    <t>Tario Lim MHS</t>
  </si>
  <si>
    <t>Nacurohan ES</t>
  </si>
  <si>
    <t>MOISES PADILLA (MAGALLON)</t>
  </si>
  <si>
    <t>Agogolo ES</t>
  </si>
  <si>
    <t>Negros Occ. NAISHI ( under the Reg'l Office)</t>
  </si>
  <si>
    <t>HINIGARAN</t>
  </si>
  <si>
    <t>Hinigaran NHS</t>
  </si>
  <si>
    <t>Patag Magbanua ES</t>
  </si>
  <si>
    <t>Tiqui ES</t>
  </si>
  <si>
    <t>CITY OF HIMAMAYLAN</t>
  </si>
  <si>
    <t>Hda. Maricalum ES</t>
  </si>
  <si>
    <t>Nabu-ac ES</t>
  </si>
  <si>
    <t>BINALBAGAN</t>
  </si>
  <si>
    <t>Dung-I ES</t>
  </si>
  <si>
    <t>Binadlan ES</t>
  </si>
  <si>
    <t>Cuyaoyao ES</t>
  </si>
  <si>
    <t>Pinamay-an ES</t>
  </si>
  <si>
    <t>CAUAYAN</t>
  </si>
  <si>
    <t>Jerusalem ES</t>
  </si>
  <si>
    <t>Bacoor City</t>
  </si>
  <si>
    <t>Proposed Stand-Alone SHS 5- Bacoor ES</t>
  </si>
  <si>
    <t>Balete NHS</t>
  </si>
  <si>
    <t>BATANGAS CITY (Capital)</t>
  </si>
  <si>
    <t>Conde Labac NHS</t>
  </si>
  <si>
    <t>Paharang NHS</t>
  </si>
  <si>
    <t>Tabangao NHS</t>
  </si>
  <si>
    <t>Natalia V. Ramos Memorial National High School</t>
  </si>
  <si>
    <t>CITY OF BIÑAN</t>
  </si>
  <si>
    <t>Biñan National High School</t>
  </si>
  <si>
    <t>Saint Francis NHS</t>
  </si>
  <si>
    <t>SOUTHVILLE 5-A NATIONAL HIGH SCHOOL</t>
  </si>
  <si>
    <t>Sto. Niño NHS</t>
  </si>
  <si>
    <t>San Pablo City</t>
  </si>
  <si>
    <t>San Pablo City National High School</t>
  </si>
  <si>
    <t>SAN PABLO CITY</t>
  </si>
  <si>
    <t>San Jose National High School</t>
  </si>
  <si>
    <t>Col. Lauro D. Dizon Memorial National High School</t>
  </si>
  <si>
    <t>SAN PABLO CITY SENIOR HIGH SCHOOL (STAND ALONE)</t>
  </si>
  <si>
    <t>TANAUAN CITY</t>
  </si>
  <si>
    <t>Pantay NHS</t>
  </si>
  <si>
    <t>CITY OF TANAUAN</t>
  </si>
  <si>
    <t>TAYABAS CITY</t>
  </si>
  <si>
    <t>STAND ALONE SHS (POTOL)</t>
  </si>
  <si>
    <t>TAYABAS</t>
  </si>
  <si>
    <t>NCR</t>
  </si>
  <si>
    <t>Caloocan City</t>
  </si>
  <si>
    <t>Quezon City</t>
  </si>
  <si>
    <t>Balingasa HS</t>
  </si>
  <si>
    <t>Eulogio Rodriguez, Jr. HS</t>
  </si>
  <si>
    <t>Quezon City Science HS</t>
  </si>
  <si>
    <t>Culiat HS</t>
  </si>
  <si>
    <t>Carlos L. Albert HS</t>
  </si>
  <si>
    <t>National Orthopedic Hospital School for Crippled Children</t>
  </si>
  <si>
    <t>Pinamukan NHS</t>
  </si>
  <si>
    <t>Tanauan School of Fisheries</t>
  </si>
  <si>
    <t>Manuel A. Roxas HS</t>
  </si>
  <si>
    <t>KALIBO (Capital)</t>
  </si>
  <si>
    <t>SIXTO A. ABAO NHS</t>
  </si>
  <si>
    <t>REGION</t>
  </si>
  <si>
    <t>DIVISION</t>
  </si>
  <si>
    <t>SCHOOL ID</t>
  </si>
  <si>
    <t>SCHOOL NAME</t>
  </si>
  <si>
    <t>MUNICIPALITY</t>
  </si>
  <si>
    <t>NO. OF SITES</t>
  </si>
  <si>
    <t>Casisang NHS</t>
  </si>
  <si>
    <t>Managok NHS</t>
  </si>
  <si>
    <t>Batangas City</t>
  </si>
  <si>
    <t>Rizal</t>
  </si>
  <si>
    <t>Tandang Sora IS</t>
  </si>
  <si>
    <t>ELECTRIFICATION OF SCHOOLS ON-GRID</t>
  </si>
  <si>
    <t>UPGRADING</t>
  </si>
  <si>
    <t>SOLAR PANEL</t>
  </si>
  <si>
    <t>Row Labels</t>
  </si>
  <si>
    <t>Grand Total</t>
  </si>
  <si>
    <t>Sum of NO. OF SITES</t>
  </si>
  <si>
    <t>(blank)</t>
  </si>
  <si>
    <t>Sum of ALLOCATION</t>
  </si>
  <si>
    <t>Column Labels</t>
  </si>
  <si>
    <t>Total Sum of NO. OF SITES</t>
  </si>
  <si>
    <t>Total Sum of ALLOCATION</t>
  </si>
  <si>
    <t>STATUS</t>
  </si>
  <si>
    <t>Present Percentage of Completion</t>
  </si>
  <si>
    <t xml:space="preserve"> Target Completion Date </t>
  </si>
  <si>
    <t xml:space="preserve">Actual Completion Date </t>
  </si>
  <si>
    <t>Project ID</t>
  </si>
  <si>
    <t>Contract ID</t>
  </si>
  <si>
    <t>Issuance of Invitation to Bid</t>
  </si>
  <si>
    <t>Pre-Submission Conference</t>
  </si>
  <si>
    <t>Bid Opening</t>
  </si>
  <si>
    <t>Issuance of Resolution to Award</t>
  </si>
  <si>
    <t>Issuance of Notice to Proceed</t>
  </si>
  <si>
    <t>Name of Contractor</t>
  </si>
  <si>
    <t>Contract Amount</t>
  </si>
  <si>
    <t>No. of Sites Reverted</t>
  </si>
  <si>
    <t>No. of Sites Not yet started</t>
  </si>
  <si>
    <t>No. of Sites Under Procurement</t>
  </si>
  <si>
    <t>No. of Sites On Going</t>
  </si>
  <si>
    <t>No. of Sites Completed</t>
  </si>
  <si>
    <t>No. of Sites Reverted (1)</t>
  </si>
  <si>
    <t>No. of Sites Not yet started (1)</t>
  </si>
  <si>
    <t>No. of Sites Under Procurement (1)</t>
  </si>
  <si>
    <t>No. of Sites On Going(1)</t>
  </si>
  <si>
    <t>No. of Sites Completed (1)</t>
  </si>
  <si>
    <t>under procurement</t>
  </si>
  <si>
    <t>Sum of No. of Sites Completed</t>
  </si>
  <si>
    <t>Sum of No. of Sites On Going</t>
  </si>
  <si>
    <t>Sum of No. of Sites Under Procurement</t>
  </si>
  <si>
    <t>Sum of No. of Sites Not yet started</t>
  </si>
  <si>
    <t>Sum of No. of Sites Reverted</t>
  </si>
  <si>
    <t>NOT YET STARTED</t>
  </si>
  <si>
    <t>noa</t>
  </si>
  <si>
    <t>ONGOING</t>
  </si>
  <si>
    <t>Ongoing</t>
  </si>
  <si>
    <t>Under Procurement</t>
  </si>
  <si>
    <t>RJB Construction and Supply</t>
  </si>
  <si>
    <t>020-2018</t>
  </si>
  <si>
    <t>Maxter Resources, Inc.</t>
  </si>
  <si>
    <t>023-2018</t>
  </si>
  <si>
    <t>019-2018</t>
  </si>
  <si>
    <t>Digos Constrak Corporation</t>
  </si>
  <si>
    <t>016-2018</t>
  </si>
  <si>
    <t>021-2018</t>
  </si>
  <si>
    <t>024-2018</t>
  </si>
  <si>
    <t>www. Construction</t>
  </si>
  <si>
    <t>April 30, 2018</t>
  </si>
  <si>
    <t>JELM CONSTRUCTION</t>
  </si>
  <si>
    <t>April 25, 2018</t>
  </si>
  <si>
    <t>May 7, 2018</t>
  </si>
  <si>
    <t>Riders Corner</t>
  </si>
  <si>
    <t>Zarepath</t>
  </si>
  <si>
    <t>R.S DELOS REYES ENTERPRISES</t>
  </si>
  <si>
    <t>October 1 ,2018</t>
  </si>
  <si>
    <t>July 4, 2018</t>
  </si>
  <si>
    <t>CY 2018 BEFF - ELECTRIFICATION OF UNENERGIZED SCHOOLS AND MODERNIZATION OF ELECTRICAL SYSTEMS ON-GRID SCHOOLS BATCH 1 BORONGAN CITY - LOT 1</t>
  </si>
  <si>
    <t>CY 2018 - BEFF ELECTRIFICATION - 01</t>
  </si>
  <si>
    <t>February 26, 2018</t>
  </si>
  <si>
    <t>March 7, 2018</t>
  </si>
  <si>
    <t>March 20, 2018</t>
  </si>
  <si>
    <t>March 26, 2018</t>
  </si>
  <si>
    <t>March 29, 2018</t>
  </si>
  <si>
    <t>YFL BUILDERS</t>
  </si>
  <si>
    <t>July 4, 2019</t>
  </si>
  <si>
    <t>CY 2018 BEFF - ELECTRIFICATION OF UNENERGIZED SCHOOLS AND MODERNIZATION OF ELECTRICAL SYSTEMS ON-GRID SCHOOLS BATCH 1 BORONGAN CITY - LOT 2</t>
  </si>
  <si>
    <t>CY 2018 - BEFF ELECTRIFICATION - 02</t>
  </si>
  <si>
    <t>TUBIGAN BUILDERS</t>
  </si>
  <si>
    <t>July 4, 2020</t>
  </si>
  <si>
    <t>CY 2018 BEFF - ELECTRIFICATION OF UNENERGIZED SCHOOLS AND MODERNIZATION OF ELECTRICAL SYSTEMS ON-GRID SCHOOLS BATCH 1 BORONGAN CITY - LOT 3</t>
  </si>
  <si>
    <t>CY 2018 - BEFF ELECTRIFICATION - 03</t>
  </si>
  <si>
    <t>CAL ESUP CY2018 B1</t>
  </si>
  <si>
    <t>CAL ESUP CY2018 B2</t>
  </si>
  <si>
    <t>CAL ESUP CY2018 B3</t>
  </si>
  <si>
    <t>August 25, 2018</t>
  </si>
  <si>
    <t xml:space="preserve">CY 2018 BEFF-ELECTRIFICATION OF UN-ENERGIZED SCHOOLS AND MODERNIZATION OF ELECTRICAL SYSTEMS ON-GRID SCHOOLS BATCH 1 ESAMAR-LOT 4
 </t>
  </si>
  <si>
    <t>CY 2018-BEFF ELECTRIFICATION-04</t>
  </si>
  <si>
    <t>March 16, 2018</t>
  </si>
  <si>
    <t>April 10, 2018</t>
  </si>
  <si>
    <t>Arpil 17, 2018</t>
  </si>
  <si>
    <t>April 20, 2018</t>
  </si>
  <si>
    <t xml:space="preserve">CY 2018 BEFF-ELECTRIFICATION OF UN-ENERGIZED SCHOOLS AND MODERNIZATION OF ELECTRICAL SYSTEMS ON-GRID SCHOOLS BATCH 1 ESAMAR-LOT 5 
 </t>
  </si>
  <si>
    <t>CY 2018-BEFF ELECTRIFICATION-05</t>
  </si>
  <si>
    <t>DAY-BREAK ENTERPRISES</t>
  </si>
  <si>
    <t xml:space="preserve">CY 2018 BEFF-ELECTRIFICATION OF UN-ENERGIZED SCHOOLS AND MODERNIZATION OF ELECTRICAL SYSTEMS ON-GRID SCHOOLS BATCH 1 ESAMAR-LOT 3
 </t>
  </si>
  <si>
    <t>CY 2018-BEFF ELECTRIFICATION-03</t>
  </si>
  <si>
    <t xml:space="preserve">CY 2018 BEFF-ELECTRIFICATION OF UN-ENERGIZED SCHOOLS AND MODERNIZATION OF ELECTRICAL SYSTEMS ON-GRID SCHOOLS BATCH 1 ESAMAR-LOT 1 
 </t>
  </si>
  <si>
    <t>CY 2018-BEFF ELECTRIFICATION-01</t>
  </si>
  <si>
    <t>LOBRIÑO'S CONSOLIDATED CONSTRUCTION</t>
  </si>
  <si>
    <t xml:space="preserve">CY 2018 BEFF-ELECTRIFICATION OF UN-ENERGIZED SCHOOLS AND MODERNIZATION OF ELECTRICAL SYSTEMS ON-GRID SCHOOLS BATCH 1 ESAMAR-LOT 2
 </t>
  </si>
  <si>
    <t>CY 2018-BEFF ELECTRIFICATION-02</t>
  </si>
  <si>
    <t>April 10, 2019</t>
  </si>
  <si>
    <t>lot 1-cy-2018-E-B1-leyte</t>
  </si>
  <si>
    <t>R.M. PADILLO BUILDERS</t>
  </si>
  <si>
    <t>lot 2-cy-2018-E-B1-leyte</t>
  </si>
  <si>
    <t>D.L. AUREO CONSTRUCTION</t>
  </si>
  <si>
    <t>lot 3-cy-2018-E-B1-leyte</t>
  </si>
  <si>
    <t>NV&amp; C CONSTRUCTION AND GENERAL SUPPLY</t>
  </si>
  <si>
    <t>lot 4-cy-2018-E-B1-leyte</t>
  </si>
  <si>
    <t>AGB CONSTRUCTION AND SUPPLY</t>
  </si>
  <si>
    <t>BEFF2018-B1-E-NS-L1</t>
  </si>
  <si>
    <t>June 6, 2018</t>
  </si>
  <si>
    <t>June 14, 2018</t>
  </si>
  <si>
    <t>June 28, 2018</t>
  </si>
  <si>
    <t>BEFF2018-B1-E-NS-L2</t>
  </si>
  <si>
    <t>June 6, 2019</t>
  </si>
  <si>
    <t>June 14, 2019</t>
  </si>
  <si>
    <t>BEFF2018-B1-E-NS-L3</t>
  </si>
  <si>
    <t>June 6, 2020</t>
  </si>
  <si>
    <t>June 14, 2020</t>
  </si>
  <si>
    <t>BEFF2018-B1-E-NS-L4</t>
  </si>
  <si>
    <t>June 6, 2021</t>
  </si>
  <si>
    <t>June 14, 2021</t>
  </si>
  <si>
    <t>BEFF2018-B1-E-NS-L5</t>
  </si>
  <si>
    <t>June 6, 2022</t>
  </si>
  <si>
    <t>June 14, 2022</t>
  </si>
  <si>
    <t>BEFF2018-B1-E-NS-L6</t>
  </si>
  <si>
    <t>June 6, 2023</t>
  </si>
  <si>
    <t>June 14, 2023</t>
  </si>
  <si>
    <t>June 6, 2024</t>
  </si>
  <si>
    <t>June 14, 2024</t>
  </si>
  <si>
    <t>BEFF2018-B1-E-NS-L7</t>
  </si>
  <si>
    <t>June 6, 2025</t>
  </si>
  <si>
    <t>June 14, 2025</t>
  </si>
  <si>
    <t>BEFF2018-B1-E-NS-L8</t>
  </si>
  <si>
    <t>June 6, 2026</t>
  </si>
  <si>
    <t>June 14, 2026</t>
  </si>
  <si>
    <t>Aug. 19</t>
  </si>
  <si>
    <t>2018-beff-e-b1-c5</t>
  </si>
  <si>
    <t>JB BautistaEnterprises</t>
  </si>
  <si>
    <t>2018-beff-e-b1-c6</t>
  </si>
  <si>
    <t>JRM Construction &amp; Supply</t>
  </si>
  <si>
    <t>2018-beff-e-b1-c4</t>
  </si>
  <si>
    <t>Melgazo construction &amp; Supply</t>
  </si>
  <si>
    <t>2018-beff-e-b1-c9</t>
  </si>
  <si>
    <t>Vhits. D.G. Builders Enterprises</t>
  </si>
  <si>
    <t>2018-beff-e-b1-c1</t>
  </si>
  <si>
    <t>QCC Consuction &amp; Supply</t>
  </si>
  <si>
    <t>2018-beff-e-b1-c11</t>
  </si>
  <si>
    <t>HD Golden Buliders  &amp; Supply Inc.</t>
  </si>
  <si>
    <t>2018-beff-e-b1-c3</t>
  </si>
  <si>
    <t>silverscket Enterprises</t>
  </si>
  <si>
    <t>2018-beff-e-b1-c2</t>
  </si>
  <si>
    <t>Vhits D.G. Builders Enterprise</t>
  </si>
  <si>
    <t>2018-beff-e-b1-c10</t>
  </si>
  <si>
    <t>Tom bUilders &amp; supply</t>
  </si>
  <si>
    <t>2018-beff-e-b1-c13</t>
  </si>
  <si>
    <t>Bench Construction &amp; Supply</t>
  </si>
  <si>
    <t>2018-beff-e-b1-c12</t>
  </si>
  <si>
    <t>V.JYN Enterprises</t>
  </si>
  <si>
    <t>2018-beff-e-b1-c7</t>
  </si>
  <si>
    <t>2018-beff-e-b1-c14</t>
  </si>
  <si>
    <t>JFR COnstrUction</t>
  </si>
  <si>
    <t>2018-beff-e-b1-c8</t>
  </si>
  <si>
    <t>CY2018BEFF-ELB1-L1</t>
  </si>
  <si>
    <t>ROS Construction</t>
  </si>
  <si>
    <t>CY2018BEFF-ELB1-L2</t>
  </si>
  <si>
    <t>Maga Construction</t>
  </si>
  <si>
    <t>CY2018BEFF-ELB1-L3</t>
  </si>
  <si>
    <t>CY2018BEFF-ELB1-L4</t>
  </si>
  <si>
    <t>CY2018BEFF-ELB1-L5</t>
  </si>
  <si>
    <t>March 6,2018</t>
  </si>
  <si>
    <t>March 14,2018</t>
  </si>
  <si>
    <t>March 26,2018</t>
  </si>
  <si>
    <t>CY2018BEFF-ELB1-L6</t>
  </si>
  <si>
    <t>Tubigan Builders</t>
  </si>
  <si>
    <t>CY2018BEFF-ELB1-L8</t>
  </si>
  <si>
    <t>CY2018BEFF-ELB1-L7</t>
  </si>
  <si>
    <t>CY 2018_BEFF ELECTRIFICATION-Batch 1</t>
  </si>
  <si>
    <t>April 18 2018</t>
  </si>
  <si>
    <t>May 15, 2018</t>
  </si>
  <si>
    <t>June 22, 2018</t>
  </si>
  <si>
    <t>JUA ELECTRICAL SERVICES</t>
  </si>
  <si>
    <t>3/13/18</t>
  </si>
  <si>
    <t>3/21/18</t>
  </si>
  <si>
    <t>4/20/18</t>
  </si>
  <si>
    <t>4/26/18</t>
  </si>
  <si>
    <t>GC TECH</t>
  </si>
  <si>
    <t>4/18/18</t>
  </si>
  <si>
    <t>5/25/18</t>
  </si>
  <si>
    <t>SM AND MST CONST'N</t>
  </si>
  <si>
    <t>MS CONSTN &amp; MKTG</t>
  </si>
  <si>
    <t>Sept. 8, 2018</t>
  </si>
  <si>
    <t>www.construction</t>
  </si>
  <si>
    <t>Feb. 27 - Mar. 19, 2018</t>
  </si>
  <si>
    <t xml:space="preserve">Maqueserg Construction &amp; General Merchandise </t>
  </si>
  <si>
    <t>July 9, 2018</t>
  </si>
  <si>
    <t>6/15/18</t>
  </si>
  <si>
    <t>6/27/18</t>
  </si>
  <si>
    <t>No interested bidders</t>
  </si>
  <si>
    <t>For award</t>
  </si>
  <si>
    <t>No guildelines for Solar Panel</t>
  </si>
  <si>
    <t>SM &amp; MST Construction</t>
  </si>
  <si>
    <t>MAQUESERG Contruction &amp; Gen. Merchandise</t>
  </si>
  <si>
    <t>RISM Builders and Construction Services, Inc.</t>
  </si>
  <si>
    <t>BEFF-INFRA2018-008</t>
  </si>
  <si>
    <t>February 8 ,2018</t>
  </si>
  <si>
    <t>February 19, 2018</t>
  </si>
  <si>
    <t>March 5, 2018</t>
  </si>
  <si>
    <t>May 3, 2018</t>
  </si>
  <si>
    <t>May 16, 2018</t>
  </si>
  <si>
    <t>Vic B. Borja Construction</t>
  </si>
  <si>
    <t>BEFF-INFRA2018-009</t>
  </si>
  <si>
    <t>BEFF-INFRA2018-010</t>
  </si>
  <si>
    <t>208-011</t>
  </si>
  <si>
    <t>BRIMA CONST.</t>
  </si>
  <si>
    <t>208-012</t>
  </si>
  <si>
    <t>208-013</t>
  </si>
  <si>
    <t>208-014</t>
  </si>
  <si>
    <t>MEGABLUE KONSTRAK CORPORATION</t>
  </si>
  <si>
    <t>DIGOS CONSTRAK CORPORATION</t>
  </si>
  <si>
    <t>n/a</t>
  </si>
  <si>
    <t>J.C DELA VEGA CONSTRUCTION AND SUPPLY</t>
  </si>
  <si>
    <t>June 15, 2019</t>
  </si>
  <si>
    <t>2018-07-003</t>
  </si>
  <si>
    <t>May 21, 2018</t>
  </si>
  <si>
    <t>May 28, 2018</t>
  </si>
  <si>
    <t>June 11, 2018</t>
  </si>
  <si>
    <t>July 3, 2018</t>
  </si>
  <si>
    <t>July 12, 2018</t>
  </si>
  <si>
    <t>FFJJ Construction</t>
  </si>
  <si>
    <t>May 3-17, 2018</t>
  </si>
  <si>
    <t>BQA Construction&amp; Trading</t>
  </si>
  <si>
    <t>Completed</t>
  </si>
  <si>
    <t>NO NTP YET</t>
  </si>
  <si>
    <t>FOR ISSUANCE OF CAF</t>
  </si>
  <si>
    <t>5294450-2018-BEFF-Electification</t>
  </si>
  <si>
    <t xml:space="preserve"> April 17, 2018</t>
  </si>
  <si>
    <t>ALI Construstion &amp; Supply</t>
  </si>
  <si>
    <t xml:space="preserve"> April 17, 2019</t>
  </si>
  <si>
    <t xml:space="preserve"> April 17, 2020</t>
  </si>
  <si>
    <t xml:space="preserve"> April 17, 2021</t>
  </si>
  <si>
    <t xml:space="preserve"> April 17, 2022</t>
  </si>
  <si>
    <t xml:space="preserve"> April 17, 2023</t>
  </si>
  <si>
    <t>November 8, 2018</t>
  </si>
  <si>
    <t>6 Jewels Construction</t>
  </si>
  <si>
    <t>cancelled</t>
  </si>
  <si>
    <t>Benzen Construction</t>
  </si>
  <si>
    <t>Micro-asia builders</t>
  </si>
  <si>
    <t>R6-DepEd-Capiz-CY2018-Electrification-03</t>
  </si>
  <si>
    <t>R6-DepEd-Capiz-CY2018-Electrification-Lot3</t>
  </si>
  <si>
    <t>RJZW Electrical Engineering Services</t>
  </si>
  <si>
    <t>R6-DepEd-Capiz-CY2018-Electrification-01</t>
  </si>
  <si>
    <t>R6-DepEd-Capiz-CY2018-Electrification-Lot1</t>
  </si>
  <si>
    <t>R6-DepEd-Capiz-CY2018-Electrification-Lot2</t>
  </si>
  <si>
    <t>R6-DepEd-Capiz-CY2018-Electrification-04</t>
  </si>
  <si>
    <t>R6-DepEd-Capiz-CY2018-Electrification-Lot4</t>
  </si>
  <si>
    <t>R6-DepEd-Capiz-CY2018-Electrification-05</t>
  </si>
  <si>
    <t>R6-DepEd-Capiz-CY2018-Electrification-Lot5</t>
  </si>
  <si>
    <t>R6-DepEd-Capiz-CY2018-Electrification-06</t>
  </si>
  <si>
    <t>R6-DepEd-Capiz-CY2018-Electrification-Lot6</t>
  </si>
  <si>
    <t>Sept. 30, 2018</t>
  </si>
  <si>
    <t>02-2018 -lot 1</t>
  </si>
  <si>
    <t>March 12, 2018</t>
  </si>
  <si>
    <t>April 3, 2018</t>
  </si>
  <si>
    <t>April 18, 2018</t>
  </si>
  <si>
    <t>May 18, 2018</t>
  </si>
  <si>
    <t>Noe's Builders</t>
  </si>
  <si>
    <t>3,660,995.52</t>
  </si>
  <si>
    <t>rebid</t>
  </si>
  <si>
    <t>for ntp</t>
  </si>
  <si>
    <t>allotment to be returned, no CAF send to EFD</t>
  </si>
  <si>
    <t>COMPLETED</t>
  </si>
  <si>
    <t>September 27, 2018</t>
  </si>
  <si>
    <t>April 23, 2018</t>
  </si>
  <si>
    <t>June 27, 2018</t>
  </si>
  <si>
    <t>Golden Hammer Const. &amp; Supply</t>
  </si>
  <si>
    <t>2018-04-0087</t>
  </si>
  <si>
    <t>JOASH AR ENG'G</t>
  </si>
  <si>
    <t>February 25, 2019</t>
  </si>
  <si>
    <t>R4A-BNN-2018-07</t>
  </si>
  <si>
    <t>10/25/2018</t>
  </si>
  <si>
    <t>2018-18</t>
  </si>
  <si>
    <t>07/17/2018</t>
  </si>
  <si>
    <t>07/23/2018</t>
  </si>
  <si>
    <t>08/06/2018</t>
  </si>
  <si>
    <t>08/13/2018</t>
  </si>
  <si>
    <t>08/22/2018</t>
  </si>
  <si>
    <t>ETVR TRADING &amp; CONSTRUCTION</t>
  </si>
  <si>
    <t>J.S ENGINEERING &amp; MARKETING SERVICES</t>
  </si>
  <si>
    <t>CY 2018- BEFF- ESUP- R8 - CC- L1</t>
  </si>
  <si>
    <t>CY 2018- BEFF- ESUP- R8 - CC- L3</t>
  </si>
  <si>
    <t>CY 2018- BEFF- ESUP- R8 - CC- L2</t>
  </si>
  <si>
    <t>07-2018</t>
  </si>
  <si>
    <t>28-2018</t>
  </si>
  <si>
    <t>29-2018</t>
  </si>
  <si>
    <t>30-2018</t>
  </si>
  <si>
    <t>31-2018</t>
  </si>
  <si>
    <t>32-2018</t>
  </si>
  <si>
    <t>33-2018</t>
  </si>
  <si>
    <t>34-2018</t>
  </si>
  <si>
    <t>MAGA Construction &amp; Supply</t>
  </si>
  <si>
    <t>ROSS Engineering &amp; Construction</t>
  </si>
  <si>
    <t>SMU Construction &amp; Supplies</t>
  </si>
  <si>
    <t>BATCH</t>
  </si>
  <si>
    <t>BAC-DA National High School</t>
  </si>
  <si>
    <t>ongoing</t>
  </si>
  <si>
    <t>Tumog National Agricultural and trade High School</t>
  </si>
  <si>
    <t>Mataguisi Comp. HS Main</t>
  </si>
  <si>
    <t>Mil-an National High School</t>
  </si>
  <si>
    <t>San Vicente National High School (Integrated Senior High School)</t>
  </si>
  <si>
    <t>Irisan National High School</t>
  </si>
  <si>
    <t>Baguio Central school</t>
  </si>
  <si>
    <t>SPED Center (FL)</t>
  </si>
  <si>
    <t>Elpidio R. Quirino Elementary School</t>
  </si>
  <si>
    <t>Haliap NHS</t>
  </si>
  <si>
    <t>ASIPULO</t>
  </si>
  <si>
    <t>Bangbang National High School</t>
  </si>
  <si>
    <t>HUNGDUAN</t>
  </si>
  <si>
    <t>Ayangan National Agricultural &amp; Vocational HS</t>
  </si>
  <si>
    <t>LAGAWE (Capital)</t>
  </si>
  <si>
    <t>Hapid NHS</t>
  </si>
  <si>
    <t>Ifugao Prov'l. Science HS</t>
  </si>
  <si>
    <t>Tinoc NHS</t>
  </si>
  <si>
    <t>TINOC</t>
  </si>
  <si>
    <t>Cudal National High School</t>
  </si>
  <si>
    <t>Bado Dangwa National High School</t>
  </si>
  <si>
    <t>New Tanglag National High School</t>
  </si>
  <si>
    <t>Agusan del Norte</t>
  </si>
  <si>
    <t>Casiklan NHS- Durian NHS Annex</t>
  </si>
  <si>
    <t>LAS NIEVES</t>
  </si>
  <si>
    <t>Las Nieves NHS</t>
  </si>
  <si>
    <t>Durian NHS</t>
  </si>
  <si>
    <t>Marcos Calo NHS</t>
  </si>
  <si>
    <t>Buenavista NHS</t>
  </si>
  <si>
    <t>Guinabsan NHS</t>
  </si>
  <si>
    <t>Manapa II  Integrated School</t>
  </si>
  <si>
    <t>Cahayagan NHS (Carmen NHS Annex)</t>
  </si>
  <si>
    <t>Jabonga NHS</t>
  </si>
  <si>
    <t>JABONGA</t>
  </si>
  <si>
    <t>Kitcharao NHS</t>
  </si>
  <si>
    <t>KITCHARAO</t>
  </si>
  <si>
    <t>Magallanes National High School</t>
  </si>
  <si>
    <t>MAGALLANES</t>
  </si>
  <si>
    <t>Nasipit National Vocational School</t>
  </si>
  <si>
    <t>NASIPIT</t>
  </si>
  <si>
    <t>Nasipit NHS</t>
  </si>
  <si>
    <t>Agay National High School</t>
  </si>
  <si>
    <t>REMEDIOS T. ROMUALDEZ</t>
  </si>
  <si>
    <t>Jagupit NHS</t>
  </si>
  <si>
    <t>SANTIAGO</t>
  </si>
  <si>
    <t>Santiago NHS</t>
  </si>
  <si>
    <t>Dona Rosario NHS - Tubay NHS Annex</t>
  </si>
  <si>
    <t>TUBAY</t>
  </si>
  <si>
    <t>Tubay NHS</t>
  </si>
  <si>
    <t>Agusan del Sur</t>
  </si>
  <si>
    <t>Patin-ay National High School</t>
  </si>
  <si>
    <t>PROSPERIDAD (Capital)</t>
  </si>
  <si>
    <t>2018-09-012</t>
  </si>
  <si>
    <t>AUGUST 8, 2018</t>
  </si>
  <si>
    <t>AUGUST 16, 2018</t>
  </si>
  <si>
    <t>SEPTEMBER 04, 2018</t>
  </si>
  <si>
    <t>RJB CONSTRUCTION &amp; SUPPLY</t>
  </si>
  <si>
    <t>West Prosperidad Nhs</t>
  </si>
  <si>
    <t>2018-09-013</t>
  </si>
  <si>
    <t>A-MARTINA CONSTRUCTION &amp; SUPPLY</t>
  </si>
  <si>
    <t>Sta. Irene National High School</t>
  </si>
  <si>
    <t>2018-09-014</t>
  </si>
  <si>
    <t>Prosperidad NHS</t>
  </si>
  <si>
    <t>2018-09-015</t>
  </si>
  <si>
    <t>Bunawan National High School</t>
  </si>
  <si>
    <t>BUNAWAN</t>
  </si>
  <si>
    <t>2018-09-016</t>
  </si>
  <si>
    <t>ARCLER BUILDERS &amp; CONST. SUPPLY</t>
  </si>
  <si>
    <t>2018-09-017</t>
  </si>
  <si>
    <t>Bayugan III NHS</t>
  </si>
  <si>
    <t>2018-09-018</t>
  </si>
  <si>
    <t>Bayugan II National High School</t>
  </si>
  <si>
    <t>SAN FRANCISCO</t>
  </si>
  <si>
    <t>2018-09-019</t>
  </si>
  <si>
    <t>Bayugan City</t>
  </si>
  <si>
    <t>STAND ALONE SHS</t>
  </si>
  <si>
    <t>CITY OF BAYUGAN</t>
  </si>
  <si>
    <t>Noli National High School</t>
  </si>
  <si>
    <t>Marcelina NHS</t>
  </si>
  <si>
    <t>Bislig City</t>
  </si>
  <si>
    <t>Bislig City NHS</t>
  </si>
  <si>
    <t>CITY OF BISLIG</t>
  </si>
  <si>
    <t>Sept. 26, 2018</t>
  </si>
  <si>
    <t>2018BEFF-Electrification-C1</t>
  </si>
  <si>
    <t>May 23, 2018</t>
  </si>
  <si>
    <t>MAG Corporation</t>
  </si>
  <si>
    <t>Sikahoy NHS</t>
  </si>
  <si>
    <t>Aug. 27, 2018</t>
  </si>
  <si>
    <t>2018BEFF-Electrification-C2</t>
  </si>
  <si>
    <t>Mangagoy NHS</t>
  </si>
  <si>
    <t>Stand Alone SHS</t>
  </si>
  <si>
    <t>Butuan City</t>
  </si>
  <si>
    <t>Butuan City Senior High School Stand Alone</t>
  </si>
  <si>
    <t>BUTUAN CITY (Capital)</t>
  </si>
  <si>
    <t>December 15, 2018</t>
  </si>
  <si>
    <t>RRC-2018-006</t>
  </si>
  <si>
    <t>july, 23, 2018</t>
  </si>
  <si>
    <t>ETP Builders</t>
  </si>
  <si>
    <t>Butuan City Sch. of Arts &amp; Trades</t>
  </si>
  <si>
    <t>RRC-2018-007</t>
  </si>
  <si>
    <t>July 6, 2018</t>
  </si>
  <si>
    <t>Two J.E. Construction &amp; Supply</t>
  </si>
  <si>
    <t>Libertad Integrated Senior High School</t>
  </si>
  <si>
    <t>Taligaman NHS</t>
  </si>
  <si>
    <t>San Vicente National High School</t>
  </si>
  <si>
    <t>Agusan Pequeno NHS</t>
  </si>
  <si>
    <t>Cabadbaran City</t>
  </si>
  <si>
    <t>Calamba NHS</t>
  </si>
  <si>
    <t>CITY OF CABADBARAN</t>
  </si>
  <si>
    <t>La Union SHS (Stand Alone)</t>
  </si>
  <si>
    <t>Roxas National High School</t>
  </si>
  <si>
    <t>Surigao City</t>
  </si>
  <si>
    <t>Surigao City NHS</t>
  </si>
  <si>
    <t>Caraga Regional Science HS</t>
  </si>
  <si>
    <t>Cabrera-Altres National High School</t>
  </si>
  <si>
    <t>Anomar NHS</t>
  </si>
  <si>
    <t>mat-i national high school</t>
  </si>
  <si>
    <t>Surigao del Sur</t>
  </si>
  <si>
    <t>Barobo National High School</t>
  </si>
  <si>
    <t>BAROBO</t>
  </si>
  <si>
    <t>Gamut National School (Barobo)</t>
  </si>
  <si>
    <t>Lingig National High School</t>
  </si>
  <si>
    <t>LINGIG</t>
  </si>
  <si>
    <t>Cabacungan National High School</t>
  </si>
  <si>
    <t>Tambis National High School</t>
  </si>
  <si>
    <t>Hinatuan National Comprehensive High School</t>
  </si>
  <si>
    <t>HINATUAN</t>
  </si>
  <si>
    <t>Dugmanon National High School</t>
  </si>
  <si>
    <t>Tagasaka National High School</t>
  </si>
  <si>
    <t>Tagasaka NHS - Bigaan NHS Annex</t>
  </si>
  <si>
    <t>Tidman National High School</t>
  </si>
  <si>
    <t>Tagasaka NHS - Loyola NHS Annex</t>
  </si>
  <si>
    <t>Baculin Integrated School</t>
  </si>
  <si>
    <t>Tarusan Integrated School</t>
  </si>
  <si>
    <t>Hinatuan NCHS - Roxas NHS Annex</t>
  </si>
  <si>
    <t>Hinatuan NCHS - Cambatong NHS Annex</t>
  </si>
  <si>
    <t>BARCELONA NATIONAL HIGH SCHOOL</t>
  </si>
  <si>
    <t>M.K.Yusingco National High School</t>
  </si>
  <si>
    <t>Anibongan Integrated School</t>
  </si>
  <si>
    <t>Rajah Cabungsuan Integrated School</t>
  </si>
  <si>
    <t>Dante Luib Osano Maputi National High School</t>
  </si>
  <si>
    <t>TAGBINA</t>
  </si>
  <si>
    <t>Kahayagan National High School</t>
  </si>
  <si>
    <t>Maglatab National High School</t>
  </si>
  <si>
    <t>Sta. Juana National High School</t>
  </si>
  <si>
    <t>Osmeña Integrated School</t>
  </si>
  <si>
    <t>Malixi Integrated School</t>
  </si>
  <si>
    <t>Quezon Integrated School</t>
  </si>
  <si>
    <t>Sta. Maria Integrated School</t>
  </si>
  <si>
    <t>Manambia Integrated School</t>
  </si>
  <si>
    <t>Jobar Integrated School</t>
  </si>
  <si>
    <t>Maglambing Integrated School</t>
  </si>
  <si>
    <t>Quary I Integrated School</t>
  </si>
  <si>
    <t>Carpenito  Integrated  School</t>
  </si>
  <si>
    <t>Camarin Brixton Senior High School</t>
  </si>
  <si>
    <t>KALOOKAN CITY</t>
  </si>
  <si>
    <t>Sampaguita Senior High School</t>
  </si>
  <si>
    <t>Samaria Tala Senior High School</t>
  </si>
  <si>
    <t>Las Piñas City</t>
  </si>
  <si>
    <t>Dona Manuela ES</t>
  </si>
  <si>
    <t>CITY OF LAS PIÑAS</t>
  </si>
  <si>
    <t>Malabon City</t>
  </si>
  <si>
    <t>Malabon NHS</t>
  </si>
  <si>
    <t>CITY OF MALABON</t>
  </si>
  <si>
    <t>Mandaluyong City</t>
  </si>
  <si>
    <t>Mataas na Paaralang Neptali A. Gonzales</t>
  </si>
  <si>
    <t>CITY OF MANDALUYONG</t>
  </si>
  <si>
    <t>Isaac Lopez Integrated School (Isaac Lopez ES)</t>
  </si>
  <si>
    <t>Manila</t>
  </si>
  <si>
    <t>Valeriano E. Fugoso Memorial High School</t>
  </si>
  <si>
    <t>SAMPALOC</t>
  </si>
  <si>
    <t>Marikina City</t>
  </si>
  <si>
    <t>H. Bautista ES</t>
  </si>
  <si>
    <t>CITY OF MARIKINA</t>
  </si>
  <si>
    <t>completed</t>
  </si>
  <si>
    <t>June 16, 2018</t>
  </si>
  <si>
    <t>May 22, 2018</t>
  </si>
  <si>
    <t>March 22, 2018</t>
  </si>
  <si>
    <t>March 27, 2018</t>
  </si>
  <si>
    <t>April 12, 2018</t>
  </si>
  <si>
    <t>SHERF BUILDERS CORPORATION</t>
  </si>
  <si>
    <t>Concepcion Integrated School</t>
  </si>
  <si>
    <t>June 16, 2019</t>
  </si>
  <si>
    <t>May 22, 2019</t>
  </si>
  <si>
    <t>March 22, 2019</t>
  </si>
  <si>
    <t>March 27, 2019</t>
  </si>
  <si>
    <t>April 12, 2019</t>
  </si>
  <si>
    <t>Muntinlupa City</t>
  </si>
  <si>
    <t>Muntinlupa NHS -Tunasan Annex</t>
  </si>
  <si>
    <t>CITY OF MUNTINLUPA</t>
  </si>
  <si>
    <t>Buli ES</t>
  </si>
  <si>
    <t>Navotas</t>
  </si>
  <si>
    <t>Tangos National High School</t>
  </si>
  <si>
    <t>CITY OF NAVOTAS</t>
  </si>
  <si>
    <t>Pasay City</t>
  </si>
  <si>
    <t>Philippine National School for the Blind</t>
  </si>
  <si>
    <t>PASAY CITY</t>
  </si>
  <si>
    <t>Taguig</t>
  </si>
  <si>
    <t>Pateros National High School</t>
  </si>
  <si>
    <t>PATEROS</t>
  </si>
  <si>
    <t>Valenzuela City</t>
  </si>
  <si>
    <t>Bignay National High School</t>
  </si>
  <si>
    <t>CITY OF VALENZUELA</t>
  </si>
  <si>
    <t>Alaminos City</t>
  </si>
  <si>
    <t>Alaminos City NHS</t>
  </si>
  <si>
    <t>CITY OF ALAMINOS</t>
  </si>
  <si>
    <t>ALCEL CONSTRUCTION</t>
  </si>
  <si>
    <t>Batac City</t>
  </si>
  <si>
    <t>Batac National High School</t>
  </si>
  <si>
    <t>CRISPINA MARCOS VALDEZ NHS</t>
  </si>
  <si>
    <t>Federico N. Ceralde IS</t>
  </si>
  <si>
    <t>Burgos Agro-Industrial School</t>
  </si>
  <si>
    <t>Luzong NHS</t>
  </si>
  <si>
    <t>PAGUDPUD</t>
  </si>
  <si>
    <t>PAGUDPUD NHS</t>
  </si>
  <si>
    <t>Ilocos Norte Agricultural College</t>
  </si>
  <si>
    <t>PASUQUIN</t>
  </si>
  <si>
    <t>Sarrat National High School</t>
  </si>
  <si>
    <t>SARRAT</t>
  </si>
  <si>
    <t>STA. ROSA NATIONAL HIGH SCHOOL</t>
  </si>
  <si>
    <t>Pandan IS</t>
  </si>
  <si>
    <t>ISIC-ISIC NATIONAL HIGH SCHOOL</t>
  </si>
  <si>
    <t>VINTAR</t>
  </si>
  <si>
    <t>SALPAD INTEGRATED SCHOOL</t>
  </si>
  <si>
    <t>Bacarra NCHS</t>
  </si>
  <si>
    <t>BACARRA</t>
  </si>
  <si>
    <t>Nagrebcan NHS</t>
  </si>
  <si>
    <t>BADOC</t>
  </si>
  <si>
    <t>Caraitan Integrated School</t>
  </si>
  <si>
    <t>Bangui NHS</t>
  </si>
  <si>
    <t>BANGUI</t>
  </si>
  <si>
    <t>Caestebanan NHS</t>
  </si>
  <si>
    <t>BANNA (ESPIRITU)</t>
  </si>
  <si>
    <t>Currimao NHS</t>
  </si>
  <si>
    <t>CURRIMAO</t>
  </si>
  <si>
    <t>Dingras NHS/Lt. Edgar Foz Mem. NHS (Barong Campus)</t>
  </si>
  <si>
    <t>DINGRAS</t>
  </si>
  <si>
    <t>San Marcelino National High School</t>
  </si>
  <si>
    <t>Dingras NHS/Lt. Edgar Foz Mem. NHS- (Sulquiano Campus)</t>
  </si>
  <si>
    <t>Marcos NHS</t>
  </si>
  <si>
    <t>MARCOS</t>
  </si>
  <si>
    <t>NUEVA ERA NATIONAL HIGH SCHOOL</t>
  </si>
  <si>
    <t>NUEVA ERA</t>
  </si>
  <si>
    <t>Paoay National High School</t>
  </si>
  <si>
    <t>PAOAY</t>
  </si>
  <si>
    <t>Sacritan IS</t>
  </si>
  <si>
    <t>PINILI</t>
  </si>
  <si>
    <t>San Nicolas NHS</t>
  </si>
  <si>
    <t>SAN NICOLAS</t>
  </si>
  <si>
    <t>Solsona National High School</t>
  </si>
  <si>
    <t>SOLSONA</t>
  </si>
  <si>
    <t>Laoag City</t>
  </si>
  <si>
    <t>ILOCOS NORTE NATIONAL HIGH SCHOOL</t>
  </si>
  <si>
    <t>LAOAG CITY</t>
  </si>
  <si>
    <t>Anda National High School</t>
  </si>
  <si>
    <t>ANDA</t>
  </si>
  <si>
    <t>Bocboc East NHS</t>
  </si>
  <si>
    <t>AGUILAR</t>
  </si>
  <si>
    <t>Mangaldan National High School</t>
  </si>
  <si>
    <t>Bobonan National High School</t>
  </si>
  <si>
    <t>POZORRUBIO</t>
  </si>
  <si>
    <t>Benigno V. Aldana NHS</t>
  </si>
  <si>
    <t>Dilan Integrated School</t>
  </si>
  <si>
    <t>Don Valentin Torres Integrated School</t>
  </si>
  <si>
    <t>Alejandro F. Oligan HS (Asan Sur NHS)</t>
  </si>
  <si>
    <t>Carosucan Sur NHS</t>
  </si>
  <si>
    <t>ASINGAN</t>
  </si>
  <si>
    <t>Balungao NHS</t>
  </si>
  <si>
    <t>BALUNGAO</t>
  </si>
  <si>
    <t>Natividad NHS</t>
  </si>
  <si>
    <t>NATIVIDAD</t>
  </si>
  <si>
    <t>Eugenio P. Perez NHS</t>
  </si>
  <si>
    <t>Mataas Na Paaralang Juan C. Laya</t>
  </si>
  <si>
    <t>Eastern Pangasinan Agricultural College</t>
  </si>
  <si>
    <t>COLILING NATIONAL HIGH SCHOOL</t>
  </si>
  <si>
    <t>Tandoc NHS</t>
  </si>
  <si>
    <t>Turac NHS</t>
  </si>
  <si>
    <t>San Fernando City</t>
  </si>
  <si>
    <t>San Fernando South Central Integrated School (South CIS)</t>
  </si>
  <si>
    <t>CITY OF SAN FERNANDO (Capital)</t>
  </si>
  <si>
    <t>AE SQUARE ENTERPRISES</t>
  </si>
  <si>
    <t>San Fernando City SPED Integrated School</t>
  </si>
  <si>
    <t>Bangbangolan NHS</t>
  </si>
  <si>
    <t>San Fernando North CS (North CES)</t>
  </si>
  <si>
    <t>Cabaruan NHS</t>
  </si>
  <si>
    <t>Catablan IS</t>
  </si>
  <si>
    <t>Bimonton Integrated School</t>
  </si>
  <si>
    <t>Electrification of Un-Energized Schools and Modernization of Electrical Systems of On-Grid Schools</t>
  </si>
  <si>
    <t>Alicia National High School</t>
  </si>
  <si>
    <t>Echague National High School</t>
  </si>
  <si>
    <t>Ramon National High School</t>
  </si>
  <si>
    <t>San Miguel Integrated School-Main</t>
  </si>
  <si>
    <t>GOSI NHS - SENIOR HIGH SCHOOL</t>
  </si>
  <si>
    <t>TUGUEGARAO CITY(Capital)</t>
  </si>
  <si>
    <t>Casiguran NHS</t>
  </si>
  <si>
    <t>CASIGURAN</t>
  </si>
  <si>
    <t>Lual NHS</t>
  </si>
  <si>
    <t>Dilasag NHS</t>
  </si>
  <si>
    <t>Mariano D. Marquez Memorial NHS</t>
  </si>
  <si>
    <t>Dingalan NHS</t>
  </si>
  <si>
    <t>DINGALAN</t>
  </si>
  <si>
    <t>Orani NHS - Parang-Parang</t>
  </si>
  <si>
    <t>ORANI</t>
  </si>
  <si>
    <t>April 24, 2018- May 7, 2018</t>
  </si>
  <si>
    <t>Bulacan</t>
  </si>
  <si>
    <t>San Francisco Xavier High School</t>
  </si>
  <si>
    <t>BULACAN</t>
  </si>
  <si>
    <t>San Pedro National High School</t>
  </si>
  <si>
    <t>Sta. Monica National High School</t>
  </si>
  <si>
    <t>Felizardo C. Lipana NHS (Sta. Rita HS)</t>
  </si>
  <si>
    <t>GUIGUINTO</t>
  </si>
  <si>
    <t>San Rafael Nat'l Trade School</t>
  </si>
  <si>
    <t>SAN RAFAEL</t>
  </si>
  <si>
    <t>Cabanatuan City</t>
  </si>
  <si>
    <t>Camp Tinio National High School</t>
  </si>
  <si>
    <t>CABANATUAN CITY</t>
  </si>
  <si>
    <t>Munoz Science City</t>
  </si>
  <si>
    <t>SAN ANTONIO INTEGRATED SCHOOL</t>
  </si>
  <si>
    <t>SCIENCE CITY OF MUÑOZ</t>
  </si>
  <si>
    <t>Munoz National High School (Annex)</t>
  </si>
  <si>
    <t>Nueva Ecija</t>
  </si>
  <si>
    <t>Restituto B. Peria HS</t>
  </si>
  <si>
    <t>ALIAGA</t>
  </si>
  <si>
    <t>Salagusog National High School</t>
  </si>
  <si>
    <t>CUYAPO</t>
  </si>
  <si>
    <t>Cuyapo National High School</t>
  </si>
  <si>
    <t>Cuyapo National High School (SHS)</t>
  </si>
  <si>
    <t>Dr. Ramon de Santos NHS</t>
  </si>
  <si>
    <t>Galvan National High School</t>
  </si>
  <si>
    <t>GUIMBA</t>
  </si>
  <si>
    <t>Triala NHS</t>
  </si>
  <si>
    <t>Recuerdo NHS</t>
  </si>
  <si>
    <t>NAMPICUAN</t>
  </si>
  <si>
    <t>Eduardo L. Joson Mem. HS (SHS)</t>
  </si>
  <si>
    <t>Julia Ortiz Luiz NHS</t>
  </si>
  <si>
    <t>SANTO DOMINGO</t>
  </si>
  <si>
    <t>Sto. Domingo NTS</t>
  </si>
  <si>
    <t>Tabacao National High School</t>
  </si>
  <si>
    <t>TALAVERA</t>
  </si>
  <si>
    <t>Carmen NHS (SHS)</t>
  </si>
  <si>
    <t>ZARAGOZA</t>
  </si>
  <si>
    <t>Capintalan HS</t>
  </si>
  <si>
    <t>CARRANGLAN</t>
  </si>
  <si>
    <t>Carranglan NHS (SHS)</t>
  </si>
  <si>
    <t>Llanera National HIgh School</t>
  </si>
  <si>
    <t>LLANERA</t>
  </si>
  <si>
    <t>Talugtug NHS</t>
  </si>
  <si>
    <t>TALUGTUG</t>
  </si>
  <si>
    <t>Macabaclay National High School</t>
  </si>
  <si>
    <t>BONGABON</t>
  </si>
  <si>
    <t>Ricardo Dizon Canlas Agr'l. HS (Former Jorge M. Padilla NHS Annex)</t>
  </si>
  <si>
    <t>LAUR</t>
  </si>
  <si>
    <t>Sto. Rosario NHS , Sta. Rosa</t>
  </si>
  <si>
    <t>SANTA ROSA</t>
  </si>
  <si>
    <t>General Tinio NHS</t>
  </si>
  <si>
    <t>GENERAL TINIO (PAPAYA)</t>
  </si>
  <si>
    <t>Lambakin National High School</t>
  </si>
  <si>
    <t>JAEN</t>
  </si>
  <si>
    <t>Putlod-San Jose NHS</t>
  </si>
  <si>
    <t>Peñaranda National High School</t>
  </si>
  <si>
    <t>PEÑARANDA</t>
  </si>
  <si>
    <t>STA. BARBARA NATIONAL HS (SHS)</t>
  </si>
  <si>
    <t>Calaba National High School</t>
  </si>
  <si>
    <t>Pulo NHS</t>
  </si>
  <si>
    <t>Teodoro A. Dionisio NHS</t>
  </si>
  <si>
    <t>Magpapalayok NHS</t>
  </si>
  <si>
    <t>SAN LEONARDO</t>
  </si>
  <si>
    <t>Mambangnan NHS</t>
  </si>
  <si>
    <t>Antipolo City</t>
  </si>
  <si>
    <t>LIBIS ES</t>
  </si>
  <si>
    <t>CANUMAY ES</t>
  </si>
  <si>
    <t>Canumay NHS</t>
  </si>
  <si>
    <t>APIA IS</t>
  </si>
  <si>
    <t>Calamba City</t>
  </si>
  <si>
    <t>Calamba Bayside  Integrated  School</t>
  </si>
  <si>
    <t>CITY OF CALAMBA</t>
  </si>
  <si>
    <t>Calamba  Integrated School</t>
  </si>
  <si>
    <t>Cavite</t>
  </si>
  <si>
    <t>Amadeo National High School</t>
  </si>
  <si>
    <t>AMADEO</t>
  </si>
  <si>
    <t>Tanza Trade NHS</t>
  </si>
  <si>
    <t>TANZA</t>
  </si>
  <si>
    <t>ALFONSO NATIONAL HIGH SCHOOL</t>
  </si>
  <si>
    <t>ALFONSO</t>
  </si>
  <si>
    <t>Quezon</t>
  </si>
  <si>
    <t>Camohaguin National High School</t>
  </si>
  <si>
    <t>GUMACA</t>
  </si>
  <si>
    <t>San Francisco B NHS</t>
  </si>
  <si>
    <t>LOPEZ</t>
  </si>
  <si>
    <t>Bagumbong NHS</t>
  </si>
  <si>
    <t>Hulo National High School</t>
  </si>
  <si>
    <t>PILILLA</t>
  </si>
  <si>
    <t>Teresa National High School</t>
  </si>
  <si>
    <t>TERESA</t>
  </si>
  <si>
    <t>Puerto Princesa City</t>
  </si>
  <si>
    <t>East Central School</t>
  </si>
  <si>
    <t>Puerto Princesa Pilot ES</t>
  </si>
  <si>
    <t>Mateo Jagmis MES</t>
  </si>
  <si>
    <t>Buenavista ES</t>
  </si>
  <si>
    <t>Makirawa Elementary School</t>
  </si>
  <si>
    <t>Cabayugan NHS</t>
  </si>
  <si>
    <t>Inagawan NHS</t>
  </si>
  <si>
    <t>Irawan NHS - Matahimik - Bucana Annex</t>
  </si>
  <si>
    <t>Buenavista Annex</t>
  </si>
  <si>
    <t>Macarascas NHS - Buenavista Annex</t>
  </si>
  <si>
    <t>Ubaldo L. Conde High School</t>
  </si>
  <si>
    <t>PALAWAN NATIONAL SCHOOL</t>
  </si>
  <si>
    <t>Simpucan NHS (Napsan NHS - Simpucan Annex)</t>
  </si>
  <si>
    <t>Tagabinet High School</t>
  </si>
  <si>
    <t>Mandaragat - San Miguel Senior HS</t>
  </si>
  <si>
    <t>Dipolog City</t>
  </si>
  <si>
    <t>Zamboanga Norte NHS</t>
  </si>
  <si>
    <t>DIPOLOG CITY (Capital)</t>
  </si>
  <si>
    <t>Zamboanga Norte NHS - Turno Campus</t>
  </si>
  <si>
    <t>Zamboanga Norte NHS - Miputak Campus</t>
  </si>
  <si>
    <t>Dipolog City NHS (Barra)</t>
  </si>
  <si>
    <t>Isabela City</t>
  </si>
  <si>
    <t>Malamawi National High School</t>
  </si>
  <si>
    <t>CITY OF ISABELA (Capital)</t>
  </si>
  <si>
    <t>Isabela City NHS</t>
  </si>
  <si>
    <t>Basilan NHS</t>
  </si>
  <si>
    <t>Begang NHS</t>
  </si>
  <si>
    <t>Pagadian City</t>
  </si>
  <si>
    <t>Tawagan Sur Elementary School</t>
  </si>
  <si>
    <t>PAGADIAN CITY (Capital)</t>
  </si>
  <si>
    <t>Stand Alone - Zamboanga del Sur NHS</t>
  </si>
  <si>
    <t>Manga NHS</t>
  </si>
  <si>
    <t>Lala National High School</t>
  </si>
  <si>
    <t>Co Tek Chun National Trade School</t>
  </si>
  <si>
    <t>Norberta Guillar NHS (Napolan NHS - Norberta Guillar Mem. School Ext.)</t>
  </si>
  <si>
    <t>Alabangpuro High School</t>
  </si>
  <si>
    <t>Banquerohan NHS</t>
  </si>
  <si>
    <t>Ligao City</t>
  </si>
  <si>
    <t>Ligao NHS</t>
  </si>
  <si>
    <t>CITY OF LIGAO</t>
  </si>
  <si>
    <t>9/24/2018</t>
  </si>
  <si>
    <t>DO LIGAO 04-05-2018</t>
  </si>
  <si>
    <t>3CA Builders</t>
  </si>
  <si>
    <t>Masbate</t>
  </si>
  <si>
    <t>Cataingan National High School</t>
  </si>
  <si>
    <t>CATAINGAN</t>
  </si>
  <si>
    <t>USON</t>
  </si>
  <si>
    <t>Del Carmen National High School</t>
  </si>
  <si>
    <t>Temistocles A. Merioles, Sr. Memorial High School</t>
  </si>
  <si>
    <t>Masbate City</t>
  </si>
  <si>
    <t>Masbate National Comprehensive High School</t>
  </si>
  <si>
    <t>CITY OF MASBATE (Capital)</t>
  </si>
  <si>
    <t>Capitolina O. Legaspi Memorial High School</t>
  </si>
  <si>
    <t>Masbate National Comprehensive High School Annex-Senior High School</t>
  </si>
  <si>
    <t>Casiguran Technical Vocational School</t>
  </si>
  <si>
    <t>Cumadcad NHS</t>
  </si>
  <si>
    <t>CASTILLA</t>
  </si>
  <si>
    <t>Magallanes National Vocational HS</t>
  </si>
  <si>
    <t>Sawanga National High School</t>
  </si>
  <si>
    <t>Tabaco City</t>
  </si>
  <si>
    <t>Tabaco National High School</t>
  </si>
  <si>
    <t>CITY OF TABACO</t>
  </si>
  <si>
    <t>Altavas ES</t>
  </si>
  <si>
    <t>HOVERT CONSTRUCTION</t>
  </si>
  <si>
    <t>Kalibo Pilot Elementary School</t>
  </si>
  <si>
    <t>Boracay NHS-Main</t>
  </si>
  <si>
    <t>MALAY</t>
  </si>
  <si>
    <t>BENZEN CONSTRUCTION</t>
  </si>
  <si>
    <t>LAMBERTO H. TIROL NATIONAL HIGH SCHOOL</t>
  </si>
  <si>
    <t>Manocmanoc National High School</t>
  </si>
  <si>
    <t>Malay Elementary School</t>
  </si>
  <si>
    <t>Nabas ES</t>
  </si>
  <si>
    <t>NABAS</t>
  </si>
  <si>
    <t>New Washington ES</t>
  </si>
  <si>
    <t>Governor Julian Fullon Pacificador National School</t>
  </si>
  <si>
    <t>Eastern Laua-an NHS (Maria NHS)</t>
  </si>
  <si>
    <t>Dr. Vicente F. Gustilo Memorial NHS</t>
  </si>
  <si>
    <t>Sicaba National High School</t>
  </si>
  <si>
    <t>Zarraga National High School</t>
  </si>
  <si>
    <t>ZARRAGA</t>
  </si>
  <si>
    <t>Ajuy NHS</t>
  </si>
  <si>
    <t>AJUY</t>
  </si>
  <si>
    <t>Barotac Viejo National High School</t>
  </si>
  <si>
    <t>BAROTAC VIEJO</t>
  </si>
  <si>
    <t>Sara NHS</t>
  </si>
  <si>
    <t>SARA</t>
  </si>
  <si>
    <t>Linao ES</t>
  </si>
  <si>
    <t>Inapoy ES</t>
  </si>
  <si>
    <t>Tagoc ES</t>
  </si>
  <si>
    <t>Pacao ES</t>
  </si>
  <si>
    <t>Binicuil ES</t>
  </si>
  <si>
    <t>Calabasahan ES</t>
  </si>
  <si>
    <t>Daan Banua ES</t>
  </si>
  <si>
    <t>Matama ES</t>
  </si>
  <si>
    <t>Orong ES</t>
  </si>
  <si>
    <t>Doña Montserrat Lopez MHS</t>
  </si>
  <si>
    <t>Bogo City</t>
  </si>
  <si>
    <t>City of Bogo Science and Arts Academy</t>
  </si>
  <si>
    <t>CITY OF BOGO</t>
  </si>
  <si>
    <t>Mahayag National High School</t>
  </si>
  <si>
    <t>Guinsularan High School</t>
  </si>
  <si>
    <t>DUERO</t>
  </si>
  <si>
    <t>Faraon NHS</t>
  </si>
  <si>
    <t>JAGNA</t>
  </si>
  <si>
    <t>Magsico NHS</t>
  </si>
  <si>
    <t>Julian Enad  MNHS</t>
  </si>
  <si>
    <t>SIBONGA</t>
  </si>
  <si>
    <t>1st District</t>
  </si>
  <si>
    <t>Guiwanon NHS</t>
  </si>
  <si>
    <t>GINATILAN</t>
  </si>
  <si>
    <t>Bateria NHS</t>
  </si>
  <si>
    <t>Paypay NHS</t>
  </si>
  <si>
    <t>MADRIDEJOS</t>
  </si>
  <si>
    <t>Medellin National Science and Technology School</t>
  </si>
  <si>
    <t>MEDELLIN</t>
  </si>
  <si>
    <t>Medellin National High School</t>
  </si>
  <si>
    <t>Libaong National High School</t>
  </si>
  <si>
    <t>Luyang NHS</t>
  </si>
  <si>
    <t>Arcelo Memorial National Night High School</t>
  </si>
  <si>
    <t>LILOAN</t>
  </si>
  <si>
    <t>Cebu City</t>
  </si>
  <si>
    <t>Busay National High School</t>
  </si>
  <si>
    <t>CEBU CITY (Capital)</t>
  </si>
  <si>
    <t>Paril NHS</t>
  </si>
  <si>
    <t>Lahug NHS (Night)</t>
  </si>
  <si>
    <t>MABOLO NATIONAL HIGH SCHOOL</t>
  </si>
  <si>
    <t>Barrio Luz NHS (Day &amp; Night)</t>
  </si>
  <si>
    <t>Zapatera NHS (Day &amp; Night)</t>
  </si>
  <si>
    <t>Guba NHS</t>
  </si>
  <si>
    <t>Lusaran NHS</t>
  </si>
  <si>
    <t>Don Vicente Rama Mem. NHS (Basak NHS)</t>
  </si>
  <si>
    <t>Cebu City National Science HS</t>
  </si>
  <si>
    <t>Bulacao Community HS (Day &amp; Night)</t>
  </si>
  <si>
    <t>Inayawan National High School</t>
  </si>
  <si>
    <t>Pasil NHS (Night)</t>
  </si>
  <si>
    <t>Pardo NHS (Day &amp; Night)</t>
  </si>
  <si>
    <t>City of Naga, Cebu</t>
  </si>
  <si>
    <t>Uling National High School</t>
  </si>
  <si>
    <t>CITY OF NAGA</t>
  </si>
  <si>
    <t>cityofnaga 2018-003</t>
  </si>
  <si>
    <t>April 13-20, 2018</t>
  </si>
  <si>
    <t>QCC CONSTRUCTION AND SUPPLY</t>
  </si>
  <si>
    <t>Tuyan National High School</t>
  </si>
  <si>
    <t>Danao City</t>
  </si>
  <si>
    <t>Maslog National High School</t>
  </si>
  <si>
    <t>DANAO CITY</t>
  </si>
  <si>
    <t>Tambo National High School</t>
  </si>
  <si>
    <t>SM &amp; MST CONSTRUCTION</t>
  </si>
  <si>
    <t>Demetrio L. Alviola NHS</t>
  </si>
  <si>
    <t>Negros Oriental High School</t>
  </si>
  <si>
    <t>Benedicto P. Tirambulo Mem. National High School</t>
  </si>
  <si>
    <t>Antonio B. Alejado MHS (Mag-aso HS)</t>
  </si>
  <si>
    <t>TRINITY CONSTRUCTION AND DEVELOPMENT</t>
  </si>
  <si>
    <t>Antonio B. Alejado MHS (Campus II)</t>
  </si>
  <si>
    <t>Aurelia G. Merecido Memorial High School (Cabangahan HS)</t>
  </si>
  <si>
    <t>Maloh PCHS</t>
  </si>
  <si>
    <t>Santiago Delmo MHS (Maluay HS)</t>
  </si>
  <si>
    <t>Alangilan PS</t>
  </si>
  <si>
    <t>Toyupan Elementary School</t>
  </si>
  <si>
    <t>Ballacag ES</t>
  </si>
  <si>
    <t>Ponglo Elementary School</t>
  </si>
  <si>
    <t>Mandalamon Elementary School</t>
  </si>
  <si>
    <t>Toledo City</t>
  </si>
  <si>
    <t>TOLEDO CITY</t>
  </si>
  <si>
    <t>Baybay City</t>
  </si>
  <si>
    <t>Mailhi National High School</t>
  </si>
  <si>
    <t>CITY OF BAYBAY</t>
  </si>
  <si>
    <t>Ciabu National High School</t>
  </si>
  <si>
    <t>Baybay City Senior High School</t>
  </si>
  <si>
    <t>Biliran</t>
  </si>
  <si>
    <t>Biliran Science High School</t>
  </si>
  <si>
    <t>BILIRAN</t>
  </si>
  <si>
    <t>W.B ALAGAO CONSTRUCTION</t>
  </si>
  <si>
    <t>Cabucgayan National School of Arts and Trade</t>
  </si>
  <si>
    <t>CABUCGAYAN</t>
  </si>
  <si>
    <t>QYT CONSTRUCTION</t>
  </si>
  <si>
    <t>Manlabang National High School</t>
  </si>
  <si>
    <t>CAIBIRAN</t>
  </si>
  <si>
    <t>J.CUSTORIO CONSTRUCTION</t>
  </si>
  <si>
    <t>4,304,00.00</t>
  </si>
  <si>
    <t>Culaba NVS</t>
  </si>
  <si>
    <t>CULABA</t>
  </si>
  <si>
    <t>MKB BUILDERS &amp; SUPPY</t>
  </si>
  <si>
    <t>Naval School of Fisheries</t>
  </si>
  <si>
    <t>NAVAL (Capital)</t>
  </si>
  <si>
    <t>BNL CONSTRUCTION</t>
  </si>
  <si>
    <t>Naval National High School</t>
  </si>
  <si>
    <t>MB ANG CONSTRUCTION</t>
  </si>
  <si>
    <t>Lucsoon NHS</t>
  </si>
  <si>
    <t>A &amp; B ENTERPRISE</t>
  </si>
  <si>
    <t>Bagacay Integrated School</t>
  </si>
  <si>
    <t>Can-avid National High School</t>
  </si>
  <si>
    <t>CAN-AVID</t>
  </si>
  <si>
    <t xml:space="preserve">CY 2018 BEFF-ELECTRIFICATION OF UN-ENERGIZED SCHOOLS AND MODERNIZATION OF ELECTRICAL SYSTEMS ON-GRID SCHOOLS BATCH 2 ESAMAR-LOT 2 - REBID
 </t>
  </si>
  <si>
    <t>Giporlos National Trade School</t>
  </si>
  <si>
    <t>GIPORLOS</t>
  </si>
  <si>
    <t xml:space="preserve">CY 2018 BEFF-ELECTRIFICATION OF UN-ENERGIZED SCHOOLS AND MODERNIZATION OF ELECTRICAL SYSTEMS ON-GRID SCHOOLS BATCH 2 ESAMAR-LOT 1
 </t>
  </si>
  <si>
    <t>Oras National High School</t>
  </si>
  <si>
    <t>ORAS</t>
  </si>
  <si>
    <t xml:space="preserve">CY 2018 BEFF-ELECTRIFICATION OF UN-ENERGIZED SCHOOLS AND MODERNIZATION OF ELECTRICAL SYSTEMS ON-GRID SCHOOLS BATCH 2 ESAMAR-LOT 3- REBID
 </t>
  </si>
  <si>
    <t>Alangalang National High School</t>
  </si>
  <si>
    <t>ALANGALANG</t>
  </si>
  <si>
    <t>lot 5-cy-2018-E-B2-leyte</t>
  </si>
  <si>
    <t>MASS CONSTRUCTION AND CONSTRUCTION SUPPLY</t>
  </si>
  <si>
    <t>Juan S. Tismo National High School (Babatngon National High School)</t>
  </si>
  <si>
    <t>BABATNGON</t>
  </si>
  <si>
    <t>lot 6-cy-2018-E-B2-leyte</t>
  </si>
  <si>
    <t>MJM BUILDERS AND INTERPRISES</t>
  </si>
  <si>
    <t>Palo National High School</t>
  </si>
  <si>
    <t>PALO</t>
  </si>
  <si>
    <t>lot 7-cy-2018-E-B2-leyte</t>
  </si>
  <si>
    <t>HD GOLDEN BULDERS AND SUPPLY INC.</t>
  </si>
  <si>
    <t>Tanauan School of Arts and Trade</t>
  </si>
  <si>
    <t>TANAUAN</t>
  </si>
  <si>
    <t>lot 8-cy-2018-E-B2-leyte</t>
  </si>
  <si>
    <t xml:space="preserve">JELM CONSTRUCTION </t>
  </si>
  <si>
    <t>Tanauan Sch. Of Craftsmanship &amp; Home Industries (LIT-Tanauan Campus)Campus</t>
  </si>
  <si>
    <t>lot 9-cy-2018-E-B2-leyte</t>
  </si>
  <si>
    <t>J.A. CONST. AND  TRADING CORP. (Formerly: J.A. Construction )</t>
  </si>
  <si>
    <t>Celestino De Guzman Memorial National High School</t>
  </si>
  <si>
    <t>BARUGO</t>
  </si>
  <si>
    <t>lot 10-cy-2018-E-B2-leyte</t>
  </si>
  <si>
    <t>FJ. TIU &amp; ASSOCIATES CONSTRUCTION &amp; DEVELOPMENT CORP.</t>
  </si>
  <si>
    <t>Asuncion S. Melgar National High School</t>
  </si>
  <si>
    <t>CAPOOCAN</t>
  </si>
  <si>
    <t>lot 11-cy-2018-E-B2-leyte</t>
  </si>
  <si>
    <t>Jugaban National High School</t>
  </si>
  <si>
    <t>CARIGARA</t>
  </si>
  <si>
    <t>lot 12-cy-2018-E-B2-leyte</t>
  </si>
  <si>
    <t>HARDLINES BUILDERS  AND SALES</t>
  </si>
  <si>
    <t>Carigara National Vocational School</t>
  </si>
  <si>
    <t>lot 13-cy-2018-E-B2-leyte</t>
  </si>
  <si>
    <t>LRD CONSTRUCTION  AND SUPPLY</t>
  </si>
  <si>
    <t>Leyte Agro Industrial School</t>
  </si>
  <si>
    <t>LEYTE</t>
  </si>
  <si>
    <t>lot 14-cy-2018-E-B2-leyte</t>
  </si>
  <si>
    <t>J. CUSTORIO CONSTRUCTION</t>
  </si>
  <si>
    <t>Dr. Geronimo B. Zaldivar Memorial School of Fisheries</t>
  </si>
  <si>
    <t>ALBUERA</t>
  </si>
  <si>
    <t>lot 15-cy-2018-E-B2-leyte</t>
  </si>
  <si>
    <t>BENCH CONSTRUCTION AND SUPPLY</t>
  </si>
  <si>
    <t>Matlang National High School</t>
  </si>
  <si>
    <t>ISABEL</t>
  </si>
  <si>
    <t>lot 16-cy-2018-E-B2-leyte</t>
  </si>
  <si>
    <t>MAGA CONSTRUTION AND SUPPLIES</t>
  </si>
  <si>
    <t>Hilongos National Vocational School</t>
  </si>
  <si>
    <t>HILONGOS</t>
  </si>
  <si>
    <t>lot 17-cy-2018-E-B2-leyte</t>
  </si>
  <si>
    <t>Cahagnaan National High School</t>
  </si>
  <si>
    <t>MATALOM</t>
  </si>
  <si>
    <t>lot 18-cy-2018-E-B2-leyte</t>
  </si>
  <si>
    <t>GPUY CONSTRUCTION AND SUPPLY</t>
  </si>
  <si>
    <t>Maasin City</t>
  </si>
  <si>
    <t>Dongon NHS</t>
  </si>
  <si>
    <t>CITY OF MAASIN (Capital)</t>
  </si>
  <si>
    <t>Ibarra National High School</t>
  </si>
  <si>
    <t>San Isidro Agro-Industrial High School</t>
  </si>
  <si>
    <t>BEFF2018-B2-E-NS-L1</t>
  </si>
  <si>
    <t>MAGA CONSTRUCTION &amp; SUPPLY</t>
  </si>
  <si>
    <t>San Jose Technical HS</t>
  </si>
  <si>
    <t>BEFF2018-B2-E-NS-L2</t>
  </si>
  <si>
    <t>Laoang National Technical High School</t>
  </si>
  <si>
    <t>LAOANG</t>
  </si>
  <si>
    <t>BEFF2018-B2-E-NS-L3</t>
  </si>
  <si>
    <t>ROSS ENGINEERING &amp; CONSTRUCTION</t>
  </si>
  <si>
    <t>Mapanas Agro-Industrial High School</t>
  </si>
  <si>
    <t>MAPANAS</t>
  </si>
  <si>
    <t>BEFF2018-B2-E-NS-L4</t>
  </si>
  <si>
    <t>Ormoc City Night High School</t>
  </si>
  <si>
    <t>2018-beff-e-b2-c8</t>
  </si>
  <si>
    <t>San Pablo Elementary School (Simangan)</t>
  </si>
  <si>
    <t>2018-beff-e-b2-c4</t>
  </si>
  <si>
    <t>Punta Elementary School</t>
  </si>
  <si>
    <t>2018-beff-e-b2-c5</t>
  </si>
  <si>
    <t>Bagong Buhay Elementary School</t>
  </si>
  <si>
    <t>2018-beff-e-b2-c7</t>
  </si>
  <si>
    <t>Can-adieng Elementary School</t>
  </si>
  <si>
    <t>2018-beff-e-b2-c3</t>
  </si>
  <si>
    <t>Cogon Central School</t>
  </si>
  <si>
    <t>2018-beff-e-b2-c2</t>
  </si>
  <si>
    <t>Ormoc City Central School</t>
  </si>
  <si>
    <t>2018-beff-e-b2-c1</t>
  </si>
  <si>
    <t>Alegria Batuan ES</t>
  </si>
  <si>
    <t>2018-beff-e-b2-c6</t>
  </si>
  <si>
    <t>Beslig ES</t>
  </si>
  <si>
    <t>CY2018BEFF-ELB2-L1</t>
  </si>
  <si>
    <t>MAGA Const. &amp; Supply</t>
  </si>
  <si>
    <t>Clarencio Calagos Mem SOF</t>
  </si>
  <si>
    <t>SANTA MARGARITA</t>
  </si>
  <si>
    <t>CY2018BEFF-ELB2-L2</t>
  </si>
  <si>
    <t>NV &amp; C Const. Supply</t>
  </si>
  <si>
    <t>Jiabong National High School</t>
  </si>
  <si>
    <t>CY2018BEFF-ELB2-L3</t>
  </si>
  <si>
    <t>Sta. Rita NHS</t>
  </si>
  <si>
    <t>SANTA RITA</t>
  </si>
  <si>
    <t>CY2018BEFF-ELB2-L4</t>
  </si>
  <si>
    <t>Guintarcan NHS</t>
  </si>
  <si>
    <t>CY2018BEFF-ELB2-L5</t>
  </si>
  <si>
    <t>Southern Leyte</t>
  </si>
  <si>
    <t>Paku NHS</t>
  </si>
  <si>
    <t>BONTOC</t>
  </si>
  <si>
    <t>18-5-001</t>
  </si>
  <si>
    <t>DAYBREAK ENTERPRISES - ENGINEERING &amp; CONSTRUCTION</t>
  </si>
  <si>
    <t>Himbangan National High School</t>
  </si>
  <si>
    <t>SAINT BERNARD</t>
  </si>
  <si>
    <t>18-5-002</t>
  </si>
  <si>
    <t>VHITS D. G. BUILDERS &amp; ENTERPRISES</t>
  </si>
  <si>
    <t>Scandinavian National High School</t>
  </si>
  <si>
    <t>CY 2018_BEFF ELECTRIFICATION-Batch 2_C1</t>
  </si>
  <si>
    <t>V&amp;G National High School</t>
  </si>
  <si>
    <t>CY 2018_BEFF ELECTRIFICATION-Batch 2_C2</t>
  </si>
  <si>
    <t>TITANYA CONSTRUCTION &amp; DEVELOPMENT CORPORATION</t>
  </si>
  <si>
    <t>Bocboc NHS</t>
  </si>
  <si>
    <t>DON CARLOS</t>
  </si>
  <si>
    <t>Carmen National High School</t>
  </si>
  <si>
    <t>Bayabas National High School</t>
  </si>
  <si>
    <t>Taglimao National High School</t>
  </si>
  <si>
    <t>Joash AR Engineering</t>
  </si>
  <si>
    <t>Gingoog City</t>
  </si>
  <si>
    <t>Jacinto D. Malimas Sr. National High School</t>
  </si>
  <si>
    <t>GINGOOG CITY</t>
  </si>
  <si>
    <t>Odiongan NHS - Talisay NHS Annex</t>
  </si>
  <si>
    <t>Lanao del Norte</t>
  </si>
  <si>
    <t>MATUNGAO NATIONAL HIGH SCHOOL</t>
  </si>
  <si>
    <t>MATUNGAO</t>
  </si>
  <si>
    <t>GREEN BUILDERS</t>
  </si>
  <si>
    <t>Pantao Ragat Agro-Ind. HS</t>
  </si>
  <si>
    <t>PANTAO RAGAT</t>
  </si>
  <si>
    <t>Misamis Occidental</t>
  </si>
  <si>
    <t>Aloran Trade HS</t>
  </si>
  <si>
    <t>ALORAN</t>
  </si>
  <si>
    <t>013-2018</t>
  </si>
  <si>
    <t>JEFY CONSTRUCTION</t>
  </si>
  <si>
    <t>Jimenez NCHS</t>
  </si>
  <si>
    <t>JIMENEZ</t>
  </si>
  <si>
    <t>012-2018</t>
  </si>
  <si>
    <t>Sibugon IS</t>
  </si>
  <si>
    <t>LOPEZ JAENA</t>
  </si>
  <si>
    <t>MAQUESERQ CONSTRUCTION &amp; GEN. MDSE.</t>
  </si>
  <si>
    <t>Ozamis City</t>
  </si>
  <si>
    <t>Pulot National High School</t>
  </si>
  <si>
    <t>OZAMIS CITY</t>
  </si>
  <si>
    <t>092-INFRA18-008</t>
  </si>
  <si>
    <t>-</t>
  </si>
  <si>
    <t>EDTAHA BUILDERS, INC</t>
  </si>
  <si>
    <t>Tangub City</t>
  </si>
  <si>
    <t>Lorenzo Tan NHS</t>
  </si>
  <si>
    <t>TANGUB CITY</t>
  </si>
  <si>
    <t>Valencia City</t>
  </si>
  <si>
    <t>Valencia City NHS</t>
  </si>
  <si>
    <t>CITY OF VALENCIA</t>
  </si>
  <si>
    <t>Nabunturan NCHS</t>
  </si>
  <si>
    <t>Araibo NHS</t>
  </si>
  <si>
    <t>Davao City</t>
  </si>
  <si>
    <t>Talomo National High School</t>
  </si>
  <si>
    <t>DAVAO CITY</t>
  </si>
  <si>
    <t>Rebid</t>
  </si>
  <si>
    <t>JESUS J. SORIANO NATIONAL HIGH SCHOOL</t>
  </si>
  <si>
    <t>Catalunan Pequeno National High School</t>
  </si>
  <si>
    <t>Malabog National High School</t>
  </si>
  <si>
    <t>Mandug NHS (Pablo Lorenzo NHS)</t>
  </si>
  <si>
    <t>E. Ramos NHS</t>
  </si>
  <si>
    <t>Bernardino B. Bosque NHS</t>
  </si>
  <si>
    <t>Marilog High School of Agriculture (Tech-Voc School)</t>
  </si>
  <si>
    <t>Mintal NCHS - Tugbok National HS</t>
  </si>
  <si>
    <t>Wangan National High School</t>
  </si>
  <si>
    <t>Sto. Niño National High School</t>
  </si>
  <si>
    <t>Sirib NHS</t>
  </si>
  <si>
    <t>Optaciano Hilay NHS</t>
  </si>
  <si>
    <t>Marilog National High School</t>
  </si>
  <si>
    <t>Ma. Cristina P. Belcar Agricultural High School</t>
  </si>
  <si>
    <t>Los Amigos NHS</t>
  </si>
  <si>
    <t>Emilio J. Estipona- Guinga NHS</t>
  </si>
  <si>
    <t>Dona Carmen Denia NHS</t>
  </si>
  <si>
    <t>Binugao NHS</t>
  </si>
  <si>
    <t>Talandang National High School</t>
  </si>
  <si>
    <t>Tagakpan NHS</t>
  </si>
  <si>
    <t>Davao Oriental</t>
  </si>
  <si>
    <t>Baganga NHS</t>
  </si>
  <si>
    <t>BAGANGA</t>
  </si>
  <si>
    <t>Cateel Vocational High School</t>
  </si>
  <si>
    <t>CATEEL</t>
  </si>
  <si>
    <t>Digos City</t>
  </si>
  <si>
    <t>Ramon Magsaysay CES</t>
  </si>
  <si>
    <t>CITY OF DIGOS (Capital)</t>
  </si>
  <si>
    <t>Mati City</t>
  </si>
  <si>
    <t>Mati SAT</t>
  </si>
  <si>
    <t>CITY OF MATI (Capital)</t>
  </si>
  <si>
    <t>Lupon NCHS</t>
  </si>
  <si>
    <t>LUPON</t>
  </si>
  <si>
    <t>Lupon Vocational High School</t>
  </si>
  <si>
    <t>Panabo City</t>
  </si>
  <si>
    <t>Don Manuel A. Javellana Memorial National High School</t>
  </si>
  <si>
    <t>CITY OF PANABO</t>
  </si>
  <si>
    <t>Southern Davao National High School</t>
  </si>
  <si>
    <t>Tagum City</t>
  </si>
  <si>
    <t>Jose Tuason Jr. Memorial National High School</t>
  </si>
  <si>
    <t>CITY OF TAGUM (Capital)</t>
  </si>
  <si>
    <t>Pipisan Maug National High School</t>
  </si>
  <si>
    <t>Canocotan National High School</t>
  </si>
  <si>
    <t>PANDAPAN INTEGRATED SCHOOL</t>
  </si>
  <si>
    <t>Cotabato City</t>
  </si>
  <si>
    <t>Notre Dame Village National High School</t>
  </si>
  <si>
    <t>COTABATO CITY</t>
  </si>
  <si>
    <t>General Santos City</t>
  </si>
  <si>
    <t>General Santos City SPED Integrated School</t>
  </si>
  <si>
    <t>GENERAL SANTOS CITY (DADIANGAS)</t>
  </si>
  <si>
    <t>July 16, 2018</t>
  </si>
  <si>
    <t>Gen. Santos City High School - Lanton High School Annex</t>
  </si>
  <si>
    <t>Labangal National High School (Main)</t>
  </si>
  <si>
    <t>Kidapawan City</t>
  </si>
  <si>
    <t>Kidapawan City National High School</t>
  </si>
  <si>
    <t>CITY OF KIDAPAWAN (Capital)</t>
  </si>
  <si>
    <t>Koronadal City</t>
  </si>
  <si>
    <t>Koronadal NCHS</t>
  </si>
  <si>
    <t>CITY OF KORONADAL (Capital)</t>
  </si>
  <si>
    <t>South Cotabato</t>
  </si>
  <si>
    <t>Poblacion Polomolok NHS</t>
  </si>
  <si>
    <t>POLOMOLOK</t>
  </si>
  <si>
    <t>Maltana NHS</t>
  </si>
  <si>
    <t>TAMPAKAN</t>
  </si>
  <si>
    <t>Sultan Kudarat</t>
  </si>
  <si>
    <t>Lambayong National High School</t>
  </si>
  <si>
    <t>LAMBAYONG (MARIANO MARCOS)</t>
  </si>
  <si>
    <t>Tacurong City</t>
  </si>
  <si>
    <t>Tacurong NHS</t>
  </si>
  <si>
    <t>CITY OF TACURONG</t>
  </si>
  <si>
    <t>Count of NO. OF SITES</t>
  </si>
  <si>
    <t>Nulas Builders</t>
  </si>
  <si>
    <t>MLL2018-06</t>
  </si>
  <si>
    <t>LOURBEL CONSTRUCTION &amp; SUPPLY</t>
  </si>
  <si>
    <t>INFRA-2018-001 (Cluster I)</t>
  </si>
  <si>
    <t>March 28, 2018</t>
  </si>
  <si>
    <t>April 19, 2018</t>
  </si>
  <si>
    <t>FBF INDUSTRIAL SALES AND SERVICES</t>
  </si>
  <si>
    <t>INFRA-2018-001 (Cluster II)</t>
  </si>
  <si>
    <t>L.A.V. CONSTRUCTION</t>
  </si>
  <si>
    <t>INFRA-2018-001 (Cluster III)</t>
  </si>
  <si>
    <t>Eirish Builders &amp; Supply Inc.</t>
  </si>
  <si>
    <t>G.M. Caparas Construction &amp; Supply</t>
  </si>
  <si>
    <t>WC CONSTRUCTION</t>
  </si>
  <si>
    <t>RNA CONSTRUCTION AND SUPPLY</t>
  </si>
  <si>
    <t>J .Custorio Construction</t>
  </si>
  <si>
    <t>NOV. 17, 2018</t>
  </si>
  <si>
    <t>JULY 11, 2018</t>
  </si>
  <si>
    <t>INFRA18-002-01</t>
  </si>
  <si>
    <t>INFRA18-002-02</t>
  </si>
  <si>
    <t>INFRA18-002-03</t>
  </si>
  <si>
    <t>INFRA18-002-04</t>
  </si>
  <si>
    <t>INFRA18-002-05</t>
  </si>
  <si>
    <t>INFRA18-002-06</t>
  </si>
  <si>
    <t>REVERTED</t>
  </si>
  <si>
    <t>INFRA-2018-004</t>
  </si>
  <si>
    <t>June 05, 2018</t>
  </si>
  <si>
    <t>June 13, 2018</t>
  </si>
  <si>
    <t>June 25, 2018</t>
  </si>
  <si>
    <t>LOURBEL CONSTRUCTION AND SUPPLY</t>
  </si>
  <si>
    <t>MRK SQUARE CONSTRUCTION AND SUPPLY</t>
  </si>
  <si>
    <t>SOLAR PANEL (FOR ISSUANCE OF NEGATIVE SUB ARO)</t>
  </si>
  <si>
    <t>RCDG</t>
  </si>
  <si>
    <t>R4A-D1-BEFF 2018-ELEC6</t>
  </si>
  <si>
    <t>BOTEY CONSTRUCTION</t>
  </si>
  <si>
    <t>July 19 - Aug. 8, 2018</t>
  </si>
  <si>
    <t>July 30, 2018</t>
  </si>
  <si>
    <t>August 13, 2018</t>
  </si>
  <si>
    <t>G.S Motar Builders Construction and Trading</t>
  </si>
  <si>
    <t>BRF-009-2018</t>
  </si>
  <si>
    <t>Power K Construction Supply and Services</t>
  </si>
  <si>
    <t>June 21, 218</t>
  </si>
  <si>
    <t>August 8, 2018</t>
  </si>
  <si>
    <t>August 16, 2018</t>
  </si>
  <si>
    <t>August 17, 2018</t>
  </si>
  <si>
    <t>R.A Del Rosario</t>
  </si>
  <si>
    <t>ZAREPATH Construction and Supply</t>
  </si>
  <si>
    <t>DBB Industrial Services</t>
  </si>
  <si>
    <t>2nd Failure of Bidding</t>
  </si>
  <si>
    <t>Oct. 21, 2018</t>
  </si>
  <si>
    <t>Oct. 30, 2018</t>
  </si>
  <si>
    <t>Automatgeneric Trading and Services</t>
  </si>
  <si>
    <t>Kupler Industries Inc.</t>
  </si>
  <si>
    <t>January 24 2018</t>
  </si>
  <si>
    <t>GEPS 5410273</t>
  </si>
  <si>
    <t>I-2018-09-008</t>
  </si>
  <si>
    <t>June 8, 2018</t>
  </si>
  <si>
    <t xml:space="preserve"> July 16, 2018</t>
  </si>
  <si>
    <t>September 12, 2018</t>
  </si>
  <si>
    <t>September 24, 2018</t>
  </si>
  <si>
    <t>EC SOLICON BUILDERS</t>
  </si>
  <si>
    <t>October 31, 2018</t>
  </si>
  <si>
    <t>MAQUESERG CONSTRUCTION AND GEN. MERCHANDISE</t>
  </si>
  <si>
    <t>YSL BUILDER</t>
  </si>
  <si>
    <t>MAQUESERG CONSTRUCTION &amp; Gen. Merchandise</t>
  </si>
  <si>
    <t>for award</t>
  </si>
  <si>
    <t>Meter King</t>
  </si>
  <si>
    <t>BREMA CONSTRUCTON</t>
  </si>
  <si>
    <t>MMP Const. &amp; Supplies</t>
  </si>
  <si>
    <t>Conner Central School</t>
  </si>
  <si>
    <t>Mabiga Elementary School</t>
  </si>
  <si>
    <t>Conner Natl. HS</t>
  </si>
  <si>
    <t>Gov. Benjamin Leguiab, Sr. Mem. NHS Main</t>
  </si>
  <si>
    <t>Conner Central NHS Talifugo Annex</t>
  </si>
  <si>
    <t>Conner Central NHS Ili Annex</t>
  </si>
  <si>
    <t>Balasi Elementary School</t>
  </si>
  <si>
    <t>Flora CS</t>
  </si>
  <si>
    <t>Mallig ES</t>
  </si>
  <si>
    <t>Luna CS</t>
  </si>
  <si>
    <t>Mataguisi ES</t>
  </si>
  <si>
    <t>Pudtol CS</t>
  </si>
  <si>
    <t>Swan National Agricultural and Trade  High School</t>
  </si>
  <si>
    <t>Sipa-Imelda NHS</t>
  </si>
  <si>
    <t>CONSUELO NATIONAL HIGH SCHOOL</t>
  </si>
  <si>
    <t>San Isidro National High School</t>
  </si>
  <si>
    <t>Sapao National High School</t>
  </si>
  <si>
    <t>SANTA MONICA (SAPAO)</t>
  </si>
  <si>
    <t>Socorro Central Elementary School and SPED Center</t>
  </si>
  <si>
    <t>SOCORRO</t>
  </si>
  <si>
    <t>SOCORRO NATIONAL HIGH SCHOOL</t>
  </si>
  <si>
    <t>Pamosaingan National High School</t>
  </si>
  <si>
    <t>Ipil NHS</t>
  </si>
  <si>
    <t>Taft NHS</t>
  </si>
  <si>
    <t>Lipata National High School</t>
  </si>
  <si>
    <t>Alegria Stand Alone Senior High School</t>
  </si>
  <si>
    <t>ALEGRIA</t>
  </si>
  <si>
    <t>Malimono Central Elementary School</t>
  </si>
  <si>
    <t>MALIMONO</t>
  </si>
  <si>
    <t>Malimono NHS</t>
  </si>
  <si>
    <t>Placer Central Elementary School</t>
  </si>
  <si>
    <t>Placer West CES</t>
  </si>
  <si>
    <t>Sta Cruz ES</t>
  </si>
  <si>
    <t>Anao-aon CES</t>
  </si>
  <si>
    <t>Mayag National High School</t>
  </si>
  <si>
    <t>Paranaque City</t>
  </si>
  <si>
    <t>Paranaque National High School Main</t>
  </si>
  <si>
    <t>CITY OF PARAÑAQUE</t>
  </si>
  <si>
    <t>Tipas National High School</t>
  </si>
  <si>
    <t>TAGUIG CITY</t>
  </si>
  <si>
    <t>Agdao Integrated School</t>
  </si>
  <si>
    <t>Mabalbalino NHS</t>
  </si>
  <si>
    <t>Tamayo National High School</t>
  </si>
  <si>
    <t>Tarece Integrated School</t>
  </si>
  <si>
    <t>Cabagan Science Elementary School</t>
  </si>
  <si>
    <t>Delfin Albano Central School</t>
  </si>
  <si>
    <t>Ragan Sur National High School</t>
  </si>
  <si>
    <t>Aneg National High School</t>
  </si>
  <si>
    <t>Bayabo Integrated School</t>
  </si>
  <si>
    <t>Divilacan Central School</t>
  </si>
  <si>
    <t>DIVILACAN</t>
  </si>
  <si>
    <t>Sta. Maria Central School</t>
  </si>
  <si>
    <t>Buenaventura G. Masigan National High School</t>
  </si>
  <si>
    <t>Sto. Tomas Central School</t>
  </si>
  <si>
    <t>Tumauini North Central School</t>
  </si>
  <si>
    <t>Tumauini South Central School</t>
  </si>
  <si>
    <t>Tumauini West Central School</t>
  </si>
  <si>
    <t>Antagan National High School</t>
  </si>
  <si>
    <t>Lanna National High School</t>
  </si>
  <si>
    <t>Lalauanan National High School</t>
  </si>
  <si>
    <t>Fermeldy National High School</t>
  </si>
  <si>
    <t>Aurora Central School</t>
  </si>
  <si>
    <t>Benito Soliven Central School</t>
  </si>
  <si>
    <t>Yeban Integrated School</t>
  </si>
  <si>
    <t>Villaluz Integrated School</t>
  </si>
  <si>
    <t>Maluno Integrated School - Main</t>
  </si>
  <si>
    <t>Burgos Central School</t>
  </si>
  <si>
    <t>Gamu Central School</t>
  </si>
  <si>
    <t>GAMU</t>
  </si>
  <si>
    <t>Mabini National High School</t>
  </si>
  <si>
    <t>Mallig Central School - Main</t>
  </si>
  <si>
    <t>Naguilian Central School</t>
  </si>
  <si>
    <t>NAGUILIAN</t>
  </si>
  <si>
    <t>Quezon CS</t>
  </si>
  <si>
    <t>Barucboc National High School</t>
  </si>
  <si>
    <t>San Juan Integrated School</t>
  </si>
  <si>
    <t>Quirino Central School</t>
  </si>
  <si>
    <t>QUIRINO</t>
  </si>
  <si>
    <t>Villa Cacho Integrated School</t>
  </si>
  <si>
    <t>Dicamay Integrated School</t>
  </si>
  <si>
    <t>SAN MARIANO</t>
  </si>
  <si>
    <t>Alibadabad National High School</t>
  </si>
  <si>
    <t>Lomboy Integrated School</t>
  </si>
  <si>
    <t>Reina Mercedes Central School</t>
  </si>
  <si>
    <t>Gen. Aguinaldo ES - Villa Verde PS Annex</t>
  </si>
  <si>
    <t>Guiguinto Nat'l Voc'l. High School</t>
  </si>
  <si>
    <t>Palis Elementary School</t>
  </si>
  <si>
    <t>Owaog-Nebloc Elementary School</t>
  </si>
  <si>
    <t>Moraza Elementary School</t>
  </si>
  <si>
    <t>Inhobol Elementary School</t>
  </si>
  <si>
    <t>Coto High School</t>
  </si>
  <si>
    <t>Felipe E. Estella Elementary School</t>
  </si>
  <si>
    <t>San Rafael Technical Vocational High School</t>
  </si>
  <si>
    <t>Gov. Manuel D. Barretto National High School</t>
  </si>
  <si>
    <t>Banale ES</t>
  </si>
  <si>
    <t>Bogo ES</t>
  </si>
  <si>
    <t>Bulatok ES</t>
  </si>
  <si>
    <t>Danlugan ES</t>
  </si>
  <si>
    <t>Kawit ES</t>
  </si>
  <si>
    <t>Napolan ES</t>
  </si>
  <si>
    <t>Pagadian City NHS</t>
  </si>
  <si>
    <t>Rotary Inner Wheel Village Elementary School</t>
  </si>
  <si>
    <t>San Pedro Central Elementary School</t>
  </si>
  <si>
    <t>Sta. Lucia Central Elementary School</t>
  </si>
  <si>
    <t>Jose Zurbito Sr. Elementary School</t>
  </si>
  <si>
    <t>Dominador T. Esmeralda ES</t>
  </si>
  <si>
    <t>Cabungahan Elementary School</t>
  </si>
  <si>
    <t>Canapian ES</t>
  </si>
  <si>
    <t>Carataya ES</t>
  </si>
  <si>
    <t>East Villaflores ES</t>
  </si>
  <si>
    <t>Fernandez ES</t>
  </si>
  <si>
    <t>Ilawod Elementary School</t>
  </si>
  <si>
    <t>Indayagan PS</t>
  </si>
  <si>
    <t>Jebaca ES</t>
  </si>
  <si>
    <t>Maalan Primary School</t>
  </si>
  <si>
    <t>Maayon ES</t>
  </si>
  <si>
    <t>Manayupit ES</t>
  </si>
  <si>
    <t>New Guia ES</t>
  </si>
  <si>
    <t>Old Guia PS</t>
  </si>
  <si>
    <t>Palaguian ES</t>
  </si>
  <si>
    <t>Parallan Elementary School</t>
  </si>
  <si>
    <t>Piña ES</t>
  </si>
  <si>
    <t>Quevedo ES (ngalan es)</t>
  </si>
  <si>
    <t>Quinabonglan ES</t>
  </si>
  <si>
    <t>Quinat-uyan ES</t>
  </si>
  <si>
    <t>Salgan ES</t>
  </si>
  <si>
    <t>Tapulang Elementary School</t>
  </si>
  <si>
    <t>Tepacla ES</t>
  </si>
  <si>
    <t>Tuburan ES</t>
  </si>
  <si>
    <t>West Villaflores ES</t>
  </si>
  <si>
    <t>Cubay-Ibaca ES</t>
  </si>
  <si>
    <t>DOMINGO M. LOCSIN ES (CABUGCABUG)</t>
  </si>
  <si>
    <t>Goce ES</t>
  </si>
  <si>
    <t>Madulano ES</t>
  </si>
  <si>
    <t>Manoling ES</t>
  </si>
  <si>
    <t>Marita ES</t>
  </si>
  <si>
    <t>Pandan ES</t>
  </si>
  <si>
    <t>Pondol ES</t>
  </si>
  <si>
    <t>Pres. Roxas East ES</t>
  </si>
  <si>
    <t>Pres. Roxas West Elementary School</t>
  </si>
  <si>
    <t>Quiajo ES</t>
  </si>
  <si>
    <t>Sangkal ES</t>
  </si>
  <si>
    <t>Vedasto T. Javellosa ES</t>
  </si>
  <si>
    <t>Bun-od Primary School</t>
  </si>
  <si>
    <t>Carataya ES (cuartero)</t>
  </si>
  <si>
    <t>Cuartero CES</t>
  </si>
  <si>
    <t>Lunayan E/S</t>
  </si>
  <si>
    <t>Mahabang Sapa PS</t>
  </si>
  <si>
    <t>Mahunodhunod ES</t>
  </si>
  <si>
    <t>Maindang Elementary School</t>
  </si>
  <si>
    <t>Mainit Elementary School</t>
  </si>
  <si>
    <t>Malagab-i ES</t>
  </si>
  <si>
    <t>Nagba ES</t>
  </si>
  <si>
    <t>Putian ES</t>
  </si>
  <si>
    <t>San Antonio ES (Cuartero)</t>
  </si>
  <si>
    <t>SINABSABAN ELEMENTARY SCHOOL</t>
  </si>
  <si>
    <t>Vicente F. Fabuna ES (Bito-on Ilaya)</t>
  </si>
  <si>
    <t>Manhoy ES</t>
  </si>
  <si>
    <t>Mapulang Bato Primary School</t>
  </si>
  <si>
    <t>Matagnop Elementary School</t>
  </si>
  <si>
    <t>Nicanor Escutin ES</t>
  </si>
  <si>
    <t>Quinayuya Elementary School</t>
  </si>
  <si>
    <t>Tabuc ES</t>
  </si>
  <si>
    <t>Barra ES</t>
  </si>
  <si>
    <t>Culasi ES</t>
  </si>
  <si>
    <t>Don Ynocencio A. Del Rosario National High School formerly Tanque NHS-Dayao Extension</t>
  </si>
  <si>
    <t>Pres. Manuel Roxas MS - North</t>
  </si>
  <si>
    <t>Pres. Manuel Roxas MS - South</t>
  </si>
  <si>
    <t>Banica Elementary School</t>
  </si>
  <si>
    <t>Don Amando Bayot, Sr. MS</t>
  </si>
  <si>
    <t>Lawa-an ES</t>
  </si>
  <si>
    <t>Loctugan ES</t>
  </si>
  <si>
    <t>Venancio Alba ES</t>
  </si>
  <si>
    <t>Sofronio A. Cordovero Integrated School</t>
  </si>
  <si>
    <t>Borseth National High School</t>
  </si>
  <si>
    <t>Anahaway Elementary School</t>
  </si>
  <si>
    <t>Canhidoc Elementary School</t>
  </si>
  <si>
    <t>Capirawan Elementary School</t>
  </si>
  <si>
    <t>Castilla ElementarySchool</t>
  </si>
  <si>
    <t>Gacao Elementary School</t>
  </si>
  <si>
    <t>Luntad Elementary School</t>
  </si>
  <si>
    <t>Palo I Central School</t>
  </si>
  <si>
    <t>Salvacion Elementary School</t>
  </si>
  <si>
    <t>Anahaway National High School</t>
  </si>
  <si>
    <t>Burak Elementary School</t>
  </si>
  <si>
    <t>TOLOSA</t>
  </si>
  <si>
    <t>Daniel Z. Romualdez Memorial Elementary School</t>
  </si>
  <si>
    <t>Telegrafo Elementary School</t>
  </si>
  <si>
    <t>Burauen North Central School</t>
  </si>
  <si>
    <t>BARAUEN</t>
  </si>
  <si>
    <t>Toloyao Elementary School</t>
  </si>
  <si>
    <t>Villa Rosas Elementary School</t>
  </si>
  <si>
    <t>Arado Elementary School</t>
  </si>
  <si>
    <t>Burauen South Central School</t>
  </si>
  <si>
    <t>Paghudlan Elementary School</t>
  </si>
  <si>
    <t>San Isidro Elementary School</t>
  </si>
  <si>
    <t>Calingcaguing National High School</t>
  </si>
  <si>
    <t>Sta. Rosa National High School</t>
  </si>
  <si>
    <t>Barugo National High School</t>
  </si>
  <si>
    <t>Pinamopoan National High School</t>
  </si>
  <si>
    <t>Bulod Elementary School</t>
  </si>
  <si>
    <t>DULAG</t>
  </si>
  <si>
    <t>Cabatoan Elementary School</t>
  </si>
  <si>
    <t>Calipayan Elementary  School</t>
  </si>
  <si>
    <t>San Agustin Elementary School</t>
  </si>
  <si>
    <t>Tabu Elementary School</t>
  </si>
  <si>
    <t>Tigbao Elementary School</t>
  </si>
  <si>
    <t>RIZAL ELEMENTARY SCHOOL</t>
  </si>
  <si>
    <t>San Miguel Elementary School</t>
  </si>
  <si>
    <t>Tabango National High School</t>
  </si>
  <si>
    <t>TABANGO</t>
  </si>
  <si>
    <t>Palompon National High School</t>
  </si>
  <si>
    <t>PALOMPON</t>
  </si>
  <si>
    <t>San Guillermo National High School</t>
  </si>
  <si>
    <t>Hampipila National High School</t>
  </si>
  <si>
    <t>ABUYOG</t>
  </si>
  <si>
    <t>Sta. Margarita National High School</t>
  </si>
  <si>
    <t>Javier National High School</t>
  </si>
  <si>
    <t>JAVIER (BUGHO)</t>
  </si>
  <si>
    <t>Sta. Paz  Integrated  School</t>
  </si>
  <si>
    <t>Dolores Elementary School</t>
  </si>
  <si>
    <t>Don Carlos Rivilla Elemetary School</t>
  </si>
  <si>
    <t>Donghol Elementary School</t>
  </si>
  <si>
    <t>Gaas Elementary School</t>
  </si>
  <si>
    <t>Ipil Central School</t>
  </si>
  <si>
    <t>Mabini Elementary School</t>
  </si>
  <si>
    <t>Patag Elementary School</t>
  </si>
  <si>
    <t>Concepcion Elementary School</t>
  </si>
  <si>
    <t>Guintiguian Elementary School</t>
  </si>
  <si>
    <t>Manlilinao Elementary School</t>
  </si>
  <si>
    <t>San Jose Elementary School</t>
  </si>
  <si>
    <t>Valencia Central School</t>
  </si>
  <si>
    <t>Linao Central School</t>
  </si>
  <si>
    <t>Naungan Elementary School</t>
  </si>
  <si>
    <t>Ormoc City SPED Center</t>
  </si>
  <si>
    <t>Cabintan Elementary School</t>
  </si>
  <si>
    <t>Doña Feliza Z. Mejia Elementary School</t>
  </si>
  <si>
    <t>Tangub City NHS</t>
  </si>
  <si>
    <t>Sonlon NHS</t>
  </si>
  <si>
    <t>Pres. Corazon C. Aquino E/S</t>
  </si>
  <si>
    <t>QUEZON CITY</t>
  </si>
  <si>
    <t>Kapt. T. Monteverde Sr. CES</t>
  </si>
  <si>
    <t>A. Mabini Elementary School</t>
  </si>
  <si>
    <t>Bolton ES</t>
  </si>
  <si>
    <t>Calinan Central ES</t>
  </si>
  <si>
    <t>Calinan NHS</t>
  </si>
  <si>
    <t>Catalunan Grande ES</t>
  </si>
  <si>
    <t>Catalunan Pequeño Elementary School</t>
  </si>
  <si>
    <t>CROSSING BAYABAS  NHS</t>
  </si>
  <si>
    <t>Daniel R. Aguinaldo NHS (Matina NHS)</t>
  </si>
  <si>
    <t>Davao City NHS</t>
  </si>
  <si>
    <t>Davao City Special National High School</t>
  </si>
  <si>
    <t>Don Manuel Gutierrez ES</t>
  </si>
  <si>
    <t>Imelda Elementary School</t>
  </si>
  <si>
    <t>Los Amigos Elementary School</t>
  </si>
  <si>
    <t>Maa CES</t>
  </si>
  <si>
    <t>Lt. C. Villafuerte, Sr. ES</t>
  </si>
  <si>
    <t>Magallanes Elementary  School</t>
  </si>
  <si>
    <t>Matina CES</t>
  </si>
  <si>
    <t>Mintal Comprehensive High School</t>
  </si>
  <si>
    <t>Mintal ES</t>
  </si>
  <si>
    <t>Sta. Ana National High School</t>
  </si>
  <si>
    <t>Tugbok Central ES SPED Center</t>
  </si>
  <si>
    <t>STA. ANA CENTRAL ELEM. SCHOOL</t>
  </si>
  <si>
    <t>ELECTRIFICATION OF UN-ENERGIZED SCHOOLS AND MODERNIZATION OF ELECTRICAL SYSTEMS ON-GRID SCHOOLS BATCH 123&amp;4</t>
  </si>
  <si>
    <t>for suspension</t>
  </si>
  <si>
    <t>September 13,2018</t>
  </si>
  <si>
    <t>September 8,2018</t>
  </si>
  <si>
    <t>September 13, 2018</t>
  </si>
  <si>
    <t>2018-012</t>
  </si>
  <si>
    <t>February 20,2018</t>
  </si>
  <si>
    <t>February 28,2018</t>
  </si>
  <si>
    <t>2018-013</t>
  </si>
  <si>
    <t>2018-014</t>
  </si>
  <si>
    <t>2018-011</t>
  </si>
  <si>
    <t>2018-009</t>
  </si>
  <si>
    <t>2018-010</t>
  </si>
  <si>
    <t>March 12,2018</t>
  </si>
  <si>
    <t>March 21,2018</t>
  </si>
  <si>
    <t>May 9,2018</t>
  </si>
  <si>
    <t>Micro-asia Builders Corporation</t>
  </si>
  <si>
    <t>May 4,2018</t>
  </si>
  <si>
    <t>Rism Builders and Construction Services Inc.</t>
  </si>
  <si>
    <t>May 8,2018</t>
  </si>
  <si>
    <t>18-09-013</t>
  </si>
  <si>
    <t>July 11, 2018</t>
  </si>
  <si>
    <t>August 20, 2018</t>
  </si>
  <si>
    <t>18-09-014</t>
  </si>
  <si>
    <t>July 23, 2018</t>
  </si>
  <si>
    <t>18-10-015</t>
  </si>
  <si>
    <t>September 4, 2018</t>
  </si>
  <si>
    <t>18-10-014</t>
  </si>
  <si>
    <t>18-09-017</t>
  </si>
  <si>
    <t>July 24, 2018</t>
  </si>
  <si>
    <t>18-09-012</t>
  </si>
  <si>
    <t>18-09-016</t>
  </si>
  <si>
    <t>18-09-015</t>
  </si>
  <si>
    <t>August 2, 2018</t>
  </si>
  <si>
    <t>18-09-011</t>
  </si>
  <si>
    <t>September 10, 2018</t>
  </si>
  <si>
    <t>September 21, 2018</t>
  </si>
  <si>
    <t>TMTC Construction and Supply</t>
  </si>
  <si>
    <t>Romber Construction and General Merchandise</t>
  </si>
  <si>
    <t>October 15, 2018</t>
  </si>
  <si>
    <t>November 27, 2018</t>
  </si>
  <si>
    <t>LJPM Builders and Construction Supply</t>
  </si>
  <si>
    <t>18-10-016</t>
  </si>
  <si>
    <t>Failed Bidding. For Schedule of Bid this November 26, 2018</t>
  </si>
  <si>
    <t>under suspension</t>
  </si>
  <si>
    <t>October 23,2018</t>
  </si>
  <si>
    <t>2018-018</t>
  </si>
  <si>
    <t>March 28,2018</t>
  </si>
  <si>
    <t>April 13,2018</t>
  </si>
  <si>
    <t>May 15,2018</t>
  </si>
  <si>
    <t>June 18,2018</t>
  </si>
  <si>
    <t>Double MM Builders</t>
  </si>
  <si>
    <t>October 30,2018</t>
  </si>
  <si>
    <t>2018-017</t>
  </si>
  <si>
    <t>June 25,2018</t>
  </si>
  <si>
    <t>2018-016</t>
  </si>
  <si>
    <t>NLC Construction and Supplies</t>
  </si>
  <si>
    <t>Optimun Equipment Management &amp; Exchange Inc.</t>
  </si>
  <si>
    <t>MATT GLASS</t>
  </si>
  <si>
    <t>December 31, 2018</t>
  </si>
  <si>
    <t>DOLCI Construction and General Merchandise</t>
  </si>
  <si>
    <t>Utilized Savings Completed  325,711.38</t>
  </si>
  <si>
    <t>FM4 BUILDERS</t>
  </si>
  <si>
    <t>FOUR K BUILDERS &amp; CONSTRUCTION SUPPLIES</t>
  </si>
  <si>
    <t>LJPM BUILDERS &amp; CONSTRUCTION SUPPLY</t>
  </si>
  <si>
    <t>CAFRENCILLO ARCH DESIGN &amp; BUILDERS</t>
  </si>
  <si>
    <t>HD GOLDEN BUILDERS &amp; SUPPLY INC.</t>
  </si>
  <si>
    <t>BENCH CONSTRUCTION &amp; SUPPLY</t>
  </si>
  <si>
    <t>H.A.H REVERIE CONSTRUCTION</t>
  </si>
  <si>
    <t>AGB CONSTRUCTION &amp; SUPPLY</t>
  </si>
  <si>
    <t>PALMERA BUILDERS &amp; SUPPLY</t>
  </si>
  <si>
    <t>BCG DESIGN &amp; CONSTRUCTION</t>
  </si>
  <si>
    <t>JAMT CONSTRUCTION</t>
  </si>
  <si>
    <t>VITHS D.G. BUILDERS &amp; ENTERPRISES</t>
  </si>
  <si>
    <t>April 7, 2019</t>
  </si>
  <si>
    <t>2018-BEFF-E-B3-C1</t>
  </si>
  <si>
    <t>Sept. 13,2018</t>
  </si>
  <si>
    <t>Sept. 20, 2018</t>
  </si>
  <si>
    <t>Oct. 2, 2018</t>
  </si>
  <si>
    <t>Dec. 27, 2018</t>
  </si>
  <si>
    <t>Jan. 7, 2019</t>
  </si>
  <si>
    <t>NV and C Construction and General Supply</t>
  </si>
  <si>
    <t>2018-BEFF-E-B3-C2</t>
  </si>
  <si>
    <t>Ross Engineering and Construction</t>
  </si>
  <si>
    <t>2018-BEFF-E-B3-C5</t>
  </si>
  <si>
    <t>2018-BEFF-E-B3-C6</t>
  </si>
  <si>
    <t>HD Golden Builders and Supply Inc.</t>
  </si>
  <si>
    <t>2018-BEFF-E-B3-C3</t>
  </si>
  <si>
    <t>2018-BEFF-E-B3-C4</t>
  </si>
  <si>
    <t>MRRM Trading &amp; Construction</t>
  </si>
  <si>
    <t>2018-Mandauyong -19</t>
  </si>
  <si>
    <t>July 19, 2018-August 6, 2018</t>
  </si>
  <si>
    <t>New Rich General  Contractor Services &amp; Trading Co., Inc.</t>
  </si>
  <si>
    <t>5/59/2018</t>
  </si>
  <si>
    <t>QCC Construction</t>
  </si>
  <si>
    <t>bid evaluation</t>
  </si>
  <si>
    <t>suspended - Due to the Banking requirements from Cooperative (materials for inspection by ZAMSURCO)</t>
  </si>
  <si>
    <t>Reported REVERTED at January 30 2019 - project was not procured since the DE requested central office to change the name  to Tawagan Sur NHS</t>
  </si>
  <si>
    <t>ELECTRIFICATION OF UN-ENERGIZED SCHOOLS AND MODERNIZATION OF ELECTRICAL SYSTEMS ON-GRID SCHOOLS BATCH 1,2,3&amp;4</t>
  </si>
  <si>
    <t>MEGABLUE KONTRAK CORP.</t>
  </si>
  <si>
    <t>RONNYL CONSTRUCTION</t>
  </si>
  <si>
    <t>WIL TAN CONSTRUCTION</t>
  </si>
  <si>
    <t>MAQUESERG CONSTRUCTION</t>
  </si>
  <si>
    <t>MABB CONSTRUCTION</t>
  </si>
  <si>
    <t>HME CLAVITE CONSTRUCTION AND SUPPLY</t>
  </si>
  <si>
    <t>LTS BUILDERS &amp; CONSTRUCTION SUPPLY</t>
  </si>
  <si>
    <t>October 23, 2018</t>
  </si>
  <si>
    <t>R6-D2-2018BEFF-05A-E</t>
  </si>
  <si>
    <t>May 2, 2018</t>
  </si>
  <si>
    <t>May 30, 2018</t>
  </si>
  <si>
    <t>June 20, 2018</t>
  </si>
  <si>
    <t>Prefer Electrical Engineering &amp; Supply</t>
  </si>
  <si>
    <t>R6-D2-2018BEFF-05F-E</t>
  </si>
  <si>
    <t>R6-D2-2018BEFF-05C-E</t>
  </si>
  <si>
    <t>R6-D2-2018BEFF-05B-E</t>
  </si>
  <si>
    <t>R6-D2-2018BEFF-05D-E</t>
  </si>
  <si>
    <t>R6-D2-2018BEFF-05E-E</t>
  </si>
  <si>
    <t>August 24, 2018</t>
  </si>
  <si>
    <t>R6-D2-2018BEFF-06A-E</t>
  </si>
  <si>
    <t>Prefer Elaectrical Engineering &amp; Supply</t>
  </si>
  <si>
    <t>Dec. 07, 2018</t>
  </si>
  <si>
    <t>Dec. 14, 2018</t>
  </si>
  <si>
    <t>Dec. 28, 2018</t>
  </si>
  <si>
    <t>3K'S Industrial Maintenance and Services, Inc.</t>
  </si>
  <si>
    <t>Previous Percentage of Completion</t>
  </si>
  <si>
    <t>April 6, 2018</t>
  </si>
  <si>
    <t>ZOTA TRADING AND CONSTRUCTION</t>
  </si>
  <si>
    <t>RAMSA CONSTRUCTION &amp; SUPPLY</t>
  </si>
  <si>
    <t>Suspended ( INEC Resurvey,Right of Way Concern)</t>
  </si>
  <si>
    <t>Suspended ( INEC Resurvey, DPWH Duplicate Works to the proposed building)</t>
  </si>
  <si>
    <t>JANPAC ENGINEERING &amp; CONSTRUCTION SERVICES</t>
  </si>
  <si>
    <t>NMDC CONSTRUCTION CORPORATION</t>
  </si>
  <si>
    <t>ELKAN Engineering Services and General Merchandise</t>
  </si>
  <si>
    <t>For Award</t>
  </si>
  <si>
    <t>(realigned to CARAGA Regional Science and Anomar NHS</t>
  </si>
  <si>
    <t>025-2018</t>
  </si>
  <si>
    <t>026-2018</t>
  </si>
  <si>
    <t>027-2018</t>
  </si>
  <si>
    <t>028-2018</t>
  </si>
  <si>
    <t>031-2018</t>
  </si>
  <si>
    <t>RCDG Construction</t>
  </si>
  <si>
    <t>029-2018</t>
  </si>
  <si>
    <t>030-2018</t>
  </si>
  <si>
    <t>032-2018</t>
  </si>
  <si>
    <t>with Time Suspension</t>
  </si>
  <si>
    <t>8/22/2018</t>
  </si>
  <si>
    <t>09/20/2018</t>
  </si>
  <si>
    <t>LAV Construction</t>
  </si>
  <si>
    <t>8-16-2018</t>
  </si>
  <si>
    <t>10-15-2018</t>
  </si>
  <si>
    <t>4-23-2018</t>
  </si>
  <si>
    <t>procured</t>
  </si>
  <si>
    <t>CY 2018 BEFF ELECTRIFICATION PROGRAM @ CAN-ASUJAN NATIONAL HIGH SCHOOL (Lot 1)</t>
  </si>
  <si>
    <t>2018-eloectrification-carcar-lot1</t>
  </si>
  <si>
    <t>SUKI TRADING CORPORATION</t>
  </si>
  <si>
    <t>CY 2018 BEFF ELECTRIFICATION PROGRAM @ CARCAR CENTRAL NATIONAL HIGH SCHOOL (Lot 2)</t>
  </si>
  <si>
    <t>2018-eloectrification-carcar-lot2</t>
  </si>
  <si>
    <t>CY 2018 BEFF ELECTRIFICATION PROGRAM @ MAXIMINO NOEL MEMORIAL NATIONAL HIGH SCHOOL (Lot 3)</t>
  </si>
  <si>
    <t>2018-eloectrification-carcar-lot3</t>
  </si>
  <si>
    <t>PJA CONSTRUCTION</t>
  </si>
  <si>
    <t>CY 2018 BEFF ELECTRIFICATION PROGRAM @ OCAÑA NATIONAL HIGH SCHOOL (Lot 4)</t>
  </si>
  <si>
    <t>2018-eloectrification-carcar-lot4</t>
  </si>
  <si>
    <t>CY 2018 BEFF ELECTRIFICATION PROGRAM @ ROBERTO E. SATO MEMORIAL NATIONAL HIGH SCHOOL (Lot 5)</t>
  </si>
  <si>
    <t>2018-eloectrification-carcar-lot5</t>
  </si>
  <si>
    <t>CY 2018 BEFF ELECTRIFICATION PROGRAM @ VALENCIA VOCATIONAL NATIONAL HIGH SCHOOL (Lot 7)</t>
  </si>
  <si>
    <t>2018-eloectrification-carcar-lot6</t>
  </si>
  <si>
    <t>CY 2018 BEFF ELECTRIFICATION PROGRAM @ TUYOM NATIONAL HIGH SCHOOL (Lot 6)</t>
  </si>
  <si>
    <t>2018-eloectrification-carcar-lot7</t>
  </si>
  <si>
    <t>February 27, 2019</t>
  </si>
  <si>
    <t>18-04-059</t>
  </si>
  <si>
    <t>sept. 14-21, 2019</t>
  </si>
  <si>
    <t>sept.18, 2018</t>
  </si>
  <si>
    <t>sept. 21, 2018</t>
  </si>
  <si>
    <t>nov. 13, 2018</t>
  </si>
  <si>
    <t>Nov. 21, 2018</t>
  </si>
  <si>
    <t>Terminated</t>
  </si>
  <si>
    <t>Recommended for Termination</t>
  </si>
  <si>
    <t>suspended - Due to the Banking requirements from Cooperative</t>
  </si>
  <si>
    <t>DepED-2018-RIX-PAG-ELECTRIFICATION-1</t>
  </si>
  <si>
    <t>ALINAB CONSTRUCTION &amp; SUPPLIES</t>
  </si>
  <si>
    <t>DepED-2018-RIX-PAG-ELECTRIFICATION-3</t>
  </si>
  <si>
    <t>MAQUESERG CONST. &amp; GEN. MERCHANDISE</t>
  </si>
  <si>
    <t>NOT PROCURED; 
for issuance of Negative Sub-ARO</t>
  </si>
  <si>
    <t>PB-INFRA-02-2018</t>
  </si>
  <si>
    <t>705.320.36</t>
  </si>
  <si>
    <t>recommended for termination</t>
  </si>
  <si>
    <t>suspended</t>
  </si>
  <si>
    <t>error on reporting. Reported failed bidding August 7, 2019. Why so?</t>
  </si>
  <si>
    <t>WITH TRANSFOPMER (Y/N)</t>
  </si>
  <si>
    <t>Y</t>
  </si>
  <si>
    <t>N</t>
  </si>
  <si>
    <t>11-26-18</t>
  </si>
  <si>
    <t>12-14-18</t>
  </si>
  <si>
    <t>12-21-18</t>
  </si>
  <si>
    <t>1-18-19</t>
  </si>
  <si>
    <t>Hawkstow Construction and Development</t>
  </si>
  <si>
    <t>ELECTRIFICATION-18-6-001</t>
  </si>
  <si>
    <t>ELECTRIFICATION-18-6-002</t>
  </si>
  <si>
    <t xml:space="preserve">DAYBREAK ENTERPRISES ENGINEERING &amp; CONSTRUCTION </t>
  </si>
  <si>
    <t>As of January 2020</t>
  </si>
  <si>
    <t>As of February 2020</t>
  </si>
  <si>
    <t>As of February 25, 2019</t>
  </si>
  <si>
    <t>February 8, 2019</t>
  </si>
  <si>
    <t>2019-004</t>
  </si>
  <si>
    <t>December 21, 2018</t>
  </si>
  <si>
    <t>March 25, 2020</t>
  </si>
  <si>
    <t>awaiting for energization of Elec. Coop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</si>
</sst>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PhP&quot;* #,##0.00_);_(&quot;PhP&quot;* \(#,##0.00\);_(&quot;PhP&quot;* &quot;-&quot;??_);_(@_)"/>
    <numFmt numFmtId="167" formatCode="_(* #,##0_);_(* \(#,##0\);_(* &quot;-&quot;??_);_(@_)"/>
    <numFmt numFmtId="168" formatCode="0.00_)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[$-409]General"/>
    <numFmt numFmtId="172" formatCode="m/d/yy;@"/>
    <numFmt numFmtId="173" formatCode="[$-409]mmmm\ d\,\ yyyy;@"/>
    <numFmt numFmtId="174" formatCode="[$-409]d\-mmm\-yy;@"/>
    <numFmt numFmtId="175" formatCode="[$-409]dd\-mmm\-yy;@"/>
    <numFmt numFmtId="176" formatCode="mmmm\ d\,\ yyyy"/>
    <numFmt numFmtId="177" formatCode="[$-3409]dd\-mmm\-yy;@"/>
    <numFmt numFmtId="178" formatCode="mm/dd/yy;@"/>
    <numFmt numFmtId="179" formatCode="[$PHP]\ #,##0.00"/>
    <numFmt numFmtId="180" formatCode="m/d/yyyy;@"/>
    <numFmt numFmtId="181" formatCode="_-* #,##0.0_-;\-* #,##0.0_-;_-* &quot;-&quot;??_-;_-@_-"/>
    <numFmt numFmtId="182" formatCode="d\-m\-yy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0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0"/>
      <name val="MS Sans Serif"/>
      <family val="2"/>
    </font>
    <font>
      <b/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72"/>
      <name val="Calibri"/>
      <family val="2"/>
      <scheme val="minor"/>
    </font>
    <font>
      <sz val="10"/>
      <name val="Tahoma"/>
      <family val="2"/>
    </font>
    <font>
      <sz val="10"/>
      <color rgb="FF000000"/>
      <name val="Arial1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entury Gothic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1"/>
      <color theme="1"/>
      <name val="Arial Narrow"/>
      <family val="2"/>
    </font>
    <font>
      <u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sz val="13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2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charset val="134"/>
      <scheme val="minor"/>
    </font>
    <font>
      <sz val="10"/>
      <color rgb="FFFF0000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42">
    <xf numFmtId="0" fontId="0" fillId="0" borderId="0"/>
    <xf numFmtId="165" fontId="1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165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38" fontId="14" fillId="24" borderId="0" applyNumberFormat="0" applyBorder="0" applyAlignment="0" applyProtection="0"/>
    <xf numFmtId="0" fontId="15" fillId="25" borderId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10" fontId="14" fillId="26" borderId="2" applyNumberFormat="0" applyBorder="0" applyAlignment="0" applyProtection="0"/>
    <xf numFmtId="0" fontId="19" fillId="9" borderId="3" applyNumberFormat="0" applyAlignment="0" applyProtection="0"/>
    <xf numFmtId="0" fontId="19" fillId="9" borderId="3" applyNumberFormat="0" applyAlignment="0" applyProtection="0"/>
    <xf numFmtId="0" fontId="19" fillId="9" borderId="3" applyNumberFormat="0" applyAlignment="0" applyProtection="0"/>
    <xf numFmtId="0" fontId="19" fillId="9" borderId="3" applyNumberFormat="0" applyAlignment="0" applyProtection="0"/>
    <xf numFmtId="0" fontId="20" fillId="0" borderId="8" applyNumberFormat="0" applyFill="0" applyAlignment="0" applyProtection="0"/>
    <xf numFmtId="0" fontId="21" fillId="27" borderId="0" applyNumberFormat="0" applyBorder="0" applyAlignment="0" applyProtection="0"/>
    <xf numFmtId="168" fontId="22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23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 applyNumberForma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6" fillId="0" borderId="0"/>
    <xf numFmtId="0" fontId="11" fillId="28" borderId="9" applyNumberFormat="0" applyFont="0" applyAlignment="0" applyProtection="0"/>
    <xf numFmtId="0" fontId="1" fillId="2" borderId="1" applyNumberFormat="0" applyFont="0" applyAlignment="0" applyProtection="0"/>
    <xf numFmtId="0" fontId="24" fillId="22" borderId="10" applyNumberFormat="0" applyAlignment="0" applyProtection="0"/>
    <xf numFmtId="10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31" fillId="0" borderId="0" applyBorder="0" applyProtection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1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22" borderId="15" applyNumberFormat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0" fontId="14" fillId="26" borderId="14" applyNumberFormat="0" applyBorder="0" applyAlignment="0" applyProtection="0"/>
    <xf numFmtId="0" fontId="19" fillId="9" borderId="15" applyNumberFormat="0" applyAlignment="0" applyProtection="0"/>
    <xf numFmtId="0" fontId="19" fillId="9" borderId="15" applyNumberFormat="0" applyAlignment="0" applyProtection="0"/>
    <xf numFmtId="0" fontId="19" fillId="9" borderId="15" applyNumberFormat="0" applyAlignment="0" applyProtection="0"/>
    <xf numFmtId="0" fontId="19" fillId="9" borderId="15" applyNumberFormat="0" applyAlignment="0" applyProtection="0"/>
    <xf numFmtId="0" fontId="11" fillId="28" borderId="16" applyNumberFormat="0" applyFont="0" applyAlignment="0" applyProtection="0"/>
    <xf numFmtId="0" fontId="24" fillId="22" borderId="17" applyNumberFormat="0" applyAlignment="0" applyProtection="0"/>
    <xf numFmtId="0" fontId="27" fillId="0" borderId="18" applyNumberFormat="0" applyFill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0" fontId="14" fillId="26" borderId="19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22" borderId="23" applyNumberFormat="0" applyAlignment="0" applyProtection="0"/>
    <xf numFmtId="43" fontId="11" fillId="0" borderId="0" applyFont="0" applyFill="0" applyBorder="0" applyAlignment="0" applyProtection="0"/>
    <xf numFmtId="10" fontId="14" fillId="26" borderId="20" applyNumberFormat="0" applyBorder="0" applyAlignment="0" applyProtection="0"/>
    <xf numFmtId="0" fontId="19" fillId="9" borderId="23" applyNumberFormat="0" applyAlignment="0" applyProtection="0"/>
    <xf numFmtId="0" fontId="19" fillId="9" borderId="23" applyNumberFormat="0" applyAlignment="0" applyProtection="0"/>
    <xf numFmtId="0" fontId="19" fillId="9" borderId="23" applyNumberFormat="0" applyAlignment="0" applyProtection="0"/>
    <xf numFmtId="0" fontId="19" fillId="9" borderId="23" applyNumberFormat="0" applyAlignment="0" applyProtection="0"/>
    <xf numFmtId="0" fontId="11" fillId="28" borderId="24" applyNumberFormat="0" applyFont="0" applyAlignment="0" applyProtection="0"/>
    <xf numFmtId="0" fontId="24" fillId="22" borderId="25" applyNumberFormat="0" applyAlignment="0" applyProtection="0"/>
    <xf numFmtId="0" fontId="27" fillId="0" borderId="26" applyNumberFormat="0" applyFill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22" borderId="30" applyNumberFormat="0" applyAlignment="0" applyProtection="0"/>
    <xf numFmtId="43" fontId="11" fillId="0" borderId="0" applyFont="0" applyFill="0" applyBorder="0" applyAlignment="0" applyProtection="0"/>
    <xf numFmtId="10" fontId="14" fillId="26" borderId="27" applyNumberFormat="0" applyBorder="0" applyAlignment="0" applyProtection="0"/>
    <xf numFmtId="0" fontId="19" fillId="9" borderId="30" applyNumberFormat="0" applyAlignment="0" applyProtection="0"/>
    <xf numFmtId="0" fontId="19" fillId="9" borderId="30" applyNumberFormat="0" applyAlignment="0" applyProtection="0"/>
    <xf numFmtId="0" fontId="19" fillId="9" borderId="30" applyNumberFormat="0" applyAlignment="0" applyProtection="0"/>
    <xf numFmtId="0" fontId="19" fillId="9" borderId="30" applyNumberFormat="0" applyAlignment="0" applyProtection="0"/>
    <xf numFmtId="0" fontId="11" fillId="28" borderId="31" applyNumberFormat="0" applyFont="0" applyAlignment="0" applyProtection="0"/>
    <xf numFmtId="0" fontId="24" fillId="22" borderId="32" applyNumberFormat="0" applyAlignment="0" applyProtection="0"/>
    <xf numFmtId="0" fontId="27" fillId="0" borderId="33" applyNumberFormat="0" applyFill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7" fillId="0" borderId="33" applyNumberFormat="0" applyFill="0" applyAlignment="0" applyProtection="0"/>
    <xf numFmtId="0" fontId="11" fillId="28" borderId="31" applyNumberFormat="0" applyFont="0" applyAlignment="0" applyProtection="0"/>
    <xf numFmtId="0" fontId="9" fillId="22" borderId="30" applyNumberFormat="0" applyAlignment="0" applyProtection="0"/>
    <xf numFmtId="0" fontId="24" fillId="22" borderId="32" applyNumberFormat="0" applyAlignment="0" applyProtection="0"/>
    <xf numFmtId="0" fontId="19" fillId="9" borderId="30" applyNumberFormat="0" applyAlignment="0" applyProtection="0"/>
    <xf numFmtId="0" fontId="19" fillId="9" borderId="30" applyNumberFormat="0" applyAlignment="0" applyProtection="0"/>
    <xf numFmtId="0" fontId="19" fillId="9" borderId="30" applyNumberFormat="0" applyAlignment="0" applyProtection="0"/>
    <xf numFmtId="0" fontId="19" fillId="9" borderId="30" applyNumberFormat="0" applyAlignment="0" applyProtection="0"/>
  </cellStyleXfs>
  <cellXfs count="44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167" fontId="3" fillId="0" borderId="0" xfId="1" applyNumberFormat="1" applyFont="1" applyAlignment="1">
      <alignment horizontal="center"/>
    </xf>
    <xf numFmtId="0" fontId="3" fillId="0" borderId="0" xfId="1" applyNumberFormat="1" applyFont="1"/>
    <xf numFmtId="165" fontId="3" fillId="0" borderId="0" xfId="1" applyFont="1"/>
    <xf numFmtId="167" fontId="3" fillId="0" borderId="0" xfId="1" applyNumberFormat="1" applyFont="1"/>
    <xf numFmtId="167" fontId="2" fillId="3" borderId="2" xfId="1" applyNumberFormat="1" applyFont="1" applyFill="1" applyBorder="1" applyAlignment="1">
      <alignment horizontal="center" vertical="center" wrapText="1"/>
    </xf>
    <xf numFmtId="0" fontId="2" fillId="3" borderId="2" xfId="1" applyNumberFormat="1" applyFont="1" applyFill="1" applyBorder="1" applyAlignment="1">
      <alignment horizontal="center" vertical="center" wrapText="1"/>
    </xf>
    <xf numFmtId="165" fontId="2" fillId="3" borderId="2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167" fontId="0" fillId="0" borderId="0" xfId="1" applyNumberFormat="1" applyFont="1" applyAlignment="1">
      <alignment horizontal="center"/>
    </xf>
    <xf numFmtId="0" fontId="0" fillId="0" borderId="0" xfId="1" applyNumberFormat="1" applyFont="1"/>
    <xf numFmtId="165" fontId="0" fillId="0" borderId="0" xfId="1" applyFont="1"/>
    <xf numFmtId="167" fontId="0" fillId="0" borderId="0" xfId="1" applyNumberFormat="1" applyFont="1"/>
    <xf numFmtId="3" fontId="3" fillId="0" borderId="2" xfId="0" applyNumberFormat="1" applyFont="1" applyBorder="1" applyAlignment="1">
      <alignment horizontal="center" vertical="center" wrapText="1"/>
    </xf>
    <xf numFmtId="0" fontId="29" fillId="0" borderId="2" xfId="0" applyNumberFormat="1" applyFont="1" applyFill="1" applyBorder="1" applyAlignment="1" applyProtection="1">
      <alignment horizontal="center" vertical="center" wrapText="1"/>
    </xf>
    <xf numFmtId="165" fontId="3" fillId="0" borderId="0" xfId="1" applyFont="1" applyAlignment="1">
      <alignment horizontal="right"/>
    </xf>
    <xf numFmtId="165" fontId="3" fillId="0" borderId="0" xfId="1" applyFont="1" applyFill="1" applyAlignment="1">
      <alignment horizontal="right"/>
    </xf>
    <xf numFmtId="165" fontId="0" fillId="0" borderId="0" xfId="1" applyFont="1" applyAlignment="1">
      <alignment horizontal="right"/>
    </xf>
    <xf numFmtId="0" fontId="5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5" fontId="3" fillId="0" borderId="2" xfId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67" fontId="3" fillId="0" borderId="2" xfId="1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165" fontId="5" fillId="3" borderId="2" xfId="1" applyFont="1" applyFill="1" applyBorder="1" applyAlignment="1">
      <alignment horizontal="center" vertical="center" wrapText="1"/>
    </xf>
    <xf numFmtId="165" fontId="4" fillId="0" borderId="2" xfId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165" fontId="4" fillId="0" borderId="2" xfId="1" applyFont="1" applyFill="1" applyBorder="1" applyAlignment="1">
      <alignment horizontal="center" vertical="center" wrapText="1"/>
    </xf>
    <xf numFmtId="0" fontId="4" fillId="0" borderId="2" xfId="83" applyNumberFormat="1" applyFont="1" applyFill="1" applyBorder="1" applyAlignment="1" applyProtection="1">
      <alignment horizontal="center" vertical="center" wrapText="1"/>
    </xf>
    <xf numFmtId="0" fontId="4" fillId="0" borderId="2" xfId="83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pivotButton="1" applyAlignment="1">
      <alignment wrapText="1"/>
    </xf>
    <xf numFmtId="0" fontId="0" fillId="0" borderId="0" xfId="0" applyAlignment="1">
      <alignment horizontal="center" vertical="center" wrapText="1"/>
    </xf>
    <xf numFmtId="165" fontId="0" fillId="0" borderId="0" xfId="1" applyFont="1" applyAlignment="1">
      <alignment wrapText="1"/>
    </xf>
    <xf numFmtId="165" fontId="0" fillId="0" borderId="0" xfId="1" applyFont="1" applyAlignment="1">
      <alignment horizontal="center" vertical="center" wrapText="1"/>
    </xf>
    <xf numFmtId="0" fontId="32" fillId="29" borderId="2" xfId="83" applyNumberFormat="1" applyFont="1" applyFill="1" applyBorder="1" applyAlignment="1">
      <alignment horizontal="center" vertical="center" wrapText="1"/>
    </xf>
    <xf numFmtId="9" fontId="33" fillId="29" borderId="2" xfId="238" applyFont="1" applyFill="1" applyBorder="1" applyAlignment="1">
      <alignment horizontal="center" vertical="center" wrapText="1" shrinkToFit="1"/>
    </xf>
    <xf numFmtId="172" fontId="34" fillId="29" borderId="2" xfId="76" applyNumberFormat="1" applyFont="1" applyFill="1" applyBorder="1" applyAlignment="1">
      <alignment horizontal="center" vertical="center" wrapText="1"/>
    </xf>
    <xf numFmtId="173" fontId="34" fillId="29" borderId="2" xfId="238" applyNumberFormat="1" applyFont="1" applyFill="1" applyBorder="1" applyAlignment="1">
      <alignment horizontal="center" vertical="center" wrapText="1" shrinkToFit="1"/>
    </xf>
    <xf numFmtId="172" fontId="34" fillId="29" borderId="2" xfId="238" applyNumberFormat="1" applyFont="1" applyFill="1" applyBorder="1" applyAlignment="1">
      <alignment horizontal="center" vertical="center" wrapText="1" shrinkToFit="1"/>
    </xf>
    <xf numFmtId="174" fontId="34" fillId="29" borderId="2" xfId="238" applyNumberFormat="1" applyFont="1" applyFill="1" applyBorder="1" applyAlignment="1">
      <alignment horizontal="center" vertical="center" wrapText="1" shrinkToFit="1"/>
    </xf>
    <xf numFmtId="0" fontId="34" fillId="30" borderId="2" xfId="0" applyFont="1" applyFill="1" applyBorder="1" applyAlignment="1">
      <alignment horizontal="center" vertical="center" wrapText="1"/>
    </xf>
    <xf numFmtId="0" fontId="35" fillId="0" borderId="2" xfId="76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33" borderId="2" xfId="0" applyFont="1" applyFill="1" applyBorder="1" applyAlignment="1">
      <alignment horizontal="left" vertical="center" wrapText="1"/>
    </xf>
    <xf numFmtId="0" fontId="0" fillId="0" borderId="12" xfId="0" applyBorder="1"/>
    <xf numFmtId="0" fontId="5" fillId="3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167" fontId="4" fillId="0" borderId="12" xfId="240" applyNumberFormat="1" applyFont="1" applyFill="1" applyBorder="1" applyAlignment="1">
      <alignment horizontal="center" vertical="center" wrapText="1"/>
    </xf>
    <xf numFmtId="43" fontId="4" fillId="0" borderId="12" xfId="240" applyFont="1" applyFill="1" applyBorder="1" applyAlignment="1">
      <alignment horizontal="center" vertical="center" wrapText="1"/>
    </xf>
    <xf numFmtId="0" fontId="35" fillId="0" borderId="12" xfId="76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167" fontId="4" fillId="0" borderId="12" xfId="240" applyNumberFormat="1" applyFont="1" applyBorder="1" applyAlignment="1">
      <alignment horizontal="center" vertical="center" wrapText="1"/>
    </xf>
    <xf numFmtId="43" fontId="4" fillId="0" borderId="12" xfId="240" applyFont="1" applyBorder="1" applyAlignment="1">
      <alignment horizontal="center" vertical="center" wrapText="1"/>
    </xf>
    <xf numFmtId="0" fontId="4" fillId="0" borderId="12" xfId="24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left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0" fontId="4" fillId="0" borderId="12" xfId="83" applyNumberFormat="1" applyFont="1" applyFill="1" applyBorder="1" applyAlignment="1" applyProtection="1">
      <alignment horizontal="center" vertical="center" wrapText="1"/>
    </xf>
    <xf numFmtId="0" fontId="4" fillId="0" borderId="12" xfId="83" applyNumberFormat="1" applyFont="1" applyFill="1" applyBorder="1" applyAlignment="1" applyProtection="1">
      <alignment horizontal="left" vertical="center" wrapText="1"/>
    </xf>
    <xf numFmtId="0" fontId="4" fillId="0" borderId="12" xfId="240" applyNumberFormat="1" applyFont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167" fontId="4" fillId="30" borderId="12" xfId="240" applyNumberFormat="1" applyFont="1" applyFill="1" applyBorder="1" applyAlignment="1">
      <alignment horizontal="center" vertical="center" wrapText="1"/>
    </xf>
    <xf numFmtId="0" fontId="4" fillId="30" borderId="12" xfId="240" applyNumberFormat="1" applyFont="1" applyFill="1" applyBorder="1" applyAlignment="1">
      <alignment horizontal="center" vertical="center" wrapText="1"/>
    </xf>
    <xf numFmtId="43" fontId="4" fillId="30" borderId="12" xfId="240" applyFont="1" applyFill="1" applyBorder="1" applyAlignment="1">
      <alignment horizontal="center" vertical="center" wrapText="1"/>
    </xf>
    <xf numFmtId="0" fontId="35" fillId="0" borderId="13" xfId="76" applyFont="1" applyBorder="1" applyAlignment="1">
      <alignment vertical="center"/>
    </xf>
    <xf numFmtId="0" fontId="0" fillId="0" borderId="0" xfId="0" applyBorder="1"/>
    <xf numFmtId="0" fontId="4" fillId="30" borderId="12" xfId="0" applyFont="1" applyFill="1" applyBorder="1" applyAlignment="1">
      <alignment horizontal="center" vertical="center" wrapText="1"/>
    </xf>
    <xf numFmtId="165" fontId="4" fillId="0" borderId="20" xfId="123" applyFont="1" applyBorder="1" applyAlignment="1">
      <alignment horizontal="center" vertical="center" wrapText="1"/>
    </xf>
    <xf numFmtId="0" fontId="0" fillId="0" borderId="20" xfId="0" applyBorder="1"/>
    <xf numFmtId="14" fontId="0" fillId="0" borderId="20" xfId="0" applyNumberFormat="1" applyBorder="1"/>
    <xf numFmtId="17" fontId="0" fillId="0" borderId="20" xfId="0" applyNumberFormat="1" applyBorder="1"/>
    <xf numFmtId="15" fontId="0" fillId="0" borderId="20" xfId="0" applyNumberFormat="1" applyBorder="1"/>
    <xf numFmtId="0" fontId="0" fillId="0" borderId="20" xfId="0" applyBorder="1" applyAlignment="1">
      <alignment horizontal="center" vertical="center"/>
    </xf>
    <xf numFmtId="9" fontId="0" fillId="0" borderId="20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80" fontId="0" fillId="0" borderId="20" xfId="0" applyNumberFormat="1" applyFont="1" applyBorder="1" applyAlignment="1">
      <alignment horizontal="center" vertical="center"/>
    </xf>
    <xf numFmtId="180" fontId="0" fillId="0" borderId="20" xfId="0" applyNumberFormat="1" applyFont="1" applyBorder="1" applyAlignment="1">
      <alignment horizontal="center" vertical="center" wrapText="1"/>
    </xf>
    <xf numFmtId="4" fontId="0" fillId="0" borderId="20" xfId="0" applyNumberFormat="1" applyFont="1" applyBorder="1" applyAlignment="1">
      <alignment vertical="center"/>
    </xf>
    <xf numFmtId="0" fontId="0" fillId="0" borderId="20" xfId="0" applyFont="1" applyBorder="1" applyAlignment="1">
      <alignment vertical="center" wrapText="1"/>
    </xf>
    <xf numFmtId="165" fontId="0" fillId="0" borderId="20" xfId="1" applyFont="1" applyBorder="1" applyAlignment="1">
      <alignment vertical="center" wrapText="1"/>
    </xf>
    <xf numFmtId="178" fontId="0" fillId="0" borderId="20" xfId="0" applyNumberFormat="1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165" fontId="0" fillId="0" borderId="20" xfId="1" applyFont="1" applyBorder="1" applyAlignment="1">
      <alignment vertical="center"/>
    </xf>
    <xf numFmtId="0" fontId="0" fillId="0" borderId="20" xfId="0" applyFont="1" applyBorder="1"/>
    <xf numFmtId="0" fontId="0" fillId="0" borderId="20" xfId="0" applyFont="1" applyBorder="1" applyAlignment="1">
      <alignment horizontal="center"/>
    </xf>
    <xf numFmtId="0" fontId="4" fillId="0" borderId="20" xfId="0" applyFont="1" applyFill="1" applyBorder="1" applyAlignment="1">
      <alignment horizontal="center" vertical="center" wrapText="1"/>
    </xf>
    <xf numFmtId="0" fontId="35" fillId="0" borderId="21" xfId="76" applyFont="1" applyBorder="1" applyAlignment="1">
      <alignment vertical="center"/>
    </xf>
    <xf numFmtId="0" fontId="0" fillId="0" borderId="20" xfId="0" applyBorder="1" applyAlignment="1">
      <alignment vertical="center" wrapText="1"/>
    </xf>
    <xf numFmtId="14" fontId="0" fillId="0" borderId="20" xfId="0" applyNumberFormat="1" applyBorder="1" applyAlignment="1">
      <alignment vertical="center" wrapText="1"/>
    </xf>
    <xf numFmtId="4" fontId="0" fillId="0" borderId="20" xfId="0" applyNumberFormat="1" applyBorder="1" applyAlignment="1">
      <alignment vertical="center" wrapText="1"/>
    </xf>
    <xf numFmtId="0" fontId="0" fillId="0" borderId="20" xfId="0" applyBorder="1" applyAlignment="1">
      <alignment wrapText="1"/>
    </xf>
    <xf numFmtId="0" fontId="0" fillId="0" borderId="20" xfId="0" applyBorder="1" applyAlignment="1">
      <alignment horizontal="center" vertical="center" wrapText="1"/>
    </xf>
    <xf numFmtId="15" fontId="0" fillId="0" borderId="20" xfId="0" applyNumberFormat="1" applyFont="1" applyBorder="1"/>
    <xf numFmtId="0" fontId="0" fillId="0" borderId="20" xfId="0" applyFont="1" applyBorder="1" applyAlignment="1">
      <alignment horizontal="center" wrapText="1"/>
    </xf>
    <xf numFmtId="4" fontId="0" fillId="0" borderId="20" xfId="0" applyNumberFormat="1" applyFont="1" applyBorder="1"/>
    <xf numFmtId="0" fontId="0" fillId="0" borderId="20" xfId="0" applyFont="1" applyBorder="1" applyAlignment="1"/>
    <xf numFmtId="9" fontId="0" fillId="0" borderId="20" xfId="238" applyFont="1" applyBorder="1" applyAlignment="1">
      <alignment horizontal="center" vertical="center"/>
    </xf>
    <xf numFmtId="0" fontId="0" fillId="0" borderId="20" xfId="0" quotePrefix="1" applyBorder="1"/>
    <xf numFmtId="165" fontId="0" fillId="0" borderId="20" xfId="1" applyFont="1" applyBorder="1"/>
    <xf numFmtId="0" fontId="36" fillId="0" borderId="20" xfId="0" applyFont="1" applyBorder="1" applyAlignment="1">
      <alignment vertical="center" wrapText="1"/>
    </xf>
    <xf numFmtId="0" fontId="46" fillId="0" borderId="20" xfId="0" applyFont="1" applyBorder="1" applyAlignment="1">
      <alignment vertical="center"/>
    </xf>
    <xf numFmtId="0" fontId="41" fillId="0" borderId="20" xfId="0" applyFont="1" applyBorder="1" applyAlignment="1">
      <alignment vertical="center"/>
    </xf>
    <xf numFmtId="4" fontId="42" fillId="0" borderId="2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43" fillId="0" borderId="20" xfId="0" applyFont="1" applyBorder="1" applyAlignment="1"/>
    <xf numFmtId="176" fontId="43" fillId="0" borderId="20" xfId="0" applyNumberFormat="1" applyFont="1" applyBorder="1" applyAlignment="1"/>
    <xf numFmtId="0" fontId="0" fillId="0" borderId="20" xfId="0" applyBorder="1" applyAlignment="1">
      <alignment horizontal="center" wrapText="1"/>
    </xf>
    <xf numFmtId="4" fontId="0" fillId="0" borderId="20" xfId="0" applyNumberFormat="1" applyBorder="1"/>
    <xf numFmtId="175" fontId="0" fillId="0" borderId="20" xfId="0" applyNumberFormat="1" applyFill="1" applyBorder="1"/>
    <xf numFmtId="14" fontId="0" fillId="0" borderId="20" xfId="0" applyNumberFormat="1" applyFill="1" applyBorder="1"/>
    <xf numFmtId="15" fontId="0" fillId="0" borderId="20" xfId="0" applyNumberFormat="1" applyFill="1" applyBorder="1"/>
    <xf numFmtId="0" fontId="0" fillId="0" borderId="20" xfId="0" applyBorder="1" applyAlignment="1">
      <alignment horizontal="center"/>
    </xf>
    <xf numFmtId="177" fontId="0" fillId="0" borderId="20" xfId="0" applyNumberFormat="1" applyBorder="1" applyAlignment="1">
      <alignment horizontal="center"/>
    </xf>
    <xf numFmtId="3" fontId="43" fillId="0" borderId="20" xfId="0" applyNumberFormat="1" applyFont="1" applyBorder="1" applyAlignment="1"/>
    <xf numFmtId="15" fontId="0" fillId="0" borderId="20" xfId="0" applyNumberFormat="1" applyBorder="1" applyAlignment="1">
      <alignment vertical="center"/>
    </xf>
    <xf numFmtId="172" fontId="47" fillId="32" borderId="20" xfId="76" applyNumberFormat="1" applyFont="1" applyFill="1" applyBorder="1" applyAlignment="1">
      <alignment horizontal="center" vertical="center" wrapText="1"/>
    </xf>
    <xf numFmtId="14" fontId="3" fillId="0" borderId="20" xfId="0" applyNumberFormat="1" applyFont="1" applyBorder="1"/>
    <xf numFmtId="174" fontId="35" fillId="32" borderId="20" xfId="238" applyNumberFormat="1" applyFont="1" applyFill="1" applyBorder="1" applyAlignment="1">
      <alignment horizontal="center" vertical="center" wrapText="1" shrinkToFit="1"/>
    </xf>
    <xf numFmtId="165" fontId="35" fillId="32" borderId="20" xfId="238" applyNumberFormat="1" applyFont="1" applyFill="1" applyBorder="1" applyAlignment="1">
      <alignment horizontal="center" vertical="center" wrapText="1" shrinkToFit="1"/>
    </xf>
    <xf numFmtId="14" fontId="3" fillId="0" borderId="20" xfId="0" applyNumberFormat="1" applyFont="1" applyBorder="1" applyAlignment="1">
      <alignment horizontal="center"/>
    </xf>
    <xf numFmtId="15" fontId="46" fillId="0" borderId="20" xfId="0" applyNumberFormat="1" applyFont="1" applyBorder="1" applyAlignment="1">
      <alignment horizontal="center" vertical="center"/>
    </xf>
    <xf numFmtId="15" fontId="0" fillId="0" borderId="20" xfId="0" applyNumberFormat="1" applyBorder="1" applyAlignment="1">
      <alignment horizontal="center" vertical="center"/>
    </xf>
    <xf numFmtId="43" fontId="0" fillId="0" borderId="20" xfId="239" applyFont="1" applyBorder="1"/>
    <xf numFmtId="43" fontId="0" fillId="0" borderId="20" xfId="239" applyFont="1" applyFill="1" applyBorder="1"/>
    <xf numFmtId="43" fontId="0" fillId="0" borderId="20" xfId="240" applyFont="1" applyBorder="1"/>
    <xf numFmtId="174" fontId="48" fillId="0" borderId="20" xfId="0" applyNumberFormat="1" applyFont="1" applyFill="1" applyBorder="1" applyAlignment="1">
      <alignment horizontal="center" vertical="center" wrapText="1"/>
    </xf>
    <xf numFmtId="172" fontId="3" fillId="0" borderId="20" xfId="0" applyNumberFormat="1" applyFont="1" applyFill="1" applyBorder="1" applyAlignment="1">
      <alignment horizontal="center" vertical="center" wrapText="1"/>
    </xf>
    <xf numFmtId="0" fontId="3" fillId="0" borderId="20" xfId="242" applyFont="1" applyFill="1" applyBorder="1" applyAlignment="1">
      <alignment horizontal="center" vertical="center" wrapText="1"/>
    </xf>
    <xf numFmtId="172" fontId="3" fillId="0" borderId="20" xfId="242" applyNumberFormat="1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1" fontId="0" fillId="0" borderId="20" xfId="241" applyFont="1" applyFill="1" applyBorder="1" applyAlignment="1">
      <alignment horizontal="center" vertical="center"/>
    </xf>
    <xf numFmtId="9" fontId="0" fillId="0" borderId="20" xfId="0" applyNumberFormat="1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15" fontId="0" fillId="0" borderId="20" xfId="0" applyNumberFormat="1" applyFont="1" applyBorder="1" applyAlignment="1">
      <alignment horizontal="center" vertical="center"/>
    </xf>
    <xf numFmtId="14" fontId="0" fillId="0" borderId="20" xfId="0" applyNumberFormat="1" applyBorder="1" applyAlignment="1">
      <alignment horizontal="center"/>
    </xf>
    <xf numFmtId="0" fontId="0" fillId="0" borderId="20" xfId="0" applyFill="1" applyBorder="1"/>
    <xf numFmtId="14" fontId="0" fillId="0" borderId="20" xfId="0" applyNumberFormat="1" applyBorder="1" applyAlignment="1">
      <alignment horizontal="left"/>
    </xf>
    <xf numFmtId="14" fontId="0" fillId="0" borderId="20" xfId="0" applyNumberFormat="1" applyBorder="1" applyAlignment="1">
      <alignment horizontal="right"/>
    </xf>
    <xf numFmtId="179" fontId="3" fillId="0" borderId="20" xfId="0" applyNumberFormat="1" applyFont="1" applyBorder="1" applyAlignment="1">
      <alignment horizontal="center" vertical="center"/>
    </xf>
    <xf numFmtId="172" fontId="3" fillId="0" borderId="20" xfId="0" applyNumberFormat="1" applyFont="1" applyBorder="1" applyAlignment="1">
      <alignment horizontal="center" vertical="center" wrapText="1"/>
    </xf>
    <xf numFmtId="177" fontId="0" fillId="0" borderId="20" xfId="0" applyNumberFormat="1" applyBorder="1"/>
    <xf numFmtId="0" fontId="25" fillId="0" borderId="20" xfId="0" applyFont="1" applyBorder="1" applyAlignment="1">
      <alignment wrapText="1"/>
    </xf>
    <xf numFmtId="0" fontId="37" fillId="31" borderId="20" xfId="0" applyFont="1" applyFill="1" applyBorder="1" applyAlignment="1">
      <alignment horizontal="center" vertical="center"/>
    </xf>
    <xf numFmtId="0" fontId="37" fillId="31" borderId="20" xfId="0" applyFont="1" applyFill="1" applyBorder="1" applyAlignment="1">
      <alignment vertical="center" wrapText="1"/>
    </xf>
    <xf numFmtId="0" fontId="37" fillId="31" borderId="20" xfId="0" applyFont="1" applyFill="1" applyBorder="1" applyAlignment="1">
      <alignment vertical="center"/>
    </xf>
    <xf numFmtId="0" fontId="37" fillId="31" borderId="20" xfId="0" applyFont="1" applyFill="1" applyBorder="1" applyAlignment="1">
      <alignment horizontal="left" vertical="center"/>
    </xf>
    <xf numFmtId="4" fontId="38" fillId="31" borderId="20" xfId="0" applyNumberFormat="1" applyFont="1" applyFill="1" applyBorder="1" applyAlignment="1">
      <alignment horizontal="right" vertical="center"/>
    </xf>
    <xf numFmtId="174" fontId="37" fillId="31" borderId="20" xfId="0" applyNumberFormat="1" applyFont="1" applyFill="1" applyBorder="1" applyAlignment="1"/>
    <xf numFmtId="0" fontId="41" fillId="0" borderId="20" xfId="0" applyFont="1" applyBorder="1" applyAlignment="1">
      <alignment horizontal="center" wrapText="1"/>
    </xf>
    <xf numFmtId="4" fontId="41" fillId="0" borderId="20" xfId="0" applyNumberFormat="1" applyFont="1" applyBorder="1"/>
    <xf numFmtId="9" fontId="0" fillId="32" borderId="20" xfId="238" applyFont="1" applyFill="1" applyBorder="1" applyAlignment="1">
      <alignment horizontal="center" vertical="center"/>
    </xf>
    <xf numFmtId="0" fontId="37" fillId="31" borderId="20" xfId="0" applyFont="1" applyFill="1" applyBorder="1" applyAlignment="1">
      <alignment wrapText="1"/>
    </xf>
    <xf numFmtId="0" fontId="37" fillId="31" borderId="20" xfId="0" applyFont="1" applyFill="1" applyBorder="1" applyAlignment="1">
      <alignment horizontal="left" wrapText="1"/>
    </xf>
    <xf numFmtId="0" fontId="39" fillId="31" borderId="20" xfId="0" applyFont="1" applyFill="1" applyBorder="1" applyAlignment="1">
      <alignment horizontal="left" vertical="center" wrapText="1"/>
    </xf>
    <xf numFmtId="4" fontId="37" fillId="31" borderId="20" xfId="0" applyNumberFormat="1" applyFont="1" applyFill="1" applyBorder="1" applyAlignment="1">
      <alignment horizontal="right" vertical="center"/>
    </xf>
    <xf numFmtId="0" fontId="37" fillId="31" borderId="20" xfId="0" applyFont="1" applyFill="1" applyBorder="1" applyAlignment="1">
      <alignment horizontal="left" vertical="top" wrapText="1"/>
    </xf>
    <xf numFmtId="0" fontId="37" fillId="31" borderId="20" xfId="0" applyFont="1" applyFill="1" applyBorder="1" applyAlignment="1">
      <alignment horizontal="left" vertical="center" wrapText="1"/>
    </xf>
    <xf numFmtId="0" fontId="37" fillId="0" borderId="20" xfId="0" applyFont="1" applyBorder="1" applyAlignment="1"/>
    <xf numFmtId="15" fontId="37" fillId="0" borderId="20" xfId="0" applyNumberFormat="1" applyFont="1" applyBorder="1" applyAlignment="1"/>
    <xf numFmtId="165" fontId="37" fillId="0" borderId="20" xfId="0" applyNumberFormat="1" applyFont="1" applyBorder="1" applyAlignment="1"/>
    <xf numFmtId="0" fontId="40" fillId="31" borderId="20" xfId="0" applyFont="1" applyFill="1" applyBorder="1" applyAlignment="1">
      <alignment horizontal="center" vertical="center" wrapText="1" readingOrder="1"/>
    </xf>
    <xf numFmtId="15" fontId="0" fillId="32" borderId="20" xfId="0" applyNumberFormat="1" applyFill="1" applyBorder="1" applyAlignment="1">
      <alignment horizontal="center" vertical="center"/>
    </xf>
    <xf numFmtId="0" fontId="0" fillId="32" borderId="20" xfId="0" applyFill="1" applyBorder="1"/>
    <xf numFmtId="165" fontId="0" fillId="32" borderId="20" xfId="1" applyFont="1" applyFill="1" applyBorder="1"/>
    <xf numFmtId="15" fontId="0" fillId="32" borderId="20" xfId="0" applyNumberFormat="1" applyFill="1" applyBorder="1" applyAlignment="1">
      <alignment horizontal="center"/>
    </xf>
    <xf numFmtId="174" fontId="37" fillId="0" borderId="20" xfId="0" applyNumberFormat="1" applyFont="1" applyBorder="1" applyAlignment="1"/>
    <xf numFmtId="173" fontId="37" fillId="31" borderId="20" xfId="0" applyNumberFormat="1" applyFont="1" applyFill="1" applyBorder="1" applyAlignment="1">
      <alignment horizontal="center" vertical="center"/>
    </xf>
    <xf numFmtId="0" fontId="37" fillId="31" borderId="20" xfId="0" applyFont="1" applyFill="1" applyBorder="1" applyAlignment="1">
      <alignment horizontal="center"/>
    </xf>
    <xf numFmtId="165" fontId="37" fillId="0" borderId="20" xfId="1" applyFont="1" applyFill="1" applyBorder="1" applyAlignment="1" applyProtection="1"/>
    <xf numFmtId="165" fontId="37" fillId="31" borderId="20" xfId="1" applyFont="1" applyFill="1" applyBorder="1" applyAlignment="1" applyProtection="1"/>
    <xf numFmtId="175" fontId="37" fillId="0" borderId="20" xfId="0" applyNumberFormat="1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 wrapText="1"/>
    </xf>
    <xf numFmtId="174" fontId="37" fillId="0" borderId="20" xfId="0" applyNumberFormat="1" applyFont="1" applyBorder="1" applyAlignment="1">
      <alignment horizontal="center" vertical="center"/>
    </xf>
    <xf numFmtId="0" fontId="37" fillId="0" borderId="20" xfId="0" applyFont="1" applyBorder="1" applyAlignment="1">
      <alignment horizontal="left" vertical="center" wrapText="1"/>
    </xf>
    <xf numFmtId="165" fontId="37" fillId="0" borderId="20" xfId="1" applyFont="1" applyBorder="1" applyAlignment="1" applyProtection="1">
      <alignment vertical="center"/>
    </xf>
    <xf numFmtId="49" fontId="0" fillId="0" borderId="20" xfId="0" applyNumberFormat="1" applyBorder="1"/>
    <xf numFmtId="14" fontId="0" fillId="32" borderId="20" xfId="0" applyNumberFormat="1" applyFill="1" applyBorder="1" applyAlignment="1">
      <alignment vertical="center"/>
    </xf>
    <xf numFmtId="14" fontId="0" fillId="32" borderId="20" xfId="0" applyNumberFormat="1" applyFill="1" applyBorder="1" applyAlignment="1">
      <alignment horizontal="center" vertical="center"/>
    </xf>
    <xf numFmtId="165" fontId="4" fillId="0" borderId="20" xfId="1" applyFont="1" applyBorder="1" applyAlignment="1">
      <alignment horizontal="center" vertical="center" wrapText="1"/>
    </xf>
    <xf numFmtId="0" fontId="0" fillId="32" borderId="20" xfId="0" applyFill="1" applyBorder="1" applyAlignment="1">
      <alignment horizontal="center" vertical="center"/>
    </xf>
    <xf numFmtId="165" fontId="4" fillId="32" borderId="20" xfId="1" applyFont="1" applyFill="1" applyBorder="1" applyAlignment="1">
      <alignment horizontal="center" vertical="center" wrapText="1"/>
    </xf>
    <xf numFmtId="14" fontId="44" fillId="30" borderId="20" xfId="0" applyNumberFormat="1" applyFont="1" applyFill="1" applyBorder="1" applyAlignment="1">
      <alignment horizontal="center" vertical="center" wrapText="1"/>
    </xf>
    <xf numFmtId="14" fontId="45" fillId="30" borderId="20" xfId="0" applyNumberFormat="1" applyFont="1" applyFill="1" applyBorder="1" applyAlignment="1">
      <alignment horizontal="center" vertical="center" wrapText="1"/>
    </xf>
    <xf numFmtId="14" fontId="46" fillId="32" borderId="20" xfId="0" applyNumberFormat="1" applyFont="1" applyFill="1" applyBorder="1" applyAlignment="1">
      <alignment horizontal="center" vertical="center" wrapText="1"/>
    </xf>
    <xf numFmtId="0" fontId="0" fillId="32" borderId="20" xfId="0" applyFont="1" applyFill="1" applyBorder="1" applyAlignment="1">
      <alignment wrapText="1"/>
    </xf>
    <xf numFmtId="165" fontId="46" fillId="32" borderId="20" xfId="1" applyFont="1" applyFill="1" applyBorder="1" applyAlignment="1">
      <alignment horizontal="center" vertical="center" wrapText="1"/>
    </xf>
    <xf numFmtId="178" fontId="0" fillId="32" borderId="20" xfId="0" applyNumberFormat="1" applyFill="1" applyBorder="1" applyAlignment="1">
      <alignment horizontal="center" vertical="center" wrapText="1"/>
    </xf>
    <xf numFmtId="172" fontId="3" fillId="32" borderId="20" xfId="0" applyNumberFormat="1" applyFont="1" applyFill="1" applyBorder="1" applyAlignment="1">
      <alignment horizontal="center" vertical="center" wrapText="1"/>
    </xf>
    <xf numFmtId="0" fontId="0" fillId="32" borderId="20" xfId="0" applyFill="1" applyBorder="1" applyAlignment="1">
      <alignment wrapText="1"/>
    </xf>
    <xf numFmtId="0" fontId="46" fillId="0" borderId="20" xfId="0" applyFont="1" applyBorder="1" applyAlignment="1">
      <alignment horizontal="center" vertical="center"/>
    </xf>
    <xf numFmtId="9" fontId="4" fillId="0" borderId="20" xfId="238" applyFont="1" applyBorder="1" applyAlignment="1">
      <alignment horizontal="center" vertical="center" wrapText="1"/>
    </xf>
    <xf numFmtId="173" fontId="4" fillId="0" borderId="20" xfId="0" quotePrefix="1" applyNumberFormat="1" applyFont="1" applyBorder="1" applyAlignment="1">
      <alignment horizontal="center" vertical="center"/>
    </xf>
    <xf numFmtId="173" fontId="4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173" fontId="3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165" fontId="4" fillId="0" borderId="20" xfId="32" applyFont="1" applyFill="1" applyBorder="1" applyAlignment="1">
      <alignment horizontal="center" vertical="center"/>
    </xf>
    <xf numFmtId="165" fontId="4" fillId="0" borderId="20" xfId="32" applyFont="1" applyFill="1" applyBorder="1" applyAlignment="1">
      <alignment horizontal="center" vertical="center" wrapText="1"/>
    </xf>
    <xf numFmtId="9" fontId="4" fillId="0" borderId="20" xfId="238" applyFont="1" applyFill="1" applyBorder="1" applyAlignment="1">
      <alignment horizontal="center" vertical="center" wrapText="1"/>
    </xf>
    <xf numFmtId="165" fontId="4" fillId="0" borderId="20" xfId="0" quotePrefix="1" applyNumberFormat="1" applyFont="1" applyFill="1" applyBorder="1" applyAlignment="1">
      <alignment horizontal="center" vertical="center" wrapText="1"/>
    </xf>
    <xf numFmtId="15" fontId="4" fillId="0" borderId="20" xfId="240" applyNumberFormat="1" applyFont="1" applyFill="1" applyBorder="1" applyAlignment="1">
      <alignment horizontal="center" vertical="center" wrapText="1"/>
    </xf>
    <xf numFmtId="43" fontId="4" fillId="0" borderId="20" xfId="240" applyFont="1" applyFill="1" applyBorder="1" applyAlignment="1">
      <alignment horizontal="center" vertical="center" wrapText="1"/>
    </xf>
    <xf numFmtId="15" fontId="0" fillId="0" borderId="20" xfId="0" applyNumberFormat="1" applyFill="1" applyBorder="1" applyAlignment="1">
      <alignment horizontal="center"/>
    </xf>
    <xf numFmtId="0" fontId="25" fillId="0" borderId="20" xfId="0" applyFont="1" applyFill="1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14" fontId="0" fillId="0" borderId="20" xfId="0" applyNumberFormat="1" applyFont="1" applyBorder="1"/>
    <xf numFmtId="14" fontId="0" fillId="0" borderId="20" xfId="0" applyNumberFormat="1" applyFont="1" applyBorder="1"/>
    <xf numFmtId="14" fontId="0" fillId="0" borderId="20" xfId="0" applyNumberFormat="1" applyFont="1" applyBorder="1" applyAlignment="1"/>
    <xf numFmtId="4" fontId="0" fillId="0" borderId="20" xfId="0" applyNumberFormat="1" applyFont="1" applyBorder="1" applyAlignment="1"/>
    <xf numFmtId="173" fontId="0" fillId="0" borderId="20" xfId="0" applyNumberFormat="1" applyBorder="1" applyAlignment="1">
      <alignment horizontal="center"/>
    </xf>
    <xf numFmtId="173" fontId="0" fillId="0" borderId="20" xfId="0" applyNumberFormat="1" applyBorder="1"/>
    <xf numFmtId="172" fontId="0" fillId="0" borderId="20" xfId="0" applyNumberFormat="1" applyBorder="1"/>
    <xf numFmtId="15" fontId="3" fillId="0" borderId="20" xfId="0" applyNumberFormat="1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 wrapText="1"/>
    </xf>
    <xf numFmtId="174" fontId="0" fillId="0" borderId="20" xfId="0" applyNumberFormat="1" applyBorder="1"/>
    <xf numFmtId="174" fontId="0" fillId="0" borderId="20" xfId="0" applyNumberFormat="1" applyBorder="1" applyAlignment="1">
      <alignment wrapText="1"/>
    </xf>
    <xf numFmtId="9" fontId="37" fillId="0" borderId="20" xfId="238" applyFont="1" applyBorder="1" applyAlignment="1">
      <alignment horizontal="center" vertical="center"/>
    </xf>
    <xf numFmtId="0" fontId="49" fillId="0" borderId="20" xfId="0" applyFont="1" applyBorder="1" applyAlignment="1"/>
    <xf numFmtId="174" fontId="37" fillId="0" borderId="20" xfId="0" applyNumberFormat="1" applyFont="1" applyBorder="1" applyAlignment="1">
      <alignment horizontal="center"/>
    </xf>
    <xf numFmtId="15" fontId="37" fillId="0" borderId="20" xfId="0" applyNumberFormat="1" applyFont="1" applyBorder="1" applyAlignment="1">
      <alignment horizontal="center"/>
    </xf>
    <xf numFmtId="15" fontId="37" fillId="0" borderId="20" xfId="0" applyNumberFormat="1" applyFont="1" applyBorder="1" applyAlignment="1">
      <alignment horizontal="center" vertical="center"/>
    </xf>
    <xf numFmtId="15" fontId="0" fillId="0" borderId="20" xfId="0" applyNumberFormat="1" applyBorder="1" applyAlignment="1">
      <alignment horizontal="right"/>
    </xf>
    <xf numFmtId="43" fontId="0" fillId="0" borderId="20" xfId="240" applyFont="1" applyBorder="1" applyAlignment="1">
      <alignment horizontal="center" vertical="center"/>
    </xf>
    <xf numFmtId="0" fontId="0" fillId="0" borderId="20" xfId="240" applyNumberFormat="1" applyFont="1" applyBorder="1" applyAlignment="1">
      <alignment horizontal="right" vertical="center"/>
    </xf>
    <xf numFmtId="177" fontId="37" fillId="31" borderId="20" xfId="0" applyNumberFormat="1" applyFont="1" applyFill="1" applyBorder="1" applyAlignment="1">
      <alignment horizontal="center" vertical="center"/>
    </xf>
    <xf numFmtId="9" fontId="37" fillId="31" borderId="20" xfId="238" applyFont="1" applyFill="1" applyBorder="1" applyAlignment="1">
      <alignment horizontal="center" vertical="center"/>
    </xf>
    <xf numFmtId="0" fontId="37" fillId="31" borderId="20" xfId="0" applyFont="1" applyFill="1" applyBorder="1" applyAlignment="1"/>
    <xf numFmtId="0" fontId="37" fillId="31" borderId="20" xfId="0" applyFont="1" applyFill="1" applyBorder="1" applyAlignment="1">
      <alignment horizontal="center" vertical="center" wrapText="1"/>
    </xf>
    <xf numFmtId="0" fontId="37" fillId="0" borderId="20" xfId="0" applyFont="1" applyBorder="1" applyAlignment="1">
      <alignment wrapText="1"/>
    </xf>
    <xf numFmtId="177" fontId="37" fillId="0" borderId="20" xfId="0" applyNumberFormat="1" applyFont="1" applyBorder="1" applyAlignment="1">
      <alignment horizontal="center"/>
    </xf>
    <xf numFmtId="0" fontId="0" fillId="32" borderId="20" xfId="0" applyFill="1" applyBorder="1" applyAlignment="1">
      <alignment horizontal="center" vertical="center" wrapText="1"/>
    </xf>
    <xf numFmtId="15" fontId="0" fillId="0" borderId="20" xfId="0" applyNumberFormat="1" applyBorder="1" applyAlignment="1">
      <alignment horizontal="center"/>
    </xf>
    <xf numFmtId="15" fontId="37" fillId="31" borderId="20" xfId="0" applyNumberFormat="1" applyFont="1" applyFill="1" applyBorder="1" applyAlignment="1">
      <alignment horizontal="center" vertical="center"/>
    </xf>
    <xf numFmtId="43" fontId="37" fillId="31" borderId="20" xfId="240" applyFont="1" applyFill="1" applyBorder="1" applyAlignment="1" applyProtection="1"/>
    <xf numFmtId="173" fontId="37" fillId="0" borderId="20" xfId="0" applyNumberFormat="1" applyFont="1" applyBorder="1" applyAlignment="1">
      <alignment horizontal="center" vertical="center"/>
    </xf>
    <xf numFmtId="0" fontId="37" fillId="0" borderId="20" xfId="0" applyFont="1" applyBorder="1" applyAlignment="1">
      <alignment vertical="center" wrapText="1"/>
    </xf>
    <xf numFmtId="43" fontId="37" fillId="0" borderId="20" xfId="240" applyFont="1" applyBorder="1" applyAlignment="1" applyProtection="1">
      <alignment vertical="center"/>
    </xf>
    <xf numFmtId="15" fontId="1" fillId="0" borderId="20" xfId="0" applyNumberFormat="1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43" fontId="1" fillId="0" borderId="20" xfId="240" applyFont="1" applyFill="1" applyBorder="1" applyAlignment="1">
      <alignment vertical="center"/>
    </xf>
    <xf numFmtId="43" fontId="0" fillId="0" borderId="20" xfId="240" applyFont="1" applyBorder="1" applyAlignment="1">
      <alignment vertical="center"/>
    </xf>
    <xf numFmtId="177" fontId="1" fillId="0" borderId="20" xfId="0" applyNumberFormat="1" applyFont="1" applyFill="1" applyBorder="1"/>
    <xf numFmtId="0" fontId="1" fillId="0" borderId="20" xfId="0" applyFont="1" applyFill="1" applyBorder="1" applyAlignment="1">
      <alignment wrapText="1"/>
    </xf>
    <xf numFmtId="43" fontId="1" fillId="0" borderId="20" xfId="240" applyFont="1" applyFill="1" applyBorder="1"/>
    <xf numFmtId="14" fontId="1" fillId="0" borderId="20" xfId="0" applyNumberFormat="1" applyFont="1" applyFill="1" applyBorder="1" applyAlignment="1">
      <alignment vertical="center"/>
    </xf>
    <xf numFmtId="4" fontId="0" fillId="0" borderId="20" xfId="0" applyNumberFormat="1" applyBorder="1" applyAlignment="1">
      <alignment vertical="center"/>
    </xf>
    <xf numFmtId="0" fontId="35" fillId="0" borderId="22" xfId="76" applyFont="1" applyBorder="1" applyAlignment="1">
      <alignment vertical="center"/>
    </xf>
    <xf numFmtId="0" fontId="35" fillId="0" borderId="0" xfId="76" applyFont="1" applyBorder="1" applyAlignment="1">
      <alignment vertical="center"/>
    </xf>
    <xf numFmtId="14" fontId="0" fillId="0" borderId="20" xfId="0" applyNumberFormat="1" applyFill="1" applyBorder="1" applyAlignment="1">
      <alignment horizontal="center" vertical="center"/>
    </xf>
    <xf numFmtId="4" fontId="0" fillId="0" borderId="20" xfId="0" applyNumberFormat="1" applyFill="1" applyBorder="1" applyAlignment="1">
      <alignment horizontal="center" vertical="center"/>
    </xf>
    <xf numFmtId="14" fontId="4" fillId="0" borderId="20" xfId="0" applyNumberFormat="1" applyFont="1" applyFill="1" applyBorder="1" applyAlignment="1">
      <alignment horizontal="center" vertical="center" wrapText="1"/>
    </xf>
    <xf numFmtId="14" fontId="46" fillId="0" borderId="20" xfId="0" applyNumberFormat="1" applyFont="1" applyFill="1" applyBorder="1" applyAlignment="1">
      <alignment horizontal="center" vertical="center"/>
    </xf>
    <xf numFmtId="0" fontId="46" fillId="0" borderId="20" xfId="0" applyFont="1" applyFill="1" applyBorder="1" applyAlignment="1">
      <alignment horizontal="center" vertical="center" wrapText="1"/>
    </xf>
    <xf numFmtId="4" fontId="46" fillId="0" borderId="20" xfId="0" applyNumberFormat="1" applyFont="1" applyFill="1" applyBorder="1" applyAlignment="1">
      <alignment horizontal="center" vertical="center"/>
    </xf>
    <xf numFmtId="0" fontId="0" fillId="0" borderId="20" xfId="0" applyBorder="1"/>
    <xf numFmtId="181" fontId="0" fillId="0" borderId="20" xfId="240" applyNumberFormat="1" applyFont="1" applyBorder="1" applyAlignment="1">
      <alignment vertical="center"/>
    </xf>
    <xf numFmtId="15" fontId="3" fillId="0" borderId="20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14" fontId="0" fillId="32" borderId="20" xfId="0" applyNumberFormat="1" applyFont="1" applyFill="1" applyBorder="1" applyAlignment="1">
      <alignment horizontal="center" vertical="center" wrapText="1"/>
    </xf>
    <xf numFmtId="0" fontId="51" fillId="0" borderId="20" xfId="0" applyFont="1" applyBorder="1" applyAlignment="1">
      <alignment horizontal="center" wrapText="1"/>
    </xf>
    <xf numFmtId="9" fontId="1" fillId="0" borderId="20" xfId="238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left" vertical="center" wrapText="1"/>
    </xf>
    <xf numFmtId="167" fontId="3" fillId="0" borderId="27" xfId="1" applyNumberFormat="1" applyFont="1" applyFill="1" applyBorder="1" applyAlignment="1">
      <alignment horizontal="center" vertical="center" wrapText="1"/>
    </xf>
    <xf numFmtId="167" fontId="3" fillId="0" borderId="28" xfId="1" applyNumberFormat="1" applyFont="1" applyFill="1" applyBorder="1" applyAlignment="1">
      <alignment horizontal="center" vertical="center" wrapText="1"/>
    </xf>
    <xf numFmtId="165" fontId="3" fillId="0" borderId="27" xfId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167" fontId="4" fillId="0" borderId="27" xfId="1" applyNumberFormat="1" applyFont="1" applyFill="1" applyBorder="1" applyAlignment="1">
      <alignment horizontal="center" vertical="center" wrapText="1"/>
    </xf>
    <xf numFmtId="167" fontId="4" fillId="0" borderId="28" xfId="1" applyNumberFormat="1" applyFont="1" applyFill="1" applyBorder="1" applyAlignment="1">
      <alignment horizontal="center" vertical="center" wrapText="1"/>
    </xf>
    <xf numFmtId="165" fontId="4" fillId="0" borderId="27" xfId="1" applyFont="1" applyFill="1" applyBorder="1" applyAlignment="1">
      <alignment horizontal="center" vertical="center" wrapText="1"/>
    </xf>
    <xf numFmtId="1" fontId="4" fillId="0" borderId="27" xfId="0" applyNumberFormat="1" applyFont="1" applyFill="1" applyBorder="1" applyAlignment="1">
      <alignment horizontal="center" vertical="center" wrapText="1"/>
    </xf>
    <xf numFmtId="164" fontId="4" fillId="0" borderId="27" xfId="0" applyNumberFormat="1" applyFont="1" applyFill="1" applyBorder="1" applyAlignment="1">
      <alignment horizontal="center" vertical="center" wrapText="1"/>
    </xf>
    <xf numFmtId="165" fontId="3" fillId="32" borderId="27" xfId="1" applyFont="1" applyFill="1" applyBorder="1" applyAlignment="1">
      <alignment horizontal="center" vertical="center" wrapText="1"/>
    </xf>
    <xf numFmtId="167" fontId="0" fillId="0" borderId="27" xfId="1" applyNumberFormat="1" applyFont="1" applyBorder="1"/>
    <xf numFmtId="0" fontId="29" fillId="0" borderId="27" xfId="0" applyNumberFormat="1" applyFont="1" applyFill="1" applyBorder="1" applyAlignment="1" applyProtection="1">
      <alignment horizontal="center" vertical="center" wrapText="1"/>
    </xf>
    <xf numFmtId="0" fontId="3" fillId="0" borderId="27" xfId="0" applyNumberFormat="1" applyFont="1" applyFill="1" applyBorder="1" applyAlignment="1">
      <alignment horizontal="center" vertical="center" wrapText="1"/>
    </xf>
    <xf numFmtId="0" fontId="3" fillId="0" borderId="27" xfId="1" applyNumberFormat="1" applyFont="1" applyFill="1" applyBorder="1" applyAlignment="1">
      <alignment horizontal="center" vertical="center" wrapText="1"/>
    </xf>
    <xf numFmtId="0" fontId="0" fillId="0" borderId="27" xfId="0" applyFill="1" applyBorder="1"/>
    <xf numFmtId="0" fontId="0" fillId="0" borderId="27" xfId="0" applyBorder="1"/>
    <xf numFmtId="0" fontId="35" fillId="0" borderId="27" xfId="76" applyFont="1" applyBorder="1" applyAlignment="1">
      <alignment vertical="center"/>
    </xf>
    <xf numFmtId="0" fontId="0" fillId="0" borderId="27" xfId="0" applyFill="1" applyBorder="1" applyAlignment="1">
      <alignment horizontal="center" vertical="center"/>
    </xf>
    <xf numFmtId="0" fontId="0" fillId="0" borderId="27" xfId="0" applyFill="1" applyBorder="1" applyAlignment="1">
      <alignment wrapText="1"/>
    </xf>
    <xf numFmtId="43" fontId="0" fillId="0" borderId="27" xfId="314" applyFont="1" applyFill="1" applyBorder="1"/>
    <xf numFmtId="43" fontId="0" fillId="0" borderId="27" xfId="314" applyFont="1" applyFill="1" applyBorder="1" applyAlignment="1">
      <alignment vertical="center"/>
    </xf>
    <xf numFmtId="9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wrapText="1"/>
    </xf>
    <xf numFmtId="14" fontId="0" fillId="0" borderId="27" xfId="0" applyNumberFormat="1" applyBorder="1" applyAlignment="1">
      <alignment horizontal="center" vertical="center" wrapText="1"/>
    </xf>
    <xf numFmtId="165" fontId="0" fillId="0" borderId="27" xfId="1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7" xfId="0" applyBorder="1" applyAlignment="1">
      <alignment vertical="center" wrapText="1"/>
    </xf>
    <xf numFmtId="43" fontId="0" fillId="0" borderId="27" xfId="240" applyFont="1" applyBorder="1" applyAlignment="1">
      <alignment vertical="center"/>
    </xf>
    <xf numFmtId="174" fontId="0" fillId="0" borderId="27" xfId="0" applyNumberFormat="1" applyBorder="1" applyAlignment="1">
      <alignment horizontal="center" vertical="center"/>
    </xf>
    <xf numFmtId="15" fontId="52" fillId="0" borderId="27" xfId="0" applyNumberFormat="1" applyFont="1" applyBorder="1" applyAlignment="1">
      <alignment horizontal="center" vertical="center"/>
    </xf>
    <xf numFmtId="165" fontId="3" fillId="0" borderId="27" xfId="1" applyFont="1" applyBorder="1"/>
    <xf numFmtId="165" fontId="3" fillId="0" borderId="27" xfId="1" applyFont="1" applyBorder="1" applyAlignment="1">
      <alignment horizontal="center" vertical="center"/>
    </xf>
    <xf numFmtId="14" fontId="0" fillId="0" borderId="27" xfId="0" applyNumberFormat="1" applyBorder="1" applyAlignment="1">
      <alignment horizontal="center"/>
    </xf>
    <xf numFmtId="14" fontId="0" fillId="0" borderId="27" xfId="0" applyNumberFormat="1" applyBorder="1"/>
    <xf numFmtId="43" fontId="0" fillId="0" borderId="27" xfId="240" applyFont="1" applyBorder="1"/>
    <xf numFmtId="15" fontId="50" fillId="0" borderId="27" xfId="0" applyNumberFormat="1" applyFont="1" applyBorder="1" applyAlignment="1"/>
    <xf numFmtId="0" fontId="50" fillId="0" borderId="27" xfId="0" applyFont="1" applyBorder="1" applyAlignment="1">
      <alignment wrapText="1"/>
    </xf>
    <xf numFmtId="0" fontId="50" fillId="0" borderId="27" xfId="0" applyFont="1" applyBorder="1" applyAlignment="1"/>
    <xf numFmtId="0" fontId="0" fillId="0" borderId="27" xfId="0" applyBorder="1" applyAlignment="1"/>
    <xf numFmtId="0" fontId="0" fillId="0" borderId="27" xfId="0" applyFont="1" applyBorder="1" applyAlignment="1">
      <alignment horizontal="center" vertical="center"/>
    </xf>
    <xf numFmtId="4" fontId="0" fillId="0" borderId="27" xfId="0" applyNumberFormat="1" applyBorder="1" applyAlignment="1">
      <alignment horizontal="right" vertical="center"/>
    </xf>
    <xf numFmtId="4" fontId="0" fillId="0" borderId="27" xfId="0" applyNumberFormat="1" applyBorder="1" applyAlignment="1">
      <alignment vertical="center"/>
    </xf>
    <xf numFmtId="165" fontId="0" fillId="0" borderId="27" xfId="1" applyFont="1" applyBorder="1"/>
    <xf numFmtId="0" fontId="0" fillId="0" borderId="2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43" fontId="0" fillId="0" borderId="29" xfId="506" applyFont="1" applyBorder="1" applyAlignment="1">
      <alignment horizontal="center" vertical="center"/>
    </xf>
    <xf numFmtId="15" fontId="0" fillId="0" borderId="29" xfId="0" applyNumberFormat="1" applyBorder="1" applyAlignment="1">
      <alignment horizontal="center" vertical="center"/>
    </xf>
    <xf numFmtId="4" fontId="0" fillId="0" borderId="29" xfId="0" applyNumberFormat="1" applyBorder="1" applyAlignment="1">
      <alignment horizontal="center" vertical="center"/>
    </xf>
    <xf numFmtId="0" fontId="0" fillId="34" borderId="20" xfId="0" applyFill="1" applyBorder="1"/>
    <xf numFmtId="0" fontId="4" fillId="36" borderId="2" xfId="0" applyFont="1" applyFill="1" applyBorder="1" applyAlignment="1">
      <alignment horizontal="left" vertical="center" wrapText="1"/>
    </xf>
    <xf numFmtId="9" fontId="0" fillId="0" borderId="27" xfId="238" applyFont="1" applyBorder="1" applyAlignment="1">
      <alignment horizontal="center" vertical="center"/>
    </xf>
    <xf numFmtId="0" fontId="0" fillId="0" borderId="27" xfId="0" applyFont="1" applyBorder="1" applyAlignment="1">
      <alignment horizontal="left" vertical="center"/>
    </xf>
    <xf numFmtId="0" fontId="0" fillId="34" borderId="27" xfId="0" applyFill="1" applyBorder="1"/>
    <xf numFmtId="9" fontId="0" fillId="0" borderId="27" xfId="238" applyFont="1" applyFill="1" applyBorder="1" applyAlignment="1">
      <alignment vertical="center"/>
    </xf>
    <xf numFmtId="9" fontId="3" fillId="0" borderId="20" xfId="238" applyFont="1" applyBorder="1" applyAlignment="1">
      <alignment horizontal="center" vertical="center"/>
    </xf>
    <xf numFmtId="9" fontId="0" fillId="32" borderId="20" xfId="0" applyNumberFormat="1" applyFill="1" applyBorder="1" applyAlignment="1">
      <alignment horizontal="center" vertical="center"/>
    </xf>
    <xf numFmtId="9" fontId="50" fillId="0" borderId="20" xfId="0" applyNumberFormat="1" applyFont="1" applyBorder="1" applyAlignment="1">
      <alignment horizontal="center" vertical="center"/>
    </xf>
    <xf numFmtId="9" fontId="0" fillId="0" borderId="27" xfId="238" applyFont="1" applyBorder="1" applyAlignment="1">
      <alignment vertical="center"/>
    </xf>
    <xf numFmtId="9" fontId="0" fillId="0" borderId="27" xfId="238" applyFont="1" applyFill="1" applyBorder="1" applyAlignment="1">
      <alignment horizontal="center" vertical="center"/>
    </xf>
    <xf numFmtId="9" fontId="0" fillId="35" borderId="27" xfId="238" applyFont="1" applyFill="1" applyBorder="1" applyAlignment="1">
      <alignment horizontal="center" vertical="center"/>
    </xf>
    <xf numFmtId="9" fontId="0" fillId="0" borderId="20" xfId="0" applyNumberFormat="1" applyFont="1" applyBorder="1" applyAlignment="1">
      <alignment horizontal="center" vertical="center"/>
    </xf>
    <xf numFmtId="9" fontId="0" fillId="0" borderId="2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34" borderId="27" xfId="238" applyFont="1" applyFill="1" applyBorder="1" applyAlignment="1">
      <alignment vertical="center"/>
    </xf>
    <xf numFmtId="0" fontId="0" fillId="0" borderId="27" xfId="0" applyBorder="1" applyAlignment="1">
      <alignment horizontal="left"/>
    </xf>
    <xf numFmtId="0" fontId="4" fillId="33" borderId="2" xfId="0" applyFont="1" applyFill="1" applyBorder="1" applyAlignment="1">
      <alignment horizontal="center" vertical="center" wrapText="1"/>
    </xf>
    <xf numFmtId="0" fontId="46" fillId="0" borderId="20" xfId="0" applyFont="1" applyFill="1" applyBorder="1"/>
    <xf numFmtId="177" fontId="3" fillId="0" borderId="27" xfId="0" applyNumberFormat="1" applyFont="1" applyBorder="1" applyAlignment="1">
      <alignment horizontal="center" vertical="center"/>
    </xf>
    <xf numFmtId="172" fontId="0" fillId="0" borderId="20" xfId="0" applyNumberFormat="1" applyBorder="1" applyAlignment="1">
      <alignment horizontal="center" vertical="center"/>
    </xf>
    <xf numFmtId="0" fontId="53" fillId="0" borderId="27" xfId="0" applyFont="1" applyBorder="1"/>
    <xf numFmtId="14" fontId="0" fillId="0" borderId="27" xfId="0" applyNumberFormat="1" applyBorder="1" applyAlignment="1"/>
    <xf numFmtId="0" fontId="0" fillId="0" borderId="20" xfId="0" applyFill="1" applyBorder="1" applyAlignment="1">
      <alignment horizontal="left" vertical="center"/>
    </xf>
    <xf numFmtId="15" fontId="0" fillId="0" borderId="27" xfId="0" applyNumberFormat="1" applyFill="1" applyBorder="1" applyAlignment="1">
      <alignment horizontal="left"/>
    </xf>
    <xf numFmtId="15" fontId="54" fillId="32" borderId="27" xfId="0" applyNumberFormat="1" applyFont="1" applyFill="1" applyBorder="1" applyAlignment="1">
      <alignment horizontal="left" vertical="center"/>
    </xf>
    <xf numFmtId="43" fontId="0" fillId="0" borderId="27" xfId="240" applyFont="1" applyBorder="1" applyAlignment="1">
      <alignment horizontal="left"/>
    </xf>
    <xf numFmtId="0" fontId="0" fillId="0" borderId="27" xfId="0" applyBorder="1" applyAlignment="1">
      <alignment horizontal="center" wrapText="1"/>
    </xf>
    <xf numFmtId="9" fontId="46" fillId="0" borderId="27" xfId="0" applyNumberFormat="1" applyFont="1" applyBorder="1" applyAlignment="1">
      <alignment horizontal="center" vertical="center"/>
    </xf>
    <xf numFmtId="15" fontId="0" fillId="0" borderId="27" xfId="0" applyNumberFormat="1" applyBorder="1"/>
    <xf numFmtId="0" fontId="0" fillId="0" borderId="0" xfId="0" applyAlignment="1">
      <alignment vertical="justify"/>
    </xf>
    <xf numFmtId="0" fontId="0" fillId="0" borderId="27" xfId="0" applyBorder="1" applyAlignment="1">
      <alignment vertical="justify"/>
    </xf>
    <xf numFmtId="43" fontId="0" fillId="0" borderId="27" xfId="314" applyFont="1" applyBorder="1"/>
    <xf numFmtId="4" fontId="0" fillId="0" borderId="27" xfId="0" applyNumberFormat="1" applyBorder="1" applyAlignment="1">
      <alignment horizontal="center" vertical="center"/>
    </xf>
    <xf numFmtId="9" fontId="46" fillId="0" borderId="27" xfId="238" applyNumberFormat="1" applyFont="1" applyFill="1" applyBorder="1" applyAlignment="1">
      <alignment horizontal="center" vertical="center"/>
    </xf>
    <xf numFmtId="9" fontId="3" fillId="0" borderId="14" xfId="238" applyFont="1" applyBorder="1" applyAlignment="1">
      <alignment horizontal="center" vertical="center"/>
    </xf>
    <xf numFmtId="9" fontId="0" fillId="0" borderId="14" xfId="238" applyFont="1" applyBorder="1" applyAlignment="1">
      <alignment horizontal="center" vertical="center"/>
    </xf>
    <xf numFmtId="9" fontId="0" fillId="0" borderId="14" xfId="238" applyFont="1" applyFill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9" fontId="3" fillId="0" borderId="27" xfId="238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9" fontId="37" fillId="0" borderId="27" xfId="0" applyNumberFormat="1" applyFont="1" applyBorder="1" applyAlignment="1">
      <alignment horizontal="center" vertical="center"/>
    </xf>
    <xf numFmtId="9" fontId="37" fillId="0" borderId="27" xfId="0" applyNumberFormat="1" applyFont="1" applyFill="1" applyBorder="1" applyAlignment="1">
      <alignment horizontal="center" vertical="center"/>
    </xf>
    <xf numFmtId="9" fontId="55" fillId="0" borderId="27" xfId="0" applyNumberFormat="1" applyFont="1" applyFill="1" applyBorder="1" applyAlignment="1">
      <alignment horizontal="center" vertical="center"/>
    </xf>
    <xf numFmtId="43" fontId="0" fillId="34" borderId="20" xfId="240" applyFont="1" applyFill="1" applyBorder="1"/>
    <xf numFmtId="9" fontId="1" fillId="0" borderId="27" xfId="78" applyNumberFormat="1" applyBorder="1" applyAlignment="1">
      <alignment horizontal="center"/>
    </xf>
    <xf numFmtId="9" fontId="0" fillId="0" borderId="27" xfId="238" applyFont="1" applyBorder="1" applyAlignment="1">
      <alignment horizontal="center"/>
    </xf>
    <xf numFmtId="15" fontId="3" fillId="0" borderId="27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left" vertical="top" wrapText="1"/>
    </xf>
    <xf numFmtId="4" fontId="3" fillId="0" borderId="27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vertical="center" wrapText="1"/>
    </xf>
    <xf numFmtId="0" fontId="56" fillId="0" borderId="27" xfId="0" applyFont="1" applyFill="1" applyBorder="1" applyAlignment="1">
      <alignment horizontal="left" vertical="center" wrapText="1"/>
    </xf>
    <xf numFmtId="9" fontId="0" fillId="30" borderId="20" xfId="0" applyNumberFormat="1" applyFill="1" applyBorder="1" applyAlignment="1">
      <alignment horizontal="center" vertical="center"/>
    </xf>
    <xf numFmtId="9" fontId="37" fillId="30" borderId="27" xfId="0" applyNumberFormat="1" applyFont="1" applyFill="1" applyBorder="1" applyAlignment="1">
      <alignment horizontal="center" vertical="center"/>
    </xf>
    <xf numFmtId="9" fontId="55" fillId="30" borderId="27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4" fontId="0" fillId="0" borderId="0" xfId="0" applyNumberFormat="1"/>
    <xf numFmtId="0" fontId="46" fillId="0" borderId="27" xfId="0" applyFont="1" applyFill="1" applyBorder="1"/>
    <xf numFmtId="174" fontId="0" fillId="0" borderId="20" xfId="0" applyNumberFormat="1" applyFill="1" applyBorder="1"/>
    <xf numFmtId="0" fontId="0" fillId="0" borderId="20" xfId="0" applyFill="1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37" borderId="20" xfId="0" applyFill="1" applyBorder="1"/>
    <xf numFmtId="0" fontId="0" fillId="0" borderId="0" xfId="0" applyFill="1" applyAlignment="1">
      <alignment horizontal="right"/>
    </xf>
    <xf numFmtId="0" fontId="0" fillId="0" borderId="20" xfId="0" applyBorder="1" applyAlignment="1">
      <alignment horizontal="left"/>
    </xf>
    <xf numFmtId="0" fontId="0" fillId="36" borderId="20" xfId="0" applyFill="1" applyBorder="1"/>
    <xf numFmtId="0" fontId="5" fillId="29" borderId="2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47" fillId="0" borderId="27" xfId="0" applyFont="1" applyFill="1" applyBorder="1" applyAlignment="1">
      <alignment horizontal="center" vertical="center" wrapText="1"/>
    </xf>
    <xf numFmtId="9" fontId="1" fillId="0" borderId="27" xfId="78" applyNumberFormat="1" applyFill="1" applyBorder="1" applyAlignment="1">
      <alignment horizontal="center"/>
    </xf>
    <xf numFmtId="15" fontId="46" fillId="0" borderId="14" xfId="0" applyNumberFormat="1" applyFont="1" applyBorder="1"/>
    <xf numFmtId="0" fontId="4" fillId="36" borderId="12" xfId="0" applyFont="1" applyFill="1" applyBorder="1" applyAlignment="1">
      <alignment horizontal="left" vertical="center" wrapText="1"/>
    </xf>
    <xf numFmtId="0" fontId="59" fillId="0" borderId="27" xfId="0" applyFont="1" applyBorder="1" applyAlignment="1"/>
    <xf numFmtId="182" fontId="59" fillId="0" borderId="27" xfId="0" applyNumberFormat="1" applyFont="1" applyBorder="1" applyAlignment="1"/>
    <xf numFmtId="0" fontId="60" fillId="0" borderId="27" xfId="0" applyFont="1" applyBorder="1" applyAlignment="1"/>
    <xf numFmtId="0" fontId="25" fillId="0" borderId="27" xfId="0" applyFont="1" applyBorder="1" applyAlignment="1">
      <alignment horizontal="center" vertical="center" wrapText="1"/>
    </xf>
    <xf numFmtId="177" fontId="0" fillId="0" borderId="27" xfId="0" applyNumberFormat="1" applyBorder="1" applyAlignment="1">
      <alignment horizontal="center" vertical="center"/>
    </xf>
    <xf numFmtId="9" fontId="46" fillId="32" borderId="14" xfId="0" applyNumberFormat="1" applyFont="1" applyFill="1" applyBorder="1" applyAlignment="1">
      <alignment horizontal="center" vertical="center"/>
    </xf>
    <xf numFmtId="0" fontId="0" fillId="0" borderId="14" xfId="0" pivotButton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165" fontId="0" fillId="0" borderId="14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30" borderId="14" xfId="0" applyNumberForma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center"/>
    </xf>
    <xf numFmtId="0" fontId="0" fillId="29" borderId="14" xfId="0" applyNumberFormat="1" applyFill="1" applyBorder="1" applyAlignment="1">
      <alignment horizontal="center" vertical="center"/>
    </xf>
    <xf numFmtId="9" fontId="61" fillId="0" borderId="14" xfId="0" applyNumberFormat="1" applyFont="1" applyBorder="1" applyAlignment="1">
      <alignment horizontal="center" vertical="center"/>
    </xf>
    <xf numFmtId="0" fontId="62" fillId="0" borderId="35" xfId="0" applyFont="1" applyBorder="1" applyAlignment="1">
      <alignment vertical="center"/>
    </xf>
    <xf numFmtId="0" fontId="0" fillId="0" borderId="14" xfId="0" applyBorder="1"/>
    <xf numFmtId="0" fontId="62" fillId="0" borderId="14" xfId="0" applyFont="1" applyBorder="1" applyAlignment="1">
      <alignment vertical="center"/>
    </xf>
    <xf numFmtId="167" fontId="4" fillId="0" borderId="27" xfId="1" applyNumberFormat="1" applyFont="1" applyFill="1" applyBorder="1" applyAlignment="1">
      <alignment vertical="center" wrapText="1"/>
    </xf>
    <xf numFmtId="9" fontId="0" fillId="0" borderId="20" xfId="238" applyFont="1" applyBorder="1" applyAlignment="1">
      <alignment vertical="center"/>
    </xf>
    <xf numFmtId="9" fontId="0" fillId="0" borderId="20" xfId="238" applyFont="1" applyFill="1" applyBorder="1" applyAlignment="1">
      <alignment vertical="center"/>
    </xf>
    <xf numFmtId="0" fontId="3" fillId="0" borderId="2" xfId="1" applyNumberFormat="1" applyFont="1" applyBorder="1" applyAlignment="1">
      <alignment horizontal="center" vertical="center" wrapText="1"/>
    </xf>
    <xf numFmtId="0" fontId="29" fillId="0" borderId="2" xfId="0" applyNumberFormat="1" applyFont="1" applyFill="1" applyBorder="1" applyAlignment="1" applyProtection="1">
      <alignment horizontal="center" vertical="center" wrapText="1"/>
    </xf>
    <xf numFmtId="0" fontId="1" fillId="0" borderId="20" xfId="0" applyFont="1" applyBorder="1"/>
    <xf numFmtId="9" fontId="0" fillId="0" borderId="20" xfId="238" applyNumberFormat="1" applyFont="1" applyBorder="1" applyAlignment="1">
      <alignment horizontal="center" vertical="center"/>
    </xf>
  </cellXfs>
  <cellStyles count="542">
    <cellStyle name="20% - Accent1 2" xfId="2"/>
    <cellStyle name="20% - Accent1 2 2" xfId="108"/>
    <cellStyle name="20% - Accent2 2" xfId="3"/>
    <cellStyle name="20% - Accent2 2 2" xfId="109"/>
    <cellStyle name="20% - Accent3 2" xfId="4"/>
    <cellStyle name="20% - Accent3 2 2" xfId="110"/>
    <cellStyle name="20% - Accent4 2" xfId="5"/>
    <cellStyle name="20% - Accent4 2 2" xfId="111"/>
    <cellStyle name="20% - Accent5 2" xfId="6"/>
    <cellStyle name="20% - Accent5 2 2" xfId="112"/>
    <cellStyle name="20% - Accent6 2" xfId="7"/>
    <cellStyle name="20% - Accent6 2 2" xfId="113"/>
    <cellStyle name="40% - Accent1 2" xfId="8"/>
    <cellStyle name="40% - Accent1 2 2" xfId="114"/>
    <cellStyle name="40% - Accent2 2" xfId="9"/>
    <cellStyle name="40% - Accent2 2 2" xfId="115"/>
    <cellStyle name="40% - Accent3 2" xfId="10"/>
    <cellStyle name="40% - Accent3 2 2" xfId="116"/>
    <cellStyle name="40% - Accent4 2" xfId="11"/>
    <cellStyle name="40% - Accent4 2 2" xfId="117"/>
    <cellStyle name="40% - Accent5 2" xfId="12"/>
    <cellStyle name="40% - Accent5 2 2" xfId="118"/>
    <cellStyle name="40% - Accent6 2" xfId="13"/>
    <cellStyle name="40% - Accent6 2 2" xfId="119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alculation 2 2" xfId="244"/>
    <cellStyle name="Calculation 2 2 2" xfId="536"/>
    <cellStyle name="Calculation 2 3" xfId="316"/>
    <cellStyle name="Calculation 2 4" xfId="508"/>
    <cellStyle name="Check Cell 2" xfId="28"/>
    <cellStyle name="Comma" xfId="1" builtinId="3"/>
    <cellStyle name="Comma [0]" xfId="241" builtinId="6"/>
    <cellStyle name="Comma 10" xfId="29"/>
    <cellStyle name="Comma 10 2" xfId="245"/>
    <cellStyle name="Comma 10 2 2" xfId="343"/>
    <cellStyle name="Comma 11" xfId="120"/>
    <cellStyle name="Comma 11 2" xfId="240"/>
    <cellStyle name="Comma 11 2 2" xfId="313"/>
    <cellStyle name="Comma 11 2 3" xfId="344"/>
    <cellStyle name="Comma 12" xfId="121"/>
    <cellStyle name="Comma 12 2" xfId="266"/>
    <cellStyle name="Comma 12 2 2" xfId="345"/>
    <cellStyle name="Comma 13" xfId="122"/>
    <cellStyle name="Comma 13 2" xfId="267"/>
    <cellStyle name="Comma 13 2 2" xfId="346"/>
    <cellStyle name="Comma 14" xfId="239"/>
    <cellStyle name="Comma 14 2" xfId="312"/>
    <cellStyle name="Comma 14 3" xfId="342"/>
    <cellStyle name="Comma 15" xfId="243"/>
    <cellStyle name="Comma 16" xfId="314"/>
    <cellStyle name="Comma 17" xfId="315"/>
    <cellStyle name="Comma 18" xfId="504"/>
    <cellStyle name="Comma 19" xfId="507"/>
    <cellStyle name="Comma 2" xfId="30"/>
    <cellStyle name="Comma 2 10" xfId="402"/>
    <cellStyle name="Comma 2 11" xfId="419"/>
    <cellStyle name="Comma 2 12" xfId="436"/>
    <cellStyle name="Comma 2 13" xfId="453"/>
    <cellStyle name="Comma 2 14" xfId="470"/>
    <cellStyle name="Comma 2 15" xfId="487"/>
    <cellStyle name="Comma 2 16" xfId="317"/>
    <cellStyle name="Comma 2 17" xfId="505"/>
    <cellStyle name="Comma 2 18" xfId="509"/>
    <cellStyle name="Comma 2 2" xfId="31"/>
    <cellStyle name="Comma 2 2 2" xfId="32"/>
    <cellStyle name="Comma 2 2 2 2" xfId="248"/>
    <cellStyle name="Comma 2 2 2 2 2" xfId="349"/>
    <cellStyle name="Comma 2 2 3" xfId="247"/>
    <cellStyle name="Comma 2 2 3 2" xfId="348"/>
    <cellStyle name="Comma 2 3" xfId="33"/>
    <cellStyle name="Comma 2 3 2" xfId="123"/>
    <cellStyle name="Comma 2 3 2 2" xfId="268"/>
    <cellStyle name="Comma 2 3 2 2 2" xfId="351"/>
    <cellStyle name="Comma 2 3 3" xfId="249"/>
    <cellStyle name="Comma 2 3 3 2" xfId="350"/>
    <cellStyle name="Comma 2 4" xfId="34"/>
    <cellStyle name="Comma 2 5" xfId="35"/>
    <cellStyle name="Comma 2 6" xfId="36"/>
    <cellStyle name="Comma 2 6 2" xfId="250"/>
    <cellStyle name="Comma 2 6 2 2" xfId="352"/>
    <cellStyle name="Comma 2 7" xfId="124"/>
    <cellStyle name="Comma 2 7 2" xfId="269"/>
    <cellStyle name="Comma 2 7 2 2" xfId="353"/>
    <cellStyle name="Comma 2 8" xfId="125"/>
    <cellStyle name="Comma 2 8 2" xfId="270"/>
    <cellStyle name="Comma 2 8 2 2" xfId="354"/>
    <cellStyle name="Comma 2 9" xfId="246"/>
    <cellStyle name="Comma 2 9 2" xfId="347"/>
    <cellStyle name="Comma 3" xfId="37"/>
    <cellStyle name="Comma 3 2" xfId="38"/>
    <cellStyle name="Comma 3 2 2" xfId="126"/>
    <cellStyle name="Comma 3 2 3" xfId="252"/>
    <cellStyle name="Comma 3 2 3 2" xfId="356"/>
    <cellStyle name="Comma 3 3" xfId="251"/>
    <cellStyle name="Comma 3 3 2" xfId="355"/>
    <cellStyle name="Comma 3 4" xfId="506"/>
    <cellStyle name="Comma 4" xfId="39"/>
    <cellStyle name="Comma 4 2" xfId="40"/>
    <cellStyle name="Comma 4 2 2" xfId="127"/>
    <cellStyle name="Comma 4 2 2 2" xfId="128"/>
    <cellStyle name="Comma 4 2 2 2 2" xfId="129"/>
    <cellStyle name="Comma 4 2 2 2 2 2" xfId="273"/>
    <cellStyle name="Comma 4 2 2 2 2 2 2" xfId="360"/>
    <cellStyle name="Comma 4 2 2 2 3" xfId="272"/>
    <cellStyle name="Comma 4 2 2 2 3 2" xfId="359"/>
    <cellStyle name="Comma 4 2 2 3" xfId="130"/>
    <cellStyle name="Comma 4 2 2 3 2" xfId="274"/>
    <cellStyle name="Comma 4 2 2 3 2 2" xfId="361"/>
    <cellStyle name="Comma 4 2 2 4" xfId="131"/>
    <cellStyle name="Comma 4 2 2 4 2" xfId="275"/>
    <cellStyle name="Comma 4 2 2 4 2 2" xfId="362"/>
    <cellStyle name="Comma 4 2 2 5" xfId="271"/>
    <cellStyle name="Comma 4 2 2 5 2" xfId="358"/>
    <cellStyle name="Comma 4 2 3" xfId="132"/>
    <cellStyle name="Comma 4 2 3 2" xfId="276"/>
    <cellStyle name="Comma 4 2 3 2 2" xfId="363"/>
    <cellStyle name="Comma 4 2 4" xfId="133"/>
    <cellStyle name="Comma 4 2 4 2" xfId="277"/>
    <cellStyle name="Comma 4 2 4 2 2" xfId="364"/>
    <cellStyle name="Comma 4 2 5" xfId="134"/>
    <cellStyle name="Comma 4 2 5 2" xfId="278"/>
    <cellStyle name="Comma 4 2 5 2 2" xfId="365"/>
    <cellStyle name="Comma 4 2 6" xfId="253"/>
    <cellStyle name="Comma 4 2 6 2" xfId="357"/>
    <cellStyle name="Comma 4 3" xfId="135"/>
    <cellStyle name="Comma 4 3 2" xfId="136"/>
    <cellStyle name="Comma 4 3 2 2" xfId="137"/>
    <cellStyle name="Comma 4 3 2 2 2" xfId="281"/>
    <cellStyle name="Comma 4 3 2 2 2 2" xfId="368"/>
    <cellStyle name="Comma 4 3 2 3" xfId="280"/>
    <cellStyle name="Comma 4 3 2 3 2" xfId="367"/>
    <cellStyle name="Comma 4 3 3" xfId="138"/>
    <cellStyle name="Comma 4 3 3 2" xfId="282"/>
    <cellStyle name="Comma 4 3 3 2 2" xfId="369"/>
    <cellStyle name="Comma 4 3 4" xfId="279"/>
    <cellStyle name="Comma 4 3 4 2" xfId="366"/>
    <cellStyle name="Comma 4 4" xfId="139"/>
    <cellStyle name="Comma 4 4 2" xfId="283"/>
    <cellStyle name="Comma 4 4 2 2" xfId="370"/>
    <cellStyle name="Comma 4 5" xfId="140"/>
    <cellStyle name="Comma 4 5 10" xfId="518"/>
    <cellStyle name="Comma 4 5 2" xfId="284"/>
    <cellStyle name="Comma 4 5 2 2" xfId="371"/>
    <cellStyle name="Comma 4 5 3" xfId="403"/>
    <cellStyle name="Comma 4 5 4" xfId="420"/>
    <cellStyle name="Comma 4 5 5" xfId="437"/>
    <cellStyle name="Comma 4 5 6" xfId="454"/>
    <cellStyle name="Comma 4 5 7" xfId="471"/>
    <cellStyle name="Comma 4 5 8" xfId="488"/>
    <cellStyle name="Comma 4 5 9" xfId="326"/>
    <cellStyle name="Comma 5" xfId="41"/>
    <cellStyle name="Comma 5 10" xfId="141"/>
    <cellStyle name="Comma 5 10 2" xfId="285"/>
    <cellStyle name="Comma 5 10 2 2" xfId="373"/>
    <cellStyle name="Comma 5 11" xfId="254"/>
    <cellStyle name="Comma 5 11 2" xfId="372"/>
    <cellStyle name="Comma 5 2" xfId="42"/>
    <cellStyle name="Comma 5 2 10" xfId="255"/>
    <cellStyle name="Comma 5 2 10 2" xfId="374"/>
    <cellStyle name="Comma 5 2 2" xfId="142"/>
    <cellStyle name="Comma 5 2 2 10" xfId="519"/>
    <cellStyle name="Comma 5 2 2 2" xfId="286"/>
    <cellStyle name="Comma 5 2 2 2 2" xfId="375"/>
    <cellStyle name="Comma 5 2 2 3" xfId="404"/>
    <cellStyle name="Comma 5 2 2 4" xfId="421"/>
    <cellStyle name="Comma 5 2 2 5" xfId="438"/>
    <cellStyle name="Comma 5 2 2 6" xfId="455"/>
    <cellStyle name="Comma 5 2 2 7" xfId="472"/>
    <cellStyle name="Comma 5 2 2 8" xfId="489"/>
    <cellStyle name="Comma 5 2 2 9" xfId="327"/>
    <cellStyle name="Comma 5 2 3" xfId="143"/>
    <cellStyle name="Comma 5 2 3 10" xfId="520"/>
    <cellStyle name="Comma 5 2 3 2" xfId="287"/>
    <cellStyle name="Comma 5 2 3 2 2" xfId="376"/>
    <cellStyle name="Comma 5 2 3 3" xfId="405"/>
    <cellStyle name="Comma 5 2 3 4" xfId="422"/>
    <cellStyle name="Comma 5 2 3 5" xfId="439"/>
    <cellStyle name="Comma 5 2 3 6" xfId="456"/>
    <cellStyle name="Comma 5 2 3 7" xfId="473"/>
    <cellStyle name="Comma 5 2 3 8" xfId="490"/>
    <cellStyle name="Comma 5 2 3 9" xfId="328"/>
    <cellStyle name="Comma 5 2 4" xfId="144"/>
    <cellStyle name="Comma 5 2 4 10" xfId="521"/>
    <cellStyle name="Comma 5 2 4 2" xfId="288"/>
    <cellStyle name="Comma 5 2 4 2 2" xfId="377"/>
    <cellStyle name="Comma 5 2 4 3" xfId="406"/>
    <cellStyle name="Comma 5 2 4 4" xfId="423"/>
    <cellStyle name="Comma 5 2 4 5" xfId="440"/>
    <cellStyle name="Comma 5 2 4 6" xfId="457"/>
    <cellStyle name="Comma 5 2 4 7" xfId="474"/>
    <cellStyle name="Comma 5 2 4 8" xfId="491"/>
    <cellStyle name="Comma 5 2 4 9" xfId="329"/>
    <cellStyle name="Comma 5 2 5" xfId="145"/>
    <cellStyle name="Comma 5 2 5 10" xfId="522"/>
    <cellStyle name="Comma 5 2 5 2" xfId="289"/>
    <cellStyle name="Comma 5 2 5 2 2" xfId="378"/>
    <cellStyle name="Comma 5 2 5 3" xfId="407"/>
    <cellStyle name="Comma 5 2 5 4" xfId="424"/>
    <cellStyle name="Comma 5 2 5 5" xfId="441"/>
    <cellStyle name="Comma 5 2 5 6" xfId="458"/>
    <cellStyle name="Comma 5 2 5 7" xfId="475"/>
    <cellStyle name="Comma 5 2 5 8" xfId="492"/>
    <cellStyle name="Comma 5 2 5 9" xfId="330"/>
    <cellStyle name="Comma 5 2 6" xfId="146"/>
    <cellStyle name="Comma 5 2 6 10" xfId="523"/>
    <cellStyle name="Comma 5 2 6 2" xfId="290"/>
    <cellStyle name="Comma 5 2 6 2 2" xfId="379"/>
    <cellStyle name="Comma 5 2 6 3" xfId="408"/>
    <cellStyle name="Comma 5 2 6 4" xfId="425"/>
    <cellStyle name="Comma 5 2 6 5" xfId="442"/>
    <cellStyle name="Comma 5 2 6 6" xfId="459"/>
    <cellStyle name="Comma 5 2 6 7" xfId="476"/>
    <cellStyle name="Comma 5 2 6 8" xfId="493"/>
    <cellStyle name="Comma 5 2 6 9" xfId="331"/>
    <cellStyle name="Comma 5 2 7" xfId="147"/>
    <cellStyle name="Comma 5 2 7 10" xfId="524"/>
    <cellStyle name="Comma 5 2 7 2" xfId="291"/>
    <cellStyle name="Comma 5 2 7 2 2" xfId="380"/>
    <cellStyle name="Comma 5 2 7 3" xfId="409"/>
    <cellStyle name="Comma 5 2 7 4" xfId="426"/>
    <cellStyle name="Comma 5 2 7 5" xfId="443"/>
    <cellStyle name="Comma 5 2 7 6" xfId="460"/>
    <cellStyle name="Comma 5 2 7 7" xfId="477"/>
    <cellStyle name="Comma 5 2 7 8" xfId="494"/>
    <cellStyle name="Comma 5 2 7 9" xfId="332"/>
    <cellStyle name="Comma 5 2 8" xfId="148"/>
    <cellStyle name="Comma 5 2 8 10" xfId="525"/>
    <cellStyle name="Comma 5 2 8 2" xfId="292"/>
    <cellStyle name="Comma 5 2 8 2 2" xfId="381"/>
    <cellStyle name="Comma 5 2 8 3" xfId="410"/>
    <cellStyle name="Comma 5 2 8 4" xfId="427"/>
    <cellStyle name="Comma 5 2 8 5" xfId="444"/>
    <cellStyle name="Comma 5 2 8 6" xfId="461"/>
    <cellStyle name="Comma 5 2 8 7" xfId="478"/>
    <cellStyle name="Comma 5 2 8 8" xfId="495"/>
    <cellStyle name="Comma 5 2 8 9" xfId="333"/>
    <cellStyle name="Comma 5 2 9" xfId="149"/>
    <cellStyle name="Comma 5 2 9 10" xfId="526"/>
    <cellStyle name="Comma 5 2 9 2" xfId="293"/>
    <cellStyle name="Comma 5 2 9 2 2" xfId="382"/>
    <cellStyle name="Comma 5 2 9 3" xfId="411"/>
    <cellStyle name="Comma 5 2 9 4" xfId="428"/>
    <cellStyle name="Comma 5 2 9 5" xfId="445"/>
    <cellStyle name="Comma 5 2 9 6" xfId="462"/>
    <cellStyle name="Comma 5 2 9 7" xfId="479"/>
    <cellStyle name="Comma 5 2 9 8" xfId="496"/>
    <cellStyle name="Comma 5 2 9 9" xfId="334"/>
    <cellStyle name="Comma 5 3" xfId="150"/>
    <cellStyle name="Comma 5 3 10" xfId="527"/>
    <cellStyle name="Comma 5 3 2" xfId="294"/>
    <cellStyle name="Comma 5 3 2 2" xfId="383"/>
    <cellStyle name="Comma 5 3 3" xfId="412"/>
    <cellStyle name="Comma 5 3 4" xfId="429"/>
    <cellStyle name="Comma 5 3 5" xfId="446"/>
    <cellStyle name="Comma 5 3 6" xfId="463"/>
    <cellStyle name="Comma 5 3 7" xfId="480"/>
    <cellStyle name="Comma 5 3 8" xfId="497"/>
    <cellStyle name="Comma 5 3 9" xfId="335"/>
    <cellStyle name="Comma 5 4" xfId="151"/>
    <cellStyle name="Comma 5 4 2" xfId="295"/>
    <cellStyle name="Comma 5 4 2 2" xfId="384"/>
    <cellStyle name="Comma 5 5" xfId="152"/>
    <cellStyle name="Comma 5 5 2" xfId="296"/>
    <cellStyle name="Comma 5 5 2 2" xfId="385"/>
    <cellStyle name="Comma 5 6" xfId="153"/>
    <cellStyle name="Comma 5 6 2" xfId="297"/>
    <cellStyle name="Comma 5 6 2 2" xfId="386"/>
    <cellStyle name="Comma 5 7" xfId="154"/>
    <cellStyle name="Comma 5 7 2" xfId="298"/>
    <cellStyle name="Comma 5 7 2 2" xfId="387"/>
    <cellStyle name="Comma 5 8" xfId="155"/>
    <cellStyle name="Comma 5 8 2" xfId="299"/>
    <cellStyle name="Comma 5 8 2 2" xfId="388"/>
    <cellStyle name="Comma 5 9" xfId="156"/>
    <cellStyle name="Comma 5 9 2" xfId="300"/>
    <cellStyle name="Comma 5 9 2 2" xfId="389"/>
    <cellStyle name="Comma 6" xfId="43"/>
    <cellStyle name="Comma 6 2" xfId="157"/>
    <cellStyle name="Comma 6 2 10" xfId="336"/>
    <cellStyle name="Comma 6 2 11" xfId="528"/>
    <cellStyle name="Comma 6 2 2" xfId="158"/>
    <cellStyle name="Comma 6 2 2 10" xfId="529"/>
    <cellStyle name="Comma 6 2 2 2" xfId="302"/>
    <cellStyle name="Comma 6 2 2 2 2" xfId="392"/>
    <cellStyle name="Comma 6 2 2 3" xfId="414"/>
    <cellStyle name="Comma 6 2 2 4" xfId="431"/>
    <cellStyle name="Comma 6 2 2 5" xfId="448"/>
    <cellStyle name="Comma 6 2 2 6" xfId="465"/>
    <cellStyle name="Comma 6 2 2 7" xfId="482"/>
    <cellStyle name="Comma 6 2 2 8" xfId="499"/>
    <cellStyle name="Comma 6 2 2 9" xfId="337"/>
    <cellStyle name="Comma 6 2 3" xfId="301"/>
    <cellStyle name="Comma 6 2 3 2" xfId="391"/>
    <cellStyle name="Comma 6 2 4" xfId="413"/>
    <cellStyle name="Comma 6 2 5" xfId="430"/>
    <cellStyle name="Comma 6 2 6" xfId="447"/>
    <cellStyle name="Comma 6 2 7" xfId="464"/>
    <cellStyle name="Comma 6 2 8" xfId="481"/>
    <cellStyle name="Comma 6 2 9" xfId="498"/>
    <cellStyle name="Comma 6 3" xfId="159"/>
    <cellStyle name="Comma 6 3 10" xfId="338"/>
    <cellStyle name="Comma 6 3 11" xfId="530"/>
    <cellStyle name="Comma 6 3 2" xfId="160"/>
    <cellStyle name="Comma 6 3 2 10" xfId="531"/>
    <cellStyle name="Comma 6 3 2 2" xfId="304"/>
    <cellStyle name="Comma 6 3 2 2 2" xfId="394"/>
    <cellStyle name="Comma 6 3 2 3" xfId="416"/>
    <cellStyle name="Comma 6 3 2 4" xfId="433"/>
    <cellStyle name="Comma 6 3 2 5" xfId="450"/>
    <cellStyle name="Comma 6 3 2 6" xfId="467"/>
    <cellStyle name="Comma 6 3 2 7" xfId="484"/>
    <cellStyle name="Comma 6 3 2 8" xfId="501"/>
    <cellStyle name="Comma 6 3 2 9" xfId="339"/>
    <cellStyle name="Comma 6 3 3" xfId="303"/>
    <cellStyle name="Comma 6 3 3 2" xfId="393"/>
    <cellStyle name="Comma 6 3 4" xfId="415"/>
    <cellStyle name="Comma 6 3 5" xfId="432"/>
    <cellStyle name="Comma 6 3 6" xfId="449"/>
    <cellStyle name="Comma 6 3 7" xfId="466"/>
    <cellStyle name="Comma 6 3 8" xfId="483"/>
    <cellStyle name="Comma 6 3 9" xfId="500"/>
    <cellStyle name="Comma 6 4" xfId="161"/>
    <cellStyle name="Comma 6 4 10" xfId="532"/>
    <cellStyle name="Comma 6 4 2" xfId="305"/>
    <cellStyle name="Comma 6 4 2 2" xfId="395"/>
    <cellStyle name="Comma 6 4 3" xfId="417"/>
    <cellStyle name="Comma 6 4 4" xfId="434"/>
    <cellStyle name="Comma 6 4 5" xfId="451"/>
    <cellStyle name="Comma 6 4 6" xfId="468"/>
    <cellStyle name="Comma 6 4 7" xfId="485"/>
    <cellStyle name="Comma 6 4 8" xfId="502"/>
    <cellStyle name="Comma 6 4 9" xfId="340"/>
    <cellStyle name="Comma 6 5" xfId="162"/>
    <cellStyle name="Comma 6 5 2" xfId="306"/>
    <cellStyle name="Comma 6 5 2 2" xfId="396"/>
    <cellStyle name="Comma 6 6" xfId="163"/>
    <cellStyle name="Comma 6 6 10" xfId="533"/>
    <cellStyle name="Comma 6 6 2" xfId="307"/>
    <cellStyle name="Comma 6 6 2 2" xfId="397"/>
    <cellStyle name="Comma 6 6 3" xfId="418"/>
    <cellStyle name="Comma 6 6 4" xfId="435"/>
    <cellStyle name="Comma 6 6 5" xfId="452"/>
    <cellStyle name="Comma 6 6 6" xfId="469"/>
    <cellStyle name="Comma 6 6 7" xfId="486"/>
    <cellStyle name="Comma 6 6 8" xfId="503"/>
    <cellStyle name="Comma 6 6 9" xfId="341"/>
    <cellStyle name="Comma 6 7" xfId="256"/>
    <cellStyle name="Comma 6 7 2" xfId="390"/>
    <cellStyle name="Comma 7" xfId="44"/>
    <cellStyle name="Comma 7 2" xfId="164"/>
    <cellStyle name="Comma 7 2 2" xfId="308"/>
    <cellStyle name="Comma 7 2 2 2" xfId="399"/>
    <cellStyle name="Comma 7 3" xfId="257"/>
    <cellStyle name="Comma 7 3 2" xfId="398"/>
    <cellStyle name="Comma 8" xfId="165"/>
    <cellStyle name="Comma 8 2" xfId="309"/>
    <cellStyle name="Comma 8 2 2" xfId="400"/>
    <cellStyle name="Comma 9" xfId="166"/>
    <cellStyle name="Comma 9 2" xfId="310"/>
    <cellStyle name="Comma 9 2 2" xfId="401"/>
    <cellStyle name="Currency 2" xfId="45"/>
    <cellStyle name="Excel Built-in Normal" xfId="167"/>
    <cellStyle name="Explanatory Text 2" xfId="46"/>
    <cellStyle name="Good 2" xfId="47"/>
    <cellStyle name="Grey" xfId="48"/>
    <cellStyle name="headerStyle" xfId="49"/>
    <cellStyle name="Heading 1 2" xfId="50"/>
    <cellStyle name="Heading 2 2" xfId="51"/>
    <cellStyle name="Heading 3 2" xfId="52"/>
    <cellStyle name="Heading 4 2" xfId="53"/>
    <cellStyle name="Input [yellow]" xfId="54"/>
    <cellStyle name="Input [yellow] 2" xfId="258"/>
    <cellStyle name="Input [yellow] 3" xfId="311"/>
    <cellStyle name="Input [yellow] 4" xfId="318"/>
    <cellStyle name="Input [yellow] 5" xfId="510"/>
    <cellStyle name="Input 2" xfId="55"/>
    <cellStyle name="Input 2 2" xfId="259"/>
    <cellStyle name="Input 2 2 2" xfId="541"/>
    <cellStyle name="Input 2 3" xfId="319"/>
    <cellStyle name="Input 2 4" xfId="511"/>
    <cellStyle name="Input 3" xfId="56"/>
    <cellStyle name="Input 3 2" xfId="260"/>
    <cellStyle name="Input 3 2 2" xfId="540"/>
    <cellStyle name="Input 3 3" xfId="320"/>
    <cellStyle name="Input 3 4" xfId="512"/>
    <cellStyle name="Input 4" xfId="57"/>
    <cellStyle name="Input 4 2" xfId="261"/>
    <cellStyle name="Input 4 2 2" xfId="539"/>
    <cellStyle name="Input 4 3" xfId="321"/>
    <cellStyle name="Input 4 4" xfId="513"/>
    <cellStyle name="Input 5" xfId="58"/>
    <cellStyle name="Input 5 2" xfId="262"/>
    <cellStyle name="Input 5 2 2" xfId="538"/>
    <cellStyle name="Input 5 3" xfId="322"/>
    <cellStyle name="Input 5 4" xfId="514"/>
    <cellStyle name="Linked Cell 2" xfId="59"/>
    <cellStyle name="Neutral 2" xfId="60"/>
    <cellStyle name="Normal" xfId="0" builtinId="0"/>
    <cellStyle name="Normal - Style1" xfId="61"/>
    <cellStyle name="Normal 10" xfId="62"/>
    <cellStyle name="Normal 10 2" xfId="63"/>
    <cellStyle name="Normal 10 2 2" xfId="168"/>
    <cellStyle name="Normal 10 2 2 2" xfId="169"/>
    <cellStyle name="Normal 10 2 3" xfId="170"/>
    <cellStyle name="Normal 10 3" xfId="171"/>
    <cellStyle name="Normal 10 3 2" xfId="172"/>
    <cellStyle name="Normal 10 4" xfId="173"/>
    <cellStyle name="Normal 11" xfId="64"/>
    <cellStyle name="Normal 12" xfId="65"/>
    <cellStyle name="Normal 12 2" xfId="174"/>
    <cellStyle name="Normal 13" xfId="66"/>
    <cellStyle name="Normal 13 2" xfId="175"/>
    <cellStyle name="Normal 13 3" xfId="176"/>
    <cellStyle name="Normal 14" xfId="67"/>
    <cellStyle name="Normal 14 2" xfId="177"/>
    <cellStyle name="Normal 14 3" xfId="178"/>
    <cellStyle name="Normal 15" xfId="68"/>
    <cellStyle name="Normal 15 2" xfId="179"/>
    <cellStyle name="Normal 15 3" xfId="180"/>
    <cellStyle name="Normal 16" xfId="69"/>
    <cellStyle name="Normal 17" xfId="70"/>
    <cellStyle name="Normal 17 2" xfId="181"/>
    <cellStyle name="Normal 18" xfId="71"/>
    <cellStyle name="Normal 18 2" xfId="72"/>
    <cellStyle name="Normal 19" xfId="73"/>
    <cellStyle name="Normal 2" xfId="74"/>
    <cellStyle name="Normal 2 2" xfId="75"/>
    <cellStyle name="Normal 2 2 2" xfId="76"/>
    <cellStyle name="Normal 2 2 3" xfId="182"/>
    <cellStyle name="Normal 2 2 4" xfId="183"/>
    <cellStyle name="Normal 2 3" xfId="77"/>
    <cellStyle name="Normal 2 3 2" xfId="184"/>
    <cellStyle name="Normal 2 4" xfId="78"/>
    <cellStyle name="Normal 2 5" xfId="79"/>
    <cellStyle name="Normal 2_BuB 2014 PPRPs (NAPC) as of April 25_2013 (PM)" xfId="80"/>
    <cellStyle name="Normal 20" xfId="81"/>
    <cellStyle name="Normal 20 2" xfId="185"/>
    <cellStyle name="Normal 20 2 2" xfId="186"/>
    <cellStyle name="Normal 209" xfId="187"/>
    <cellStyle name="Normal 21" xfId="188"/>
    <cellStyle name="Normal 22" xfId="189"/>
    <cellStyle name="Normal 23" xfId="82"/>
    <cellStyle name="Normal 23 2" xfId="190"/>
    <cellStyle name="Normal 24" xfId="191"/>
    <cellStyle name="Normal 25" xfId="192"/>
    <cellStyle name="Normal 26" xfId="193"/>
    <cellStyle name="Normal 26 2" xfId="194"/>
    <cellStyle name="Normal 26 3" xfId="195"/>
    <cellStyle name="Normal 27" xfId="196"/>
    <cellStyle name="Normal 28" xfId="197"/>
    <cellStyle name="Normal 29" xfId="198"/>
    <cellStyle name="Normal 3" xfId="83"/>
    <cellStyle name="Normal 3 2" xfId="84"/>
    <cellStyle name="Normal 3 2 2" xfId="199"/>
    <cellStyle name="Normal 3 3" xfId="200"/>
    <cellStyle name="Normal 30" xfId="201"/>
    <cellStyle name="Normal 31" xfId="202"/>
    <cellStyle name="Normal 32" xfId="203"/>
    <cellStyle name="Normal 33" xfId="204"/>
    <cellStyle name="Normal 34" xfId="205"/>
    <cellStyle name="Normal 35" xfId="206"/>
    <cellStyle name="Normal 36" xfId="242"/>
    <cellStyle name="Normal 37" xfId="85"/>
    <cellStyle name="Normal 4" xfId="86"/>
    <cellStyle name="Normal 4 2" xfId="87"/>
    <cellStyle name="Normal 4 3" xfId="207"/>
    <cellStyle name="Normal 4 4" xfId="208"/>
    <cellStyle name="Normal 5" xfId="88"/>
    <cellStyle name="Normal 5 2" xfId="89"/>
    <cellStyle name="Normal 5 3" xfId="209"/>
    <cellStyle name="Normal 5 4" xfId="210"/>
    <cellStyle name="Normal 5 5" xfId="211"/>
    <cellStyle name="Normal 5 6" xfId="212"/>
    <cellStyle name="Normal 5 7" xfId="213"/>
    <cellStyle name="Normal 5 8" xfId="214"/>
    <cellStyle name="Normal 6" xfId="90"/>
    <cellStyle name="Normal 6 2" xfId="215"/>
    <cellStyle name="Normal 6 2 2" xfId="216"/>
    <cellStyle name="Normal 6 3" xfId="217"/>
    <cellStyle name="Normal 7" xfId="91"/>
    <cellStyle name="Normal 7 2" xfId="218"/>
    <cellStyle name="Normal 7 3" xfId="219"/>
    <cellStyle name="Normal 7 4" xfId="220"/>
    <cellStyle name="Normal 8" xfId="92"/>
    <cellStyle name="Normal 8 2" xfId="93"/>
    <cellStyle name="Normal 8 3" xfId="221"/>
    <cellStyle name="Normal 9" xfId="94"/>
    <cellStyle name="Normal 9 2" xfId="95"/>
    <cellStyle name="Normal 9 3" xfId="222"/>
    <cellStyle name="Note 2" xfId="96"/>
    <cellStyle name="Note 2 2" xfId="263"/>
    <cellStyle name="Note 2 2 2" xfId="535"/>
    <cellStyle name="Note 2 3" xfId="323"/>
    <cellStyle name="Note 2 4" xfId="515"/>
    <cellStyle name="Note 3" xfId="97"/>
    <cellStyle name="Output 2" xfId="98"/>
    <cellStyle name="Output 2 2" xfId="264"/>
    <cellStyle name="Output 2 2 2" xfId="537"/>
    <cellStyle name="Output 2 3" xfId="324"/>
    <cellStyle name="Output 2 4" xfId="516"/>
    <cellStyle name="Percent" xfId="238" builtinId="5"/>
    <cellStyle name="Percent [2]" xfId="99"/>
    <cellStyle name="Percent 10" xfId="223"/>
    <cellStyle name="Percent 11" xfId="224"/>
    <cellStyle name="Percent 12" xfId="225"/>
    <cellStyle name="Percent 13" xfId="226"/>
    <cellStyle name="Percent 2" xfId="100"/>
    <cellStyle name="Percent 2 2" xfId="227"/>
    <cellStyle name="Percent 2 3" xfId="228"/>
    <cellStyle name="Percent 3" xfId="229"/>
    <cellStyle name="Percent 4" xfId="230"/>
    <cellStyle name="Percent 5" xfId="231"/>
    <cellStyle name="Percent 5 2" xfId="232"/>
    <cellStyle name="Percent 5 3" xfId="233"/>
    <cellStyle name="Percent 6" xfId="234"/>
    <cellStyle name="Percent 7" xfId="235"/>
    <cellStyle name="Percent 8" xfId="236"/>
    <cellStyle name="Percent 9" xfId="237"/>
    <cellStyle name="Title 2" xfId="101"/>
    <cellStyle name="Total 2" xfId="102"/>
    <cellStyle name="Total 2 2" xfId="265"/>
    <cellStyle name="Total 2 2 2" xfId="534"/>
    <cellStyle name="Total 2 3" xfId="325"/>
    <cellStyle name="Total 2 4" xfId="517"/>
    <cellStyle name="Tusental (0)_pldt" xfId="103"/>
    <cellStyle name="Tusental_pldt" xfId="104"/>
    <cellStyle name="Valuta (0)_pldt" xfId="105"/>
    <cellStyle name="Valuta_pldt" xfId="106"/>
    <cellStyle name="Warning Text 2" xfId="107"/>
  </cellStyles>
  <dxfs count="742"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165" formatCode="_(* #,##0.00_);_(* \(#,##0.0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bottom" readingOrder="0"/>
    </dxf>
    <dxf>
      <alignment vertical="bottom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none"/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LIMINANGCO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EADER\Glen\manila\Lupang%20Pangako%20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inangcong"/>
      <sheetName val="Recommendation"/>
      <sheetName val="Liminangcong-SWA"/>
      <sheetName val="Liminangcong-WPR"/>
      <sheetName val="Database"/>
      <sheetName val="Template"/>
      <sheetName val="Summary"/>
      <sheetName val="DataInput"/>
      <sheetName val="1cl 7x9 modified wo ceiling "/>
      <sheetName val="pow (final)"/>
      <sheetName val="2cl 7x9 modified"/>
      <sheetName val="1cl 7x9 Ramon"/>
      <sheetName val="1cl 7x7 modified"/>
      <sheetName val="2cl 7x7 modified"/>
      <sheetName val="dbase"/>
      <sheetName val="industrial"/>
      <sheetName val="1cl 7x9 modified"/>
      <sheetName val="3cl 7x9 modified"/>
      <sheetName val="1cl"/>
      <sheetName val="2cl"/>
      <sheetName val="3cl"/>
      <sheetName val="5cl"/>
      <sheetName val="2sty4cl "/>
      <sheetName val="2sty6cl "/>
      <sheetName val="2sty8cl "/>
      <sheetName val="3sty9cl"/>
      <sheetName val="h.e."/>
      <sheetName val="cr attached"/>
      <sheetName val="cr detached"/>
      <sheetName val="rc septic vault"/>
      <sheetName val="chb septic vault"/>
      <sheetName val="1cl (2)"/>
      <sheetName val="PROGRAM of WORK"/>
      <sheetName val="1cl 7x7 M"/>
      <sheetName val="1cl_7x9_modified_wo_ceiling_5"/>
      <sheetName val="pow_(final)5"/>
      <sheetName val="2cl_7x9_modified5"/>
      <sheetName val="1cl_7x9_Ramon5"/>
      <sheetName val="1cl_7x7_modified5"/>
      <sheetName val="2cl_7x7_modified5"/>
      <sheetName val="1cl_7x9_modified5"/>
      <sheetName val="3cl_7x9_modified5"/>
      <sheetName val="2sty4cl_5"/>
      <sheetName val="2sty6cl_5"/>
      <sheetName val="2sty8cl_5"/>
      <sheetName val="h_e_5"/>
      <sheetName val="cr_attached5"/>
      <sheetName val="cr_detached5"/>
      <sheetName val="rc_septic_vault5"/>
      <sheetName val="chb_septic_vault5"/>
      <sheetName val="1cl_(2)5"/>
      <sheetName val="PROGRAM_of_WORK5"/>
      <sheetName val="1cl_7x7_M5"/>
      <sheetName val="1cl_7x9_modified_wo_ceiling_"/>
      <sheetName val="pow_(final)"/>
      <sheetName val="2cl_7x9_modified"/>
      <sheetName val="1cl_7x9_Ramon"/>
      <sheetName val="1cl_7x7_modified"/>
      <sheetName val="2cl_7x7_modified"/>
      <sheetName val="1cl_7x9_modified"/>
      <sheetName val="3cl_7x9_modified"/>
      <sheetName val="2sty4cl_"/>
      <sheetName val="2sty6cl_"/>
      <sheetName val="2sty8cl_"/>
      <sheetName val="h_e_"/>
      <sheetName val="cr_attached"/>
      <sheetName val="cr_detached"/>
      <sheetName val="rc_septic_vault"/>
      <sheetName val="chb_septic_vault"/>
      <sheetName val="1cl_(2)"/>
      <sheetName val="PROGRAM_of_WORK"/>
      <sheetName val="1cl_7x7_M"/>
      <sheetName val="1cl_7x9_modified_wo_ceiling_1"/>
      <sheetName val="pow_(final)1"/>
      <sheetName val="2cl_7x9_modified1"/>
      <sheetName val="1cl_7x9_Ramon1"/>
      <sheetName val="1cl_7x7_modified1"/>
      <sheetName val="2cl_7x7_modified1"/>
      <sheetName val="1cl_7x9_modified1"/>
      <sheetName val="3cl_7x9_modified1"/>
      <sheetName val="2sty4cl_1"/>
      <sheetName val="2sty6cl_1"/>
      <sheetName val="2sty8cl_1"/>
      <sheetName val="h_e_1"/>
      <sheetName val="cr_attached1"/>
      <sheetName val="cr_detached1"/>
      <sheetName val="rc_septic_vault1"/>
      <sheetName val="chb_septic_vault1"/>
      <sheetName val="1cl_(2)1"/>
      <sheetName val="PROGRAM_of_WORK1"/>
      <sheetName val="1cl_7x7_M1"/>
      <sheetName val="1cl_7x9_modified_wo_ceiling_3"/>
      <sheetName val="pow_(final)3"/>
      <sheetName val="2cl_7x9_modified3"/>
      <sheetName val="1cl_7x9_Ramon3"/>
      <sheetName val="1cl_7x7_modified3"/>
      <sheetName val="2cl_7x7_modified3"/>
      <sheetName val="1cl_7x9_modified3"/>
      <sheetName val="3cl_7x9_modified3"/>
      <sheetName val="2sty4cl_3"/>
      <sheetName val="2sty6cl_3"/>
      <sheetName val="2sty8cl_3"/>
      <sheetName val="h_e_3"/>
      <sheetName val="cr_attached3"/>
      <sheetName val="cr_detached3"/>
      <sheetName val="rc_septic_vault3"/>
      <sheetName val="chb_septic_vault3"/>
      <sheetName val="1cl_(2)3"/>
      <sheetName val="PROGRAM_of_WORK3"/>
      <sheetName val="1cl_7x7_M3"/>
      <sheetName val="1cl_7x9_modified_wo_ceiling_2"/>
      <sheetName val="pow_(final)2"/>
      <sheetName val="2cl_7x9_modified2"/>
      <sheetName val="1cl_7x9_Ramon2"/>
      <sheetName val="1cl_7x7_modified2"/>
      <sheetName val="2cl_7x7_modified2"/>
      <sheetName val="1cl_7x9_modified2"/>
      <sheetName val="3cl_7x9_modified2"/>
      <sheetName val="2sty4cl_2"/>
      <sheetName val="2sty6cl_2"/>
      <sheetName val="2sty8cl_2"/>
      <sheetName val="h_e_2"/>
      <sheetName val="cr_attached2"/>
      <sheetName val="cr_detached2"/>
      <sheetName val="rc_septic_vault2"/>
      <sheetName val="chb_septic_vault2"/>
      <sheetName val="1cl_(2)2"/>
      <sheetName val="PROGRAM_of_WORK2"/>
      <sheetName val="1cl_7x7_M2"/>
      <sheetName val="1cl_7x9_modified_wo_ceiling_4"/>
      <sheetName val="pow_(final)4"/>
      <sheetName val="2cl_7x9_modified4"/>
      <sheetName val="1cl_7x9_Ramon4"/>
      <sheetName val="1cl_7x7_modified4"/>
      <sheetName val="2cl_7x7_modified4"/>
      <sheetName val="1cl_7x9_modified4"/>
      <sheetName val="3cl_7x9_modified4"/>
      <sheetName val="2sty4cl_4"/>
      <sheetName val="2sty6cl_4"/>
      <sheetName val="2sty8cl_4"/>
      <sheetName val="h_e_4"/>
      <sheetName val="cr_attached4"/>
      <sheetName val="cr_detached4"/>
      <sheetName val="rc_septic_vault4"/>
      <sheetName val="chb_septic_vault4"/>
      <sheetName val="1cl_(2)4"/>
      <sheetName val="PROGRAM_of_WORK4"/>
      <sheetName val="1cl_7x7_M4"/>
      <sheetName val="1cl_7x9_modified_wo_ceiling_6"/>
      <sheetName val="pow_(final)6"/>
      <sheetName val="2cl_7x9_modified6"/>
      <sheetName val="1cl_7x9_Ramon6"/>
      <sheetName val="1cl_7x7_modified6"/>
      <sheetName val="2cl_7x7_modified6"/>
      <sheetName val="1cl_7x9_modified6"/>
      <sheetName val="3cl_7x9_modified6"/>
      <sheetName val="2sty4cl_6"/>
      <sheetName val="2sty6cl_6"/>
      <sheetName val="2sty8cl_6"/>
      <sheetName val="h_e_6"/>
      <sheetName val="cr_attached6"/>
      <sheetName val="cr_detached6"/>
      <sheetName val="rc_septic_vault6"/>
      <sheetName val="chb_septic_vault6"/>
      <sheetName val="1cl_(2)6"/>
      <sheetName val="PROGRAM_of_WORK6"/>
      <sheetName val="1cl_7x7_M6"/>
      <sheetName val="1cl_7x9_modified_wo_ceiling_7"/>
      <sheetName val="pow_(final)7"/>
      <sheetName val="2cl_7x9_modified7"/>
      <sheetName val="1cl_7x9_Ramon7"/>
      <sheetName val="1cl_7x7_modified7"/>
      <sheetName val="2cl_7x7_modified7"/>
      <sheetName val="1cl_7x9_modified7"/>
      <sheetName val="3cl_7x9_modified7"/>
      <sheetName val="2sty4cl_7"/>
      <sheetName val="2sty6cl_7"/>
      <sheetName val="2sty8cl_7"/>
      <sheetName val="h_e_7"/>
      <sheetName val="cr_attached7"/>
      <sheetName val="cr_detached7"/>
      <sheetName val="rc_septic_vault7"/>
      <sheetName val="chb_septic_vault7"/>
      <sheetName val="1cl_(2)7"/>
      <sheetName val="PROGRAM_of_WORK7"/>
      <sheetName val="1cl_7x7_M7"/>
      <sheetName val="1cl_7x9_modified_wo_ceiling_8"/>
      <sheetName val="pow_(final)8"/>
      <sheetName val="2cl_7x9_modified8"/>
      <sheetName val="1cl_7x9_Ramon8"/>
      <sheetName val="1cl_7x7_modified8"/>
      <sheetName val="2cl_7x7_modified8"/>
      <sheetName val="1cl_7x9_modified8"/>
      <sheetName val="3cl_7x9_modified8"/>
      <sheetName val="2sty4cl_8"/>
      <sheetName val="2sty6cl_8"/>
      <sheetName val="2sty8cl_8"/>
      <sheetName val="h_e_8"/>
      <sheetName val="cr_attached8"/>
      <sheetName val="cr_detached8"/>
      <sheetName val="rc_septic_vault8"/>
      <sheetName val="chb_septic_vault8"/>
      <sheetName val="1cl_(2)8"/>
      <sheetName val="PROGRAM_of_WORK8"/>
      <sheetName val="1cl_7x7_M8"/>
      <sheetName val="POW"/>
      <sheetName val="repair det est"/>
      <sheetName val="program of works"/>
      <sheetName val="2cl 7x7 M"/>
      <sheetName val="3cl 7x7 M"/>
      <sheetName val="1cl 7x9 M"/>
      <sheetName val="2cl 7x9 M"/>
      <sheetName val="3cl 7x9 M"/>
      <sheetName val="4cl 7x9 M"/>
      <sheetName val="1cl 7x9 O"/>
      <sheetName val="2cl 7x9 O"/>
      <sheetName val="2cl 7x9 O_sphere"/>
      <sheetName val="3cl 7x9 O"/>
      <sheetName val="multipurpose"/>
      <sheetName val="science lab"/>
      <sheetName val="Typhoon Resistance_2CL"/>
      <sheetName val="RC_SV"/>
      <sheetName val="CHB_SV"/>
      <sheetName val="1cl_7x9_modified_wo_ceiling_9"/>
      <sheetName val="pow_(final)9"/>
      <sheetName val="2cl_7x9_modified9"/>
      <sheetName val="1cl_7x9_Ramon9"/>
      <sheetName val="1cl_7x7_modified9"/>
      <sheetName val="2cl_7x7_modified9"/>
      <sheetName val="1cl_7x9_modified9"/>
      <sheetName val="3cl_7x9_modified9"/>
      <sheetName val="2sty4cl_9"/>
      <sheetName val="2sty6cl_9"/>
      <sheetName val="2sty8cl_9"/>
      <sheetName val="h_e_9"/>
      <sheetName val="cr_attached9"/>
      <sheetName val="cr_detached9"/>
      <sheetName val="rc_septic_vault9"/>
      <sheetName val="chb_septic_vault9"/>
      <sheetName val="1cl_(2)9"/>
      <sheetName val="PROGRAM_of_WORK9"/>
      <sheetName val="1cl_7x7_M9"/>
      <sheetName val="repair_det_est"/>
      <sheetName val="program_of_works"/>
      <sheetName val="2cl_7x7_M"/>
      <sheetName val="3cl_7x7_M"/>
      <sheetName val="1cl_7x9_M"/>
      <sheetName val="2cl_7x9_M"/>
      <sheetName val="3cl_7x9_M"/>
      <sheetName val="4cl_7x9_M"/>
      <sheetName val="1cl_7x9_O"/>
      <sheetName val="2cl_7x9_O"/>
      <sheetName val="2cl_7x9_O_sphere"/>
      <sheetName val="3cl_7x9_O"/>
      <sheetName val="science_lab"/>
      <sheetName val="Typhoon_Resistance_2CL"/>
      <sheetName val="1cl_7x9_modified_wo_ceiling_10"/>
      <sheetName val="1cl_7x9_modified_wo_ceiling_11"/>
      <sheetName val="3sty15cl-1"/>
      <sheetName val="buhelebongES"/>
      <sheetName val="DECS 2cl OMS (2)"/>
      <sheetName val="COP2 okiot tabuac bcps(100)"/>
      <sheetName val="Detailed Estimate"/>
      <sheetName val="Sheet2"/>
      <sheetName val="Sheet1"/>
      <sheetName val="unit weight of angle bars"/>
      <sheetName val="unit weight of purlins"/>
      <sheetName val="NEWCON 2017 (CL)"/>
      <sheetName val="BEFF 2016"/>
      <sheetName val="Account Type"/>
      <sheetName val="Source of data"/>
      <sheetName val="1cl_7x9_modified_wo_ceiling_12"/>
      <sheetName val="pow_(final)10"/>
      <sheetName val="2cl_7x9_modified10"/>
      <sheetName val="1cl_7x9_Ramon10"/>
      <sheetName val="1cl_7x7_modified10"/>
      <sheetName val="2cl_7x7_modified10"/>
      <sheetName val="1cl_7x9_modified10"/>
      <sheetName val="3cl_7x9_modified10"/>
      <sheetName val="2sty4cl_10"/>
      <sheetName val="2sty6cl_10"/>
      <sheetName val="2sty8cl_10"/>
      <sheetName val="h_e_10"/>
      <sheetName val="cr_attached10"/>
      <sheetName val="cr_detached10"/>
      <sheetName val="rc_septic_vault10"/>
      <sheetName val="chb_septic_vault10"/>
      <sheetName val="1cl_(2)10"/>
      <sheetName val="PROGRAM_of_WORK10"/>
      <sheetName val="1cl_7x7_M10"/>
      <sheetName val="repair_det_est1"/>
      <sheetName val="program_of_works1"/>
      <sheetName val="2cl_7x7_M1"/>
      <sheetName val="3cl_7x7_M1"/>
      <sheetName val="1cl_7x9_M1"/>
      <sheetName val="2cl_7x9_M1"/>
      <sheetName val="3cl_7x9_M1"/>
      <sheetName val="4cl_7x9_M1"/>
      <sheetName val="1cl_7x9_O1"/>
      <sheetName val="2cl_7x9_O1"/>
      <sheetName val="2cl_7x9_O_sphere1"/>
      <sheetName val="3cl_7x9_O1"/>
      <sheetName val="science_lab1"/>
      <sheetName val="Typhoon_Resistance_2CL1"/>
      <sheetName val="DECS_2cl_OMS_(2)"/>
      <sheetName val="COP2_okiot_tabuac_bcps(100)"/>
      <sheetName val="Detailed_Estimate"/>
      <sheetName val="unit_weight_of_angle_bars"/>
      <sheetName val="unit_weight_of_purlins"/>
      <sheetName val="NEWCON_2017_(CL)"/>
      <sheetName val="BEFF_2016"/>
      <sheetName val="Account_Type"/>
      <sheetName val="900b"/>
      <sheetName val="900a"/>
      <sheetName val="1cl_7x9_Ramn1"/>
      <sheetName val="⊹≣駤_≚7≎≭믧ì⋡뭦ꫭ⋬餱"/>
      <sheetName val="⋜ú曆衟Ùꩋᄷ}衭 d駒ÿ꫏ì蠱"/>
      <sheetName val="1_x0005_"/>
      <sheetName val="_Recovered_SheetName_79_"/>
      <sheetName val="_Recovered_SheetName_80_"/>
      <sheetName val="_Recovered_SheetName_81_"/>
      <sheetName val="_Recovered_SheetName_82_"/>
      <sheetName val="_Recovered_SheetName_83_"/>
      <sheetName val="_Recovered_SheetName_84_"/>
      <sheetName val="_Recovered_SheetName_85_"/>
      <sheetName val="_Recovered_SheetName_86_"/>
      <sheetName val="_Recovered_SheetName_87_"/>
      <sheetName val="_Recovered_SheetName_88_"/>
      <sheetName val="_Recovered_SheetName_89_"/>
      <sheetName val="_Recovered_SheetName_90_"/>
      <sheetName val="_Recovered_SheetName_91_"/>
      <sheetName val="_Recovered_SheetName_92_"/>
      <sheetName val="_Recovered_SheetName_93_"/>
      <sheetName val="_Recovered_SheetName_94_"/>
      <sheetName val="_Recovered_SheetName_95_"/>
      <sheetName val="_Recovered_SheetName_96_"/>
      <sheetName val="_Recovered_SheetName_97_"/>
      <sheetName val="_Recovered_SheetName_98_"/>
      <sheetName val="_Recovered_SheetName_99_"/>
      <sheetName val="_Recovered_SheetName_100_"/>
      <sheetName val="_Recovered_SheetName_101_"/>
      <sheetName val="_Recovered_SheetName_102_"/>
      <sheetName val="_Recovered_SheetName_103_"/>
      <sheetName val="_Recovered_SheetName_104_"/>
      <sheetName val="_Recovered_SheetName_105_"/>
      <sheetName val="_Recovered_SheetName_106_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_Recovered_SheetName_113_"/>
      <sheetName val="_Recovered_SheetName_114_"/>
      <sheetName val="_Recovered_SheetName_115_"/>
      <sheetName val="_Recovered_SheetName_116_"/>
      <sheetName val="_Recovered_SheetName_117_"/>
      <sheetName val="_Recovered_SheetName_118_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_Recovered_SheetName_125_"/>
      <sheetName val="_Recovered_SheetName_126_"/>
      <sheetName val="_Recovered_SheetName_127_"/>
      <sheetName val="_Recovered_SheetName_128_"/>
      <sheetName val="_Recovered_SheetName_129_"/>
      <sheetName val="_Recovered_SheetName_130_"/>
      <sheetName val="_Recovered_SheetName_131_"/>
      <sheetName val="_Recovered_SheetName_132_"/>
      <sheetName val="_Recovered_SheetName_133_"/>
      <sheetName val="_Recovered_SheetName_134_"/>
      <sheetName val="_Recovered_SheetName_135_"/>
      <sheetName val="_Recovered_SheetName_136_"/>
      <sheetName val="_Recovered_SheetName_137_"/>
      <sheetName val="_Recovered_SheetName_138_"/>
      <sheetName val="_Recovered_SheetName_139_"/>
      <sheetName val="_Recovered_SheetName_140_"/>
      <sheetName val="_Recovered_SheetName_141_"/>
      <sheetName val="_Recovered_SheetName_142_"/>
      <sheetName val="_Recovered_SheetName_143_"/>
      <sheetName val="_Recovered_SheetName_144_"/>
      <sheetName val="_Recovered_SheetName_145_"/>
      <sheetName val="_Recovered_SheetName_146_"/>
      <sheetName val="_Recovered_SheetName_147_"/>
      <sheetName val="_Recovered_SheetName_148_"/>
      <sheetName val="_Recovered_SheetName_149_"/>
      <sheetName val="_Recovered_SheetName_150_"/>
      <sheetName val="_Recovered_SheetName_151_"/>
      <sheetName val="_Recovered_SheetName_152_"/>
      <sheetName val="_Recovered_SheetName_153_"/>
      <sheetName val="_Recovered_SheetName_154_"/>
      <sheetName val="_Recovered_SheetName_155_"/>
      <sheetName val="_Recovered_SheetName_156_"/>
      <sheetName val="_Recovered_SheetName_157_"/>
      <sheetName val="_Recovered_SheetName_158_"/>
      <sheetName val="_Recovered_SheetName_159_"/>
      <sheetName val="_Recovered_SheetName_160_"/>
      <sheetName val="_Recovered_SheetName_161_"/>
      <sheetName val="_Recovered_SheetName_162_"/>
      <sheetName val="_Recovered_SheetName_163_"/>
      <sheetName val="_Recovered_SheetName_164_"/>
      <sheetName val="_Recovered_SheetName_165_"/>
      <sheetName val="_Recovered_SheetName_166_"/>
      <sheetName val="_Recovered_SheetName_167_"/>
      <sheetName val="_Recovered_SheetName_168_"/>
      <sheetName val="_Recovered_SheetName_169_"/>
      <sheetName val="_Recovered_SheetName_170_"/>
      <sheetName val="_Recovered_SheetName_171_"/>
      <sheetName val="_Recovered_SheetName_172_"/>
      <sheetName val="_Recovered_SheetName_173_"/>
      <sheetName val="_Recovered_SheetName_174_"/>
      <sheetName val="_Recovered_SheetName_175_"/>
      <sheetName val="_Recovered_SheetName_176_"/>
      <sheetName val="_Recovered_SheetName_177_"/>
      <sheetName val="_Recovered_SheetName_178_"/>
      <sheetName val="_Recovered_SheetName_179_"/>
      <sheetName val="_Recovered_SheetName_180_"/>
      <sheetName val="_Recovered_SheetName_181_"/>
      <sheetName val="_Recovered_SheetName_182_"/>
      <sheetName val="_Recovered_SheetName_183_"/>
      <sheetName val="_Recovered_SheetName_184_"/>
      <sheetName val="_Recovered_SheetName_185_"/>
      <sheetName val="_Recovered_SheetName_186_"/>
      <sheetName val="_Recovered_SheetName_187_"/>
      <sheetName val="_Recovered_SheetName_188_"/>
      <sheetName val="_Recovered_SheetName_189_"/>
      <sheetName val="_Recovered_SheetName_190_"/>
      <sheetName val="_Recovered_SheetName_191_"/>
      <sheetName val="⋜ú曆衟Ùꩋᄷ}衭_x0009_d駒ÿ꫏ì蠱"/>
      <sheetName val="1cl_7x9_modified_wo_ceiling_13"/>
      <sheetName val="pow_(final)11"/>
      <sheetName val="2cl_7x9_modified11"/>
      <sheetName val="1cl_7x9_Ramon11"/>
      <sheetName val="1cl_7x7_modified11"/>
      <sheetName val="2cl_7x7_modified11"/>
      <sheetName val="1cl_7x9_modified11"/>
      <sheetName val="3cl_7x9_modified11"/>
      <sheetName val="2sty4cl_11"/>
      <sheetName val="2sty6cl_11"/>
      <sheetName val="2sty8cl_11"/>
      <sheetName val="h_e_11"/>
      <sheetName val="cr_attached11"/>
      <sheetName val="cr_detached11"/>
      <sheetName val="rc_septic_vault11"/>
      <sheetName val="chb_septic_vault11"/>
      <sheetName val="1cl_(2)11"/>
      <sheetName val="PROGRAM_of_WORK11"/>
      <sheetName val="1cl_7x7_M11"/>
      <sheetName val="repair_det_est2"/>
      <sheetName val="program_of_works2"/>
      <sheetName val="2cl_7x7_M2"/>
      <sheetName val="3cl_7x7_M2"/>
      <sheetName val="1cl_7x9_M2"/>
      <sheetName val="2cl_7x9_M2"/>
      <sheetName val="3cl_7x9_M2"/>
      <sheetName val="4cl_7x9_M2"/>
      <sheetName val="1cl_7x9_O2"/>
      <sheetName val="2cl_7x9_O2"/>
      <sheetName val="2cl_7x9_O_sphere2"/>
      <sheetName val="3cl_7x9_O2"/>
      <sheetName val="science_lab2"/>
      <sheetName val="Typhoon_Resistance_2CL2"/>
      <sheetName val="1cl_7x9_modified_wo_ceiling_19"/>
      <sheetName val="pow_(final)17"/>
      <sheetName val="2cl_7x9_modified17"/>
      <sheetName val="1cl_7x9_Ramon17"/>
      <sheetName val="1cl_7x7_modified17"/>
      <sheetName val="2cl_7x7_modified17"/>
      <sheetName val="1cl_7x9_modified17"/>
      <sheetName val="3cl_7x9_modified17"/>
      <sheetName val="2sty4cl_17"/>
      <sheetName val="2sty6cl_17"/>
      <sheetName val="2sty8cl_17"/>
      <sheetName val="h_e_17"/>
      <sheetName val="cr_attached17"/>
      <sheetName val="cr_detached17"/>
      <sheetName val="rc_septic_vault17"/>
      <sheetName val="chb_septic_vault17"/>
      <sheetName val="1cl_(2)17"/>
      <sheetName val="PROGRAM_of_WORK17"/>
      <sheetName val="1cl_7x7_M17"/>
      <sheetName val="repair_det_est8"/>
      <sheetName val="program_of_works8"/>
      <sheetName val="2cl_7x7_M8"/>
      <sheetName val="3cl_7x7_M8"/>
      <sheetName val="1cl_7x9_M8"/>
      <sheetName val="2cl_7x9_M8"/>
      <sheetName val="3cl_7x9_M8"/>
      <sheetName val="4cl_7x9_M8"/>
      <sheetName val="1cl_7x9_O8"/>
      <sheetName val="2cl_7x9_O8"/>
      <sheetName val="2cl_7x9_O_sphere8"/>
      <sheetName val="3cl_7x9_O8"/>
      <sheetName val="science_lab8"/>
      <sheetName val="Typhoon_Resistance_2CL8"/>
      <sheetName val="1cl_7x9_modified_wo_ceiling_16"/>
      <sheetName val="pow_(final)14"/>
      <sheetName val="2cl_7x9_modified14"/>
      <sheetName val="1cl_7x9_Ramon14"/>
      <sheetName val="1cl_7x7_modified14"/>
      <sheetName val="2cl_7x7_modified14"/>
      <sheetName val="1cl_7x9_modified14"/>
      <sheetName val="3cl_7x9_modified14"/>
      <sheetName val="2sty4cl_14"/>
      <sheetName val="2sty6cl_14"/>
      <sheetName val="2sty8cl_14"/>
      <sheetName val="h_e_14"/>
      <sheetName val="cr_attached14"/>
      <sheetName val="cr_detached14"/>
      <sheetName val="rc_septic_vault14"/>
      <sheetName val="chb_septic_vault14"/>
      <sheetName val="1cl_(2)14"/>
      <sheetName val="PROGRAM_of_WORK14"/>
      <sheetName val="1cl_7x7_M14"/>
      <sheetName val="repair_det_est5"/>
      <sheetName val="program_of_works5"/>
      <sheetName val="2cl_7x7_M5"/>
      <sheetName val="3cl_7x7_M5"/>
      <sheetName val="1cl_7x9_M5"/>
      <sheetName val="2cl_7x9_M5"/>
      <sheetName val="3cl_7x9_M5"/>
      <sheetName val="4cl_7x9_M5"/>
      <sheetName val="1cl_7x9_O5"/>
      <sheetName val="2cl_7x9_O5"/>
      <sheetName val="2cl_7x9_O_sphere5"/>
      <sheetName val="3cl_7x9_O5"/>
      <sheetName val="science_lab5"/>
      <sheetName val="Typhoon_Resistance_2CL5"/>
      <sheetName val="1cl_7x9_modified_wo_ceiling_14"/>
      <sheetName val="pow_(final)12"/>
      <sheetName val="2cl_7x9_modified12"/>
      <sheetName val="1cl_7x9_Ramon12"/>
      <sheetName val="1cl_7x7_modified12"/>
      <sheetName val="2cl_7x7_modified12"/>
      <sheetName val="1cl_7x9_modified12"/>
      <sheetName val="3cl_7x9_modified12"/>
      <sheetName val="2sty4cl_12"/>
      <sheetName val="2sty6cl_12"/>
      <sheetName val="2sty8cl_12"/>
      <sheetName val="h_e_12"/>
      <sheetName val="cr_attached12"/>
      <sheetName val="cr_detached12"/>
      <sheetName val="rc_septic_vault12"/>
      <sheetName val="chb_septic_vault12"/>
      <sheetName val="1cl_(2)12"/>
      <sheetName val="PROGRAM_of_WORK12"/>
      <sheetName val="1cl_7x7_M12"/>
      <sheetName val="repair_det_est3"/>
      <sheetName val="program_of_works3"/>
      <sheetName val="2cl_7x7_M3"/>
      <sheetName val="3cl_7x7_M3"/>
      <sheetName val="1cl_7x9_M3"/>
      <sheetName val="2cl_7x9_M3"/>
      <sheetName val="3cl_7x9_M3"/>
      <sheetName val="4cl_7x9_M3"/>
      <sheetName val="1cl_7x9_O3"/>
      <sheetName val="2cl_7x9_O3"/>
      <sheetName val="2cl_7x9_O_sphere3"/>
      <sheetName val="3cl_7x9_O3"/>
      <sheetName val="science_lab3"/>
      <sheetName val="Typhoon_Resistance_2CL3"/>
      <sheetName val="1cl_7x9_modified_wo_ceiling_15"/>
      <sheetName val="pow_(final)13"/>
      <sheetName val="2cl_7x9_modified13"/>
      <sheetName val="1cl_7x9_Ramon13"/>
      <sheetName val="1cl_7x7_modified13"/>
      <sheetName val="2cl_7x7_modified13"/>
      <sheetName val="1cl_7x9_modified13"/>
      <sheetName val="3cl_7x9_modified13"/>
      <sheetName val="2sty4cl_13"/>
      <sheetName val="2sty6cl_13"/>
      <sheetName val="2sty8cl_13"/>
      <sheetName val="h_e_13"/>
      <sheetName val="cr_attached13"/>
      <sheetName val="cr_detached13"/>
      <sheetName val="rc_septic_vault13"/>
      <sheetName val="chb_septic_vault13"/>
      <sheetName val="1cl_(2)13"/>
      <sheetName val="PROGRAM_of_WORK13"/>
      <sheetName val="1cl_7x7_M13"/>
      <sheetName val="repair_det_est4"/>
      <sheetName val="program_of_works4"/>
      <sheetName val="2cl_7x7_M4"/>
      <sheetName val="3cl_7x7_M4"/>
      <sheetName val="1cl_7x9_M4"/>
      <sheetName val="2cl_7x9_M4"/>
      <sheetName val="3cl_7x9_M4"/>
      <sheetName val="4cl_7x9_M4"/>
      <sheetName val="1cl_7x9_O4"/>
      <sheetName val="2cl_7x9_O4"/>
      <sheetName val="2cl_7x9_O_sphere4"/>
      <sheetName val="3cl_7x9_O4"/>
      <sheetName val="science_lab4"/>
      <sheetName val="Typhoon_Resistance_2CL4"/>
      <sheetName val="1cl_7x9_modified_wo_ceiling_17"/>
      <sheetName val="pow_(final)15"/>
      <sheetName val="2cl_7x9_modified15"/>
      <sheetName val="1cl_7x9_Ramon15"/>
      <sheetName val="1cl_7x7_modified15"/>
      <sheetName val="2cl_7x7_modified15"/>
      <sheetName val="1cl_7x9_modified15"/>
      <sheetName val="3cl_7x9_modified15"/>
      <sheetName val="2sty4cl_15"/>
      <sheetName val="2sty6cl_15"/>
      <sheetName val="2sty8cl_15"/>
      <sheetName val="h_e_15"/>
      <sheetName val="cr_attached15"/>
      <sheetName val="cr_detached15"/>
      <sheetName val="rc_septic_vault15"/>
      <sheetName val="chb_septic_vault15"/>
      <sheetName val="1cl_(2)15"/>
      <sheetName val="PROGRAM_of_WORK15"/>
      <sheetName val="1cl_7x7_M15"/>
      <sheetName val="repair_det_est6"/>
      <sheetName val="program_of_works6"/>
      <sheetName val="2cl_7x7_M6"/>
      <sheetName val="3cl_7x7_M6"/>
      <sheetName val="1cl_7x9_M6"/>
      <sheetName val="2cl_7x9_M6"/>
      <sheetName val="3cl_7x9_M6"/>
      <sheetName val="4cl_7x9_M6"/>
      <sheetName val="1cl_7x9_O6"/>
      <sheetName val="2cl_7x9_O6"/>
    </sheetNames>
    <sheetDataSet>
      <sheetData sheetId="0">
        <row r="1">
          <cell r="A1" t="str">
            <v>Unit Cost Of Labor &amp; Materials as of March 1999</v>
          </cell>
        </row>
      </sheetData>
      <sheetData sheetId="1">
        <row r="1">
          <cell r="A1" t="str">
            <v>Unit Cost Of Labor &amp; Materials as of March 1999</v>
          </cell>
        </row>
      </sheetData>
      <sheetData sheetId="2">
        <row r="1">
          <cell r="A1" t="str">
            <v>Unit Cost Of Labor &amp; Materials as of March 1999</v>
          </cell>
        </row>
      </sheetData>
      <sheetData sheetId="3">
        <row r="1">
          <cell r="A1" t="str">
            <v>Unit Cost Of Labor &amp; Materials as of March 1999</v>
          </cell>
        </row>
      </sheetData>
      <sheetData sheetId="4" refreshError="1">
        <row r="1">
          <cell r="A1" t="str">
            <v>Unit Cost Of Labor &amp; Materials as of March 1999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</row>
        <row r="2">
          <cell r="J2">
            <v>0</v>
          </cell>
          <cell r="L2">
            <v>0</v>
          </cell>
          <cell r="M2">
            <v>0</v>
          </cell>
        </row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  <cell r="F3" t="str">
            <v>Material</v>
          </cell>
          <cell r="G3" t="str">
            <v>Labor</v>
          </cell>
          <cell r="H3" t="str">
            <v>Material</v>
          </cell>
          <cell r="I3" t="str">
            <v>Labor</v>
          </cell>
          <cell r="J3" t="str">
            <v>Man Hour per Unit Listed</v>
          </cell>
          <cell r="K3" t="str">
            <v>Peso Rate per Hour</v>
          </cell>
          <cell r="L3" t="str">
            <v>Carpenter/Mason/Steelman/Tinsmith</v>
          </cell>
          <cell r="M3" t="str">
            <v>Welder</v>
          </cell>
          <cell r="N3" t="str">
            <v>Labor/Helper</v>
          </cell>
        </row>
        <row r="4">
          <cell r="A4">
            <v>0</v>
          </cell>
          <cell r="B4">
            <v>0</v>
          </cell>
          <cell r="C4">
            <v>0</v>
          </cell>
          <cell r="D4" t="str">
            <v>Unit Cost</v>
          </cell>
          <cell r="E4">
            <v>0</v>
          </cell>
          <cell r="F4" t="str">
            <v>Unit Cost</v>
          </cell>
          <cell r="G4">
            <v>0</v>
          </cell>
          <cell r="H4" t="str">
            <v>Unit Cost (unfactored)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</row>
        <row r="5">
          <cell r="A5">
            <v>1</v>
          </cell>
          <cell r="B5" t="str">
            <v>Aggregates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300</v>
          </cell>
          <cell r="M5">
            <v>350</v>
          </cell>
          <cell r="N5">
            <v>200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185.4</v>
          </cell>
          <cell r="F6">
            <v>0</v>
          </cell>
          <cell r="G6">
            <v>180</v>
          </cell>
          <cell r="H6">
            <v>0</v>
          </cell>
          <cell r="I6">
            <v>180</v>
          </cell>
          <cell r="J6">
            <v>6</v>
          </cell>
          <cell r="K6">
            <v>25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  <cell r="F7">
            <v>0</v>
          </cell>
          <cell r="G7">
            <v>592.11</v>
          </cell>
          <cell r="H7">
            <v>0</v>
          </cell>
          <cell r="I7">
            <v>18.440000000000001</v>
          </cell>
          <cell r="J7">
            <v>3.65</v>
          </cell>
          <cell r="K7">
            <v>25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  <cell r="F8">
            <v>120</v>
          </cell>
          <cell r="G8">
            <v>600</v>
          </cell>
          <cell r="H8">
            <v>120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  <cell r="F9">
            <v>0</v>
          </cell>
          <cell r="G9">
            <v>18.440000000000001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757.14285714285711</v>
          </cell>
          <cell r="R9">
            <v>0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115.875</v>
          </cell>
          <cell r="F10">
            <v>0</v>
          </cell>
          <cell r="G10">
            <v>112.5</v>
          </cell>
          <cell r="H10">
            <v>0</v>
          </cell>
          <cell r="I10">
            <v>10</v>
          </cell>
          <cell r="J10">
            <v>0.5</v>
          </cell>
          <cell r="K10">
            <v>25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15</v>
          </cell>
          <cell r="R10">
            <v>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  <cell r="F11">
            <v>0</v>
          </cell>
          <cell r="G11">
            <v>4.71</v>
          </cell>
          <cell r="H11">
            <v>0</v>
          </cell>
          <cell r="I11">
            <v>10</v>
          </cell>
          <cell r="J11">
            <v>0.5</v>
          </cell>
          <cell r="K11">
            <v>25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150</v>
          </cell>
          <cell r="R11">
            <v>0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  <cell r="F12">
            <v>0</v>
          </cell>
          <cell r="G12">
            <v>19.84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  <cell r="F13">
            <v>180</v>
          </cell>
          <cell r="G13">
            <v>38.14</v>
          </cell>
          <cell r="H13">
            <v>110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225</v>
          </cell>
          <cell r="R13">
            <v>0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  <cell r="F14">
            <v>600</v>
          </cell>
          <cell r="G14">
            <v>22.5</v>
          </cell>
          <cell r="H14">
            <v>550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1573.3333333333335</v>
          </cell>
          <cell r="R14">
            <v>0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  <cell r="F15">
            <v>550</v>
          </cell>
          <cell r="G15">
            <v>0</v>
          </cell>
          <cell r="H15">
            <v>350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1091.6666666666665</v>
          </cell>
          <cell r="R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  <cell r="F16">
            <v>500</v>
          </cell>
          <cell r="G16">
            <v>360.25</v>
          </cell>
          <cell r="H16">
            <v>0</v>
          </cell>
          <cell r="I16">
            <v>362.9</v>
          </cell>
          <cell r="J16">
            <v>14.41</v>
          </cell>
          <cell r="K16">
            <v>25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577.5</v>
          </cell>
          <cell r="E17">
            <v>0</v>
          </cell>
          <cell r="F17">
            <v>550</v>
          </cell>
          <cell r="G17">
            <v>0</v>
          </cell>
          <cell r="H17">
            <v>550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757.14285714285711</v>
          </cell>
          <cell r="R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  <cell r="F18">
            <v>280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/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367.5</v>
          </cell>
          <cell r="E19">
            <v>0</v>
          </cell>
          <cell r="F19">
            <v>350</v>
          </cell>
          <cell r="G19">
            <v>0</v>
          </cell>
          <cell r="H19">
            <v>0</v>
          </cell>
          <cell r="I19">
            <v>448.75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38.14593684318298</v>
          </cell>
          <cell r="R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367.5</v>
          </cell>
          <cell r="E20">
            <v>0</v>
          </cell>
          <cell r="F20">
            <v>350</v>
          </cell>
          <cell r="G20">
            <v>0</v>
          </cell>
          <cell r="H20">
            <v>0</v>
          </cell>
          <cell r="I20">
            <v>448.75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60</v>
          </cell>
          <cell r="R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  <cell r="F21">
            <v>120</v>
          </cell>
          <cell r="G21" t="str">
            <v/>
          </cell>
          <cell r="H21">
            <v>0</v>
          </cell>
          <cell r="I21">
            <v>448.75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1750</v>
          </cell>
          <cell r="R21">
            <v>0</v>
          </cell>
        </row>
        <row r="22">
          <cell r="A22">
            <v>2</v>
          </cell>
          <cell r="B22" t="str">
            <v>Asphaltic Products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 t="str">
            <v/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A23">
            <v>3</v>
          </cell>
          <cell r="B23" t="str">
            <v>Cement</v>
          </cell>
          <cell r="C23" t="str">
            <v>bd.ft</v>
          </cell>
          <cell r="D23">
            <v>0</v>
          </cell>
          <cell r="E23">
            <v>0</v>
          </cell>
          <cell r="F23">
            <v>7</v>
          </cell>
          <cell r="G23">
            <v>0</v>
          </cell>
          <cell r="H23">
            <v>250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18</v>
          </cell>
          <cell r="R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  <cell r="F24">
            <v>27</v>
          </cell>
          <cell r="G24" t="str">
            <v/>
          </cell>
          <cell r="H24">
            <v>250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310</v>
          </cell>
          <cell r="R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115.5</v>
          </cell>
          <cell r="E25">
            <v>0</v>
          </cell>
          <cell r="F25">
            <v>110</v>
          </cell>
          <cell r="G25">
            <v>0</v>
          </cell>
          <cell r="H25">
            <v>450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570</v>
          </cell>
          <cell r="R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  <cell r="F26">
            <v>100</v>
          </cell>
          <cell r="G26" t="str">
            <v/>
          </cell>
          <cell r="H26">
            <v>250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60</v>
          </cell>
          <cell r="R26">
            <v>0</v>
          </cell>
        </row>
        <row r="27">
          <cell r="A27">
            <v>4</v>
          </cell>
          <cell r="B27" t="str">
            <v>Concrete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  <cell r="F28">
            <v>0</v>
          </cell>
          <cell r="G28">
            <v>448.75</v>
          </cell>
          <cell r="H28">
            <v>0</v>
          </cell>
          <cell r="I28">
            <v>448.75</v>
          </cell>
          <cell r="J28">
            <v>3.24</v>
          </cell>
          <cell r="K28">
            <v>25</v>
          </cell>
          <cell r="L28" t="str">
            <v/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  <cell r="F29">
            <v>180</v>
          </cell>
          <cell r="G29">
            <v>448.75</v>
          </cell>
          <cell r="H29">
            <v>110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225</v>
          </cell>
          <cell r="R29">
            <v>0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  <cell r="F30">
            <v>400</v>
          </cell>
          <cell r="G30">
            <v>538.5</v>
          </cell>
          <cell r="H30">
            <v>350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1091.6666666666665</v>
          </cell>
          <cell r="R30">
            <v>0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  <cell r="F31">
            <v>7.5</v>
          </cell>
          <cell r="G31">
            <v>113.18</v>
          </cell>
          <cell r="H31">
            <v>0</v>
          </cell>
          <cell r="I31">
            <v>448.75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9.5</v>
          </cell>
          <cell r="R31">
            <v>0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72.038200000000003</v>
          </cell>
          <cell r="F32">
            <v>9</v>
          </cell>
          <cell r="G32">
            <v>69.94</v>
          </cell>
          <cell r="H32">
            <v>41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12</v>
          </cell>
          <cell r="R32">
            <v>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  <cell r="F33">
            <v>0</v>
          </cell>
          <cell r="G33">
            <v>113.93</v>
          </cell>
          <cell r="H33">
            <v>0</v>
          </cell>
          <cell r="I33">
            <v>448.75</v>
          </cell>
          <cell r="J33">
            <v>0.5625</v>
          </cell>
          <cell r="K33">
            <v>62.5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38.14593684318298</v>
          </cell>
          <cell r="R33">
            <v>0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2.9561000000000002</v>
          </cell>
          <cell r="F34">
            <v>0</v>
          </cell>
          <cell r="G34">
            <v>2.87</v>
          </cell>
          <cell r="H34">
            <v>0</v>
          </cell>
          <cell r="I34">
            <v>448.75</v>
          </cell>
          <cell r="J34">
            <v>0.5625</v>
          </cell>
          <cell r="K34">
            <v>62.5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60</v>
          </cell>
          <cell r="R34">
            <v>0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3.5432000000000001</v>
          </cell>
          <cell r="F35">
            <v>30</v>
          </cell>
          <cell r="G35">
            <v>3.44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30</v>
          </cell>
          <cell r="R35">
            <v>0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  <cell r="F36">
            <v>30</v>
          </cell>
          <cell r="G36">
            <v>461.72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125</v>
          </cell>
          <cell r="R36">
            <v>0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40.921900000000001</v>
          </cell>
          <cell r="F37">
            <v>0</v>
          </cell>
          <cell r="G37">
            <v>39.729999999999997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373.78699999999998</v>
          </cell>
          <cell r="F38">
            <v>0</v>
          </cell>
          <cell r="G38">
            <v>362.9</v>
          </cell>
          <cell r="H38">
            <v>0</v>
          </cell>
          <cell r="I38">
            <v>5.13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66.95</v>
          </cell>
          <cell r="F39">
            <v>0</v>
          </cell>
          <cell r="G39">
            <v>65</v>
          </cell>
          <cell r="H39">
            <v>0</v>
          </cell>
          <cell r="I39">
            <v>20.32</v>
          </cell>
          <cell r="J39">
            <v>0</v>
          </cell>
          <cell r="K39">
            <v>0</v>
          </cell>
          <cell r="L39" t="str">
            <v/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46.35</v>
          </cell>
          <cell r="F40">
            <v>4815</v>
          </cell>
          <cell r="G40">
            <v>45</v>
          </cell>
          <cell r="H40">
            <v>2593</v>
          </cell>
          <cell r="I40">
            <v>1219</v>
          </cell>
          <cell r="J40">
            <v>17.8</v>
          </cell>
          <cell r="K40">
            <v>62.5</v>
          </cell>
          <cell r="L40">
            <v>0</v>
          </cell>
          <cell r="M40">
            <v>0</v>
          </cell>
          <cell r="N40">
            <v>230.76923076923077</v>
          </cell>
          <cell r="O40">
            <v>0</v>
          </cell>
          <cell r="P40">
            <v>0</v>
          </cell>
          <cell r="Q40">
            <v>7817.5</v>
          </cell>
          <cell r="R40">
            <v>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6.3000000000000007</v>
          </cell>
          <cell r="E41">
            <v>0</v>
          </cell>
          <cell r="F41">
            <v>6</v>
          </cell>
          <cell r="G41" t="str">
            <v/>
          </cell>
          <cell r="H41">
            <v>2293</v>
          </cell>
          <cell r="I41">
            <v>785</v>
          </cell>
          <cell r="J41">
            <v>15.5</v>
          </cell>
          <cell r="K41">
            <v>62.5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4667.5</v>
          </cell>
          <cell r="R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  <cell r="F42">
            <v>7</v>
          </cell>
          <cell r="G42">
            <v>681.875</v>
          </cell>
          <cell r="H42">
            <v>1752</v>
          </cell>
          <cell r="I42">
            <v>677</v>
          </cell>
          <cell r="J42">
            <v>10.91</v>
          </cell>
          <cell r="K42">
            <v>62.5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3567.5</v>
          </cell>
          <cell r="R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  <cell r="F43">
            <v>105</v>
          </cell>
          <cell r="G43">
            <v>465.625</v>
          </cell>
          <cell r="H43">
            <v>841</v>
          </cell>
          <cell r="I43">
            <v>323</v>
          </cell>
          <cell r="J43">
            <v>7.45</v>
          </cell>
          <cell r="K43">
            <v>62.5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3408.75</v>
          </cell>
          <cell r="R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  <cell r="F44">
            <v>140</v>
          </cell>
          <cell r="G44">
            <v>1900</v>
          </cell>
          <cell r="H44">
            <v>4730</v>
          </cell>
          <cell r="I44">
            <v>1881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15.8</v>
          </cell>
          <cell r="O44">
            <v>0</v>
          </cell>
          <cell r="P44">
            <v>0</v>
          </cell>
          <cell r="Q44">
            <v>10188</v>
          </cell>
          <cell r="R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  <cell r="F45">
            <v>170</v>
          </cell>
          <cell r="G45">
            <v>1100</v>
          </cell>
          <cell r="H45">
            <v>2712</v>
          </cell>
          <cell r="I45">
            <v>1084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3634</v>
          </cell>
          <cell r="O45">
            <v>0</v>
          </cell>
          <cell r="P45">
            <v>0</v>
          </cell>
          <cell r="Q45">
            <v>5544</v>
          </cell>
          <cell r="R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  <cell r="F46">
            <v>320</v>
          </cell>
          <cell r="G46">
            <v>950</v>
          </cell>
          <cell r="H46">
            <v>2290</v>
          </cell>
          <cell r="I46">
            <v>940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4996</v>
          </cell>
          <cell r="R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  <cell r="F47">
            <v>390</v>
          </cell>
          <cell r="G47">
            <v>1900</v>
          </cell>
          <cell r="H47">
            <v>4730</v>
          </cell>
          <cell r="I47">
            <v>1881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15.8</v>
          </cell>
          <cell r="O47">
            <v>0</v>
          </cell>
          <cell r="P47">
            <v>0</v>
          </cell>
          <cell r="Q47">
            <v>6700</v>
          </cell>
          <cell r="R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  <cell r="F48">
            <v>450</v>
          </cell>
          <cell r="G48">
            <v>1100</v>
          </cell>
          <cell r="H48">
            <v>2712</v>
          </cell>
          <cell r="I48">
            <v>1084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3634</v>
          </cell>
          <cell r="O48">
            <v>0</v>
          </cell>
          <cell r="P48">
            <v>0</v>
          </cell>
          <cell r="Q48">
            <v>3800</v>
          </cell>
          <cell r="R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  <cell r="F49">
            <v>500</v>
          </cell>
          <cell r="G49">
            <v>950</v>
          </cell>
          <cell r="H49">
            <v>2290</v>
          </cell>
          <cell r="I49">
            <v>940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3500</v>
          </cell>
          <cell r="R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  <cell r="F50">
            <v>750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5753.5</v>
          </cell>
          <cell r="R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  <cell r="F51">
            <v>1200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4400</v>
          </cell>
          <cell r="R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  <cell r="F52">
            <v>1900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/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3600</v>
          </cell>
          <cell r="R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  <cell r="F53">
            <v>1650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3600</v>
          </cell>
          <cell r="R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  <cell r="F54">
            <v>1750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1740</v>
          </cell>
          <cell r="R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  <cell r="F55">
            <v>2190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1500</v>
          </cell>
          <cell r="R55">
            <v>0</v>
          </cell>
        </row>
        <row r="56">
          <cell r="A56">
            <v>5</v>
          </cell>
          <cell r="B56" t="str">
            <v>Doors and Windows</v>
          </cell>
          <cell r="C56" t="str">
            <v>pc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1400</v>
          </cell>
          <cell r="R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99.034500000000008</v>
          </cell>
          <cell r="F57">
            <v>0</v>
          </cell>
          <cell r="G57">
            <v>96.15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1400</v>
          </cell>
          <cell r="R57">
            <v>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51.5</v>
          </cell>
          <cell r="F58">
            <v>0</v>
          </cell>
          <cell r="G58">
            <v>50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4375</v>
          </cell>
          <cell r="R58">
            <v>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  <cell r="F59">
            <v>0</v>
          </cell>
          <cell r="G59">
            <v>105.57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4500</v>
          </cell>
          <cell r="R59">
            <v>0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1369.9</v>
          </cell>
          <cell r="F60">
            <v>0</v>
          </cell>
          <cell r="G60">
            <v>1330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4600</v>
          </cell>
          <cell r="R60">
            <v>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5.2839</v>
          </cell>
          <cell r="F61">
            <v>0</v>
          </cell>
          <cell r="G61">
            <v>5.13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1550</v>
          </cell>
          <cell r="R61">
            <v>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  <cell r="F62">
            <v>0</v>
          </cell>
          <cell r="G62">
            <v>19.96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1050</v>
          </cell>
          <cell r="R62">
            <v>0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17.880800000000001</v>
          </cell>
          <cell r="F63">
            <v>0</v>
          </cell>
          <cell r="G63">
            <v>17.36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1450</v>
          </cell>
          <cell r="R63">
            <v>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9.6820000000000004</v>
          </cell>
          <cell r="F64">
            <v>0</v>
          </cell>
          <cell r="G64">
            <v>9.4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1550</v>
          </cell>
          <cell r="R64">
            <v>0</v>
          </cell>
        </row>
        <row r="65">
          <cell r="A65" t="str">
            <v>5i</v>
          </cell>
          <cell r="B65" t="str">
            <v>Removal Window Frame w/ Blades</v>
          </cell>
          <cell r="C65" t="str">
            <v>sq. m.</v>
          </cell>
          <cell r="D65">
            <v>0</v>
          </cell>
          <cell r="E65">
            <v>9.6820000000000004</v>
          </cell>
          <cell r="F65">
            <v>125</v>
          </cell>
          <cell r="G65">
            <v>9.4</v>
          </cell>
          <cell r="H65">
            <v>0</v>
          </cell>
          <cell r="I65">
            <v>0</v>
          </cell>
          <cell r="J65">
            <v>0.8</v>
          </cell>
          <cell r="K65">
            <v>62.5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125</v>
          </cell>
          <cell r="R65">
            <v>0</v>
          </cell>
        </row>
        <row r="66">
          <cell r="A66" t="str">
            <v>5j</v>
          </cell>
          <cell r="B66" t="str">
            <v>Fab. &amp; Inst. of Steel Casement w/ Grill</v>
          </cell>
          <cell r="C66" t="str">
            <v>sq.m.</v>
          </cell>
          <cell r="D66">
            <v>0</v>
          </cell>
          <cell r="E66">
            <v>443.31200000000001</v>
          </cell>
          <cell r="F66">
            <v>55</v>
          </cell>
          <cell r="G66">
            <v>430.4</v>
          </cell>
          <cell r="H66">
            <v>0</v>
          </cell>
          <cell r="I66">
            <v>0</v>
          </cell>
          <cell r="J66">
            <v>0.3</v>
          </cell>
          <cell r="K66">
            <v>62.5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90</v>
          </cell>
          <cell r="R66">
            <v>0</v>
          </cell>
        </row>
        <row r="67">
          <cell r="A67" t="str">
            <v>5k</v>
          </cell>
          <cell r="B67" t="str">
            <v>Fab. &amp; Inst. of Steel Casement w/o Grill</v>
          </cell>
          <cell r="C67" t="str">
            <v>sq.m.</v>
          </cell>
          <cell r="D67">
            <v>0</v>
          </cell>
          <cell r="E67">
            <v>376.8152</v>
          </cell>
          <cell r="F67">
            <v>0</v>
          </cell>
          <cell r="G67">
            <v>365.84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467.5</v>
          </cell>
          <cell r="R67">
            <v>0</v>
          </cell>
        </row>
        <row r="68">
          <cell r="A68">
            <v>5.01</v>
          </cell>
          <cell r="B68" t="str">
            <v>Flush Door, 0.60m x 2.10m (1-Face)</v>
          </cell>
          <cell r="C68" t="str">
            <v>pc.</v>
          </cell>
          <cell r="D68">
            <v>945</v>
          </cell>
          <cell r="E68">
            <v>0</v>
          </cell>
          <cell r="F68">
            <v>900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7760</v>
          </cell>
          <cell r="R68">
            <v>0</v>
          </cell>
        </row>
        <row r="69">
          <cell r="A69">
            <v>5.0199999999999996</v>
          </cell>
          <cell r="B69" t="str">
            <v>Flush Door, 0.70m x 2.10m (1-Face)</v>
          </cell>
          <cell r="C69" t="str">
            <v>pc.</v>
          </cell>
          <cell r="D69">
            <v>997.5</v>
          </cell>
          <cell r="E69">
            <v>0</v>
          </cell>
          <cell r="F69">
            <v>950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1640</v>
          </cell>
          <cell r="R69">
            <v>0</v>
          </cell>
        </row>
        <row r="70">
          <cell r="A70">
            <v>5.03</v>
          </cell>
          <cell r="B70" t="str">
            <v>Flush Door, 0.80m x 2.10m, Plain</v>
          </cell>
          <cell r="C70" t="str">
            <v>pc.</v>
          </cell>
          <cell r="D70">
            <v>997.5</v>
          </cell>
          <cell r="E70">
            <v>0</v>
          </cell>
          <cell r="F70">
            <v>950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2820</v>
          </cell>
          <cell r="R70">
            <v>0</v>
          </cell>
        </row>
        <row r="71">
          <cell r="A71">
            <v>5.04</v>
          </cell>
          <cell r="B71" t="str">
            <v>Flush Door, 0.90m x 2.10m, Plain</v>
          </cell>
          <cell r="C71" t="str">
            <v>pc.</v>
          </cell>
          <cell r="D71">
            <v>840</v>
          </cell>
          <cell r="E71">
            <v>0</v>
          </cell>
          <cell r="F71">
            <v>800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1080</v>
          </cell>
          <cell r="R71">
            <v>0</v>
          </cell>
        </row>
        <row r="72">
          <cell r="A72">
            <v>5.05</v>
          </cell>
          <cell r="B72" t="str">
            <v>Flush Door, 0.90m x 2.10m, (1-Face)</v>
          </cell>
          <cell r="C72" t="str">
            <v>pc.</v>
          </cell>
          <cell r="D72">
            <v>1575</v>
          </cell>
          <cell r="E72">
            <v>0</v>
          </cell>
          <cell r="F72">
            <v>1500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75</v>
          </cell>
          <cell r="R72">
            <v>0</v>
          </cell>
        </row>
        <row r="73">
          <cell r="A73">
            <v>5.0599999999999996</v>
          </cell>
          <cell r="B73" t="str">
            <v>Window Steel Frame w/ grill</v>
          </cell>
          <cell r="C73" t="str">
            <v>sq. ft.</v>
          </cell>
          <cell r="D73">
            <v>94.5</v>
          </cell>
          <cell r="E73">
            <v>0</v>
          </cell>
          <cell r="F73">
            <v>90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680</v>
          </cell>
          <cell r="R73">
            <v>0</v>
          </cell>
        </row>
        <row r="74">
          <cell r="A74">
            <v>5.07</v>
          </cell>
          <cell r="B74" t="str">
            <v>Window Steel Frame w/o grill</v>
          </cell>
          <cell r="C74" t="str">
            <v>sq. ft.</v>
          </cell>
          <cell r="D74">
            <v>78.75</v>
          </cell>
          <cell r="E74">
            <v>0</v>
          </cell>
          <cell r="F74">
            <v>75</v>
          </cell>
          <cell r="G74">
            <v>1112.5</v>
          </cell>
          <cell r="H74">
            <v>2593</v>
          </cell>
          <cell r="I74">
            <v>1219</v>
          </cell>
          <cell r="J74">
            <v>17.8</v>
          </cell>
          <cell r="K74">
            <v>62.5</v>
          </cell>
          <cell r="L74">
            <v>0</v>
          </cell>
          <cell r="M74">
            <v>0</v>
          </cell>
          <cell r="N74">
            <v>230.76923076923077</v>
          </cell>
          <cell r="O74">
            <v>0</v>
          </cell>
          <cell r="P74">
            <v>0</v>
          </cell>
          <cell r="Q74">
            <v>4167.5</v>
          </cell>
          <cell r="R74">
            <v>0</v>
          </cell>
        </row>
        <row r="75">
          <cell r="A75">
            <v>5.08</v>
          </cell>
          <cell r="B75" t="str">
            <v>Window Frame w/ Jalousies</v>
          </cell>
          <cell r="C75" t="str">
            <v>sq. m.</v>
          </cell>
          <cell r="D75">
            <v>958.65000000000009</v>
          </cell>
          <cell r="E75">
            <v>0</v>
          </cell>
          <cell r="F75">
            <v>913</v>
          </cell>
          <cell r="G75">
            <v>1900</v>
          </cell>
          <cell r="H75">
            <v>4730</v>
          </cell>
          <cell r="I75">
            <v>1881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15.8</v>
          </cell>
          <cell r="O75">
            <v>0</v>
          </cell>
          <cell r="P75">
            <v>0</v>
          </cell>
          <cell r="Q75">
            <v>10144</v>
          </cell>
          <cell r="R75">
            <v>0</v>
          </cell>
        </row>
        <row r="76">
          <cell r="A76">
            <v>5.09</v>
          </cell>
          <cell r="B76" t="str">
            <v>Window Panel (Wood)</v>
          </cell>
          <cell r="C76" t="str">
            <v>sq. m.</v>
          </cell>
          <cell r="D76">
            <v>619.5</v>
          </cell>
          <cell r="E76">
            <v>0</v>
          </cell>
          <cell r="F76">
            <v>590</v>
          </cell>
          <cell r="G76">
            <v>1100</v>
          </cell>
          <cell r="H76">
            <v>2712</v>
          </cell>
          <cell r="I76">
            <v>1084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3634</v>
          </cell>
          <cell r="O76">
            <v>0</v>
          </cell>
          <cell r="P76">
            <v>0</v>
          </cell>
          <cell r="Q76">
            <v>5072</v>
          </cell>
          <cell r="R76">
            <v>0</v>
          </cell>
        </row>
        <row r="77">
          <cell r="A77">
            <v>5.0999999999999996</v>
          </cell>
          <cell r="B77" t="str">
            <v>Installation of Windows Grill</v>
          </cell>
          <cell r="C77" t="str">
            <v>kg.</v>
          </cell>
          <cell r="D77">
            <v>0</v>
          </cell>
          <cell r="E77">
            <v>6.6950000000000003</v>
          </cell>
          <cell r="F77">
            <v>5400</v>
          </cell>
          <cell r="G77">
            <v>6.5</v>
          </cell>
          <cell r="H77">
            <v>4730</v>
          </cell>
          <cell r="I77">
            <v>1881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15.8</v>
          </cell>
          <cell r="O77">
            <v>0</v>
          </cell>
          <cell r="P77">
            <v>0</v>
          </cell>
          <cell r="Q77">
            <v>14448</v>
          </cell>
          <cell r="R77">
            <v>0</v>
          </cell>
        </row>
        <row r="78">
          <cell r="A78">
            <v>5.1100000000000003</v>
          </cell>
          <cell r="B78" t="str">
            <v>Panel Door</v>
          </cell>
          <cell r="C78" t="str">
            <v>pc.</v>
          </cell>
          <cell r="D78">
            <v>2940</v>
          </cell>
          <cell r="E78">
            <v>0</v>
          </cell>
          <cell r="F78">
            <v>2800</v>
          </cell>
          <cell r="G78">
            <v>1900</v>
          </cell>
          <cell r="H78">
            <v>4730</v>
          </cell>
          <cell r="I78">
            <v>1881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15.8</v>
          </cell>
          <cell r="O78">
            <v>0</v>
          </cell>
          <cell r="P78">
            <v>0</v>
          </cell>
          <cell r="Q78">
            <v>11024</v>
          </cell>
          <cell r="R78">
            <v>0</v>
          </cell>
        </row>
        <row r="79">
          <cell r="A79">
            <v>5.12</v>
          </cell>
          <cell r="B79" t="str">
            <v>Steel Casement w/ Grill</v>
          </cell>
          <cell r="C79" t="str">
            <v>sq.m.</v>
          </cell>
          <cell r="D79">
            <v>677.88000000000011</v>
          </cell>
          <cell r="E79">
            <v>0</v>
          </cell>
          <cell r="F79">
            <v>645.6</v>
          </cell>
          <cell r="G79">
            <v>1900</v>
          </cell>
          <cell r="H79">
            <v>4730</v>
          </cell>
          <cell r="I79">
            <v>1881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15.8</v>
          </cell>
          <cell r="O79">
            <v>0</v>
          </cell>
          <cell r="P79">
            <v>0</v>
          </cell>
          <cell r="Q79">
            <v>6352</v>
          </cell>
          <cell r="R79">
            <v>0</v>
          </cell>
        </row>
        <row r="80">
          <cell r="A80">
            <v>5.13</v>
          </cell>
          <cell r="B80" t="str">
            <v>Steel Casement w/o Grill</v>
          </cell>
          <cell r="C80" t="str">
            <v>sq.m.</v>
          </cell>
          <cell r="D80">
            <v>575.98799999999994</v>
          </cell>
          <cell r="E80">
            <v>0</v>
          </cell>
          <cell r="F80">
            <v>548.55999999999995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6352</v>
          </cell>
          <cell r="R80">
            <v>0</v>
          </cell>
        </row>
        <row r="81">
          <cell r="A81">
            <v>6</v>
          </cell>
          <cell r="B81" t="str">
            <v>Electrical Fixtures</v>
          </cell>
          <cell r="C81" t="str">
            <v>set</v>
          </cell>
          <cell r="D81">
            <v>0</v>
          </cell>
          <cell r="E81">
            <v>0</v>
          </cell>
          <cell r="F81">
            <v>5400</v>
          </cell>
          <cell r="G81">
            <v>1900</v>
          </cell>
          <cell r="H81">
            <v>4730</v>
          </cell>
          <cell r="I81">
            <v>1881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15.8</v>
          </cell>
          <cell r="O81">
            <v>0</v>
          </cell>
          <cell r="P81">
            <v>0</v>
          </cell>
          <cell r="Q81">
            <v>950</v>
          </cell>
          <cell r="R81">
            <v>0</v>
          </cell>
        </row>
        <row r="82">
          <cell r="A82">
            <v>6.01</v>
          </cell>
          <cell r="B82" t="str">
            <v>Bulb, 15   Watts</v>
          </cell>
          <cell r="C82" t="str">
            <v>pc.</v>
          </cell>
          <cell r="D82">
            <v>18.900000000000002</v>
          </cell>
          <cell r="E82">
            <v>0</v>
          </cell>
          <cell r="F82">
            <v>18</v>
          </cell>
          <cell r="G82">
            <v>1900</v>
          </cell>
          <cell r="H82">
            <v>4730</v>
          </cell>
          <cell r="I82">
            <v>1881</v>
          </cell>
          <cell r="J82">
            <v>0</v>
          </cell>
          <cell r="K82">
            <v>0</v>
          </cell>
          <cell r="L82" t="str">
            <v/>
          </cell>
          <cell r="M82">
            <v>0</v>
          </cell>
          <cell r="N82">
            <v>15.8</v>
          </cell>
          <cell r="O82">
            <v>0</v>
          </cell>
          <cell r="P82">
            <v>0</v>
          </cell>
          <cell r="Q82">
            <v>17624</v>
          </cell>
          <cell r="R82">
            <v>0</v>
          </cell>
        </row>
        <row r="83">
          <cell r="A83">
            <v>6.02</v>
          </cell>
          <cell r="B83" t="str">
            <v>Bulb, 75   Watts</v>
          </cell>
          <cell r="C83" t="str">
            <v>pc.</v>
          </cell>
          <cell r="D83">
            <v>26.25</v>
          </cell>
          <cell r="E83">
            <v>0</v>
          </cell>
          <cell r="F83">
            <v>25</v>
          </cell>
          <cell r="G83" t="str">
            <v/>
          </cell>
          <cell r="H83">
            <v>4730</v>
          </cell>
          <cell r="I83">
            <v>1881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15.8</v>
          </cell>
          <cell r="O83">
            <v>0</v>
          </cell>
          <cell r="P83">
            <v>0</v>
          </cell>
          <cell r="Q83">
            <v>9536</v>
          </cell>
          <cell r="R83">
            <v>0</v>
          </cell>
        </row>
        <row r="84">
          <cell r="A84">
            <v>6.03</v>
          </cell>
          <cell r="B84" t="str">
            <v>Bulb, 100 Watts</v>
          </cell>
          <cell r="C84" t="str">
            <v>pc.</v>
          </cell>
          <cell r="D84">
            <v>36.75</v>
          </cell>
          <cell r="E84">
            <v>0</v>
          </cell>
          <cell r="F84">
            <v>35</v>
          </cell>
          <cell r="G84">
            <v>1900</v>
          </cell>
          <cell r="H84">
            <v>4730</v>
          </cell>
          <cell r="I84">
            <v>1881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15.8</v>
          </cell>
          <cell r="O84">
            <v>0</v>
          </cell>
          <cell r="P84">
            <v>0</v>
          </cell>
          <cell r="Q84">
            <v>5488</v>
          </cell>
          <cell r="R84">
            <v>0</v>
          </cell>
        </row>
        <row r="85">
          <cell r="A85">
            <v>6.04</v>
          </cell>
          <cell r="B85" t="str">
            <v>Flourescent Lamp, 20 Watts</v>
          </cell>
          <cell r="C85" t="str">
            <v>pc.</v>
          </cell>
          <cell r="D85">
            <v>57.75</v>
          </cell>
          <cell r="E85">
            <v>0</v>
          </cell>
          <cell r="F85">
            <v>55</v>
          </cell>
          <cell r="G85">
            <v>1900</v>
          </cell>
          <cell r="H85">
            <v>4730</v>
          </cell>
          <cell r="I85">
            <v>1881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15.8</v>
          </cell>
          <cell r="O85">
            <v>0</v>
          </cell>
          <cell r="P85">
            <v>0</v>
          </cell>
          <cell r="Q85">
            <v>2092</v>
          </cell>
          <cell r="R85">
            <v>0</v>
          </cell>
        </row>
        <row r="86">
          <cell r="A86">
            <v>6.05</v>
          </cell>
          <cell r="B86" t="str">
            <v>Flourescent Lamp, 40 Watts</v>
          </cell>
          <cell r="C86" t="str">
            <v>pc.</v>
          </cell>
          <cell r="D86">
            <v>68.25</v>
          </cell>
          <cell r="E86">
            <v>0</v>
          </cell>
          <cell r="F86">
            <v>65</v>
          </cell>
          <cell r="G86">
            <v>1900</v>
          </cell>
          <cell r="H86">
            <v>4730</v>
          </cell>
          <cell r="I86">
            <v>1881</v>
          </cell>
          <cell r="J86">
            <v>0</v>
          </cell>
          <cell r="K86">
            <v>0</v>
          </cell>
          <cell r="L86" t="str">
            <v/>
          </cell>
          <cell r="M86">
            <v>0</v>
          </cell>
          <cell r="N86">
            <v>15.8</v>
          </cell>
          <cell r="O86">
            <v>0</v>
          </cell>
          <cell r="P86">
            <v>0</v>
          </cell>
          <cell r="Q86">
            <v>5072</v>
          </cell>
          <cell r="R86">
            <v>0</v>
          </cell>
        </row>
        <row r="87">
          <cell r="A87">
            <v>6.06</v>
          </cell>
          <cell r="B87" t="str">
            <v>Flourescent Housing/Base, 40 Watts (Single)</v>
          </cell>
          <cell r="C87" t="str">
            <v>set</v>
          </cell>
          <cell r="D87">
            <v>262.5</v>
          </cell>
          <cell r="E87">
            <v>0</v>
          </cell>
          <cell r="F87">
            <v>250</v>
          </cell>
          <cell r="G87">
            <v>1900</v>
          </cell>
          <cell r="H87">
            <v>4730</v>
          </cell>
          <cell r="I87">
            <v>1881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15.8</v>
          </cell>
          <cell r="O87">
            <v>0</v>
          </cell>
          <cell r="P87">
            <v>0</v>
          </cell>
          <cell r="Q87">
            <v>6656</v>
          </cell>
          <cell r="R87">
            <v>0</v>
          </cell>
        </row>
        <row r="88">
          <cell r="A88">
            <v>6.07</v>
          </cell>
          <cell r="B88" t="str">
            <v>Flourescent Housing/Base, 40 Watts (Double)</v>
          </cell>
          <cell r="C88" t="str">
            <v>set</v>
          </cell>
          <cell r="D88">
            <v>409.5</v>
          </cell>
          <cell r="E88">
            <v>0</v>
          </cell>
          <cell r="F88">
            <v>390</v>
          </cell>
          <cell r="G88">
            <v>1100</v>
          </cell>
          <cell r="H88">
            <v>2712</v>
          </cell>
          <cell r="I88">
            <v>1084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3634</v>
          </cell>
          <cell r="O88">
            <v>0</v>
          </cell>
          <cell r="P88">
            <v>0</v>
          </cell>
          <cell r="Q88">
            <v>3328</v>
          </cell>
          <cell r="R88">
            <v>0</v>
          </cell>
        </row>
        <row r="89">
          <cell r="A89">
            <v>7</v>
          </cell>
          <cell r="B89" t="str">
            <v>Electrical Rough-ins</v>
          </cell>
          <cell r="C89" t="str">
            <v>set</v>
          </cell>
          <cell r="D89">
            <v>0</v>
          </cell>
          <cell r="E89">
            <v>0</v>
          </cell>
          <cell r="F89">
            <v>5400</v>
          </cell>
          <cell r="G89">
            <v>1900</v>
          </cell>
          <cell r="H89">
            <v>4730</v>
          </cell>
          <cell r="I89">
            <v>1881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15.8</v>
          </cell>
          <cell r="O89">
            <v>0</v>
          </cell>
          <cell r="P89">
            <v>0</v>
          </cell>
          <cell r="Q89">
            <v>9216</v>
          </cell>
          <cell r="R89">
            <v>0</v>
          </cell>
        </row>
        <row r="90">
          <cell r="A90">
            <v>7.01</v>
          </cell>
          <cell r="B90" t="str">
            <v>Junction Box Metal, 4" x 4"</v>
          </cell>
          <cell r="C90" t="str">
            <v>pc.</v>
          </cell>
          <cell r="D90">
            <v>12.600000000000001</v>
          </cell>
          <cell r="E90">
            <v>0</v>
          </cell>
          <cell r="F90">
            <v>12</v>
          </cell>
          <cell r="G90">
            <v>1900</v>
          </cell>
          <cell r="H90">
            <v>4730</v>
          </cell>
          <cell r="I90">
            <v>1881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15.8</v>
          </cell>
          <cell r="O90">
            <v>0</v>
          </cell>
          <cell r="P90">
            <v>0</v>
          </cell>
          <cell r="Q90">
            <v>6912</v>
          </cell>
          <cell r="R90">
            <v>0</v>
          </cell>
        </row>
        <row r="91">
          <cell r="A91">
            <v>7.02</v>
          </cell>
          <cell r="B91" t="str">
            <v>Utility Box Metal, 2" x 4"</v>
          </cell>
          <cell r="C91" t="str">
            <v>pc.</v>
          </cell>
          <cell r="D91">
            <v>12.600000000000001</v>
          </cell>
          <cell r="E91">
            <v>0</v>
          </cell>
          <cell r="F91">
            <v>12</v>
          </cell>
          <cell r="G91">
            <v>1900</v>
          </cell>
          <cell r="H91">
            <v>4730</v>
          </cell>
          <cell r="I91">
            <v>1881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15.8</v>
          </cell>
          <cell r="O91">
            <v>0</v>
          </cell>
          <cell r="P91">
            <v>0</v>
          </cell>
          <cell r="Q91">
            <v>4608</v>
          </cell>
          <cell r="R91">
            <v>0</v>
          </cell>
        </row>
        <row r="92">
          <cell r="A92">
            <v>7.03</v>
          </cell>
          <cell r="B92" t="str">
            <v>Cutout Box w/ Cover, 3" x 5" x 8"</v>
          </cell>
          <cell r="C92" t="str">
            <v>pc.</v>
          </cell>
          <cell r="D92">
            <v>63</v>
          </cell>
          <cell r="E92">
            <v>0</v>
          </cell>
          <cell r="F92">
            <v>60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912</v>
          </cell>
          <cell r="R92">
            <v>0</v>
          </cell>
        </row>
        <row r="93">
          <cell r="A93">
            <v>7.04</v>
          </cell>
          <cell r="B93" t="str">
            <v>1-Gang Plate Cover (Veto Brand)</v>
          </cell>
          <cell r="C93" t="str">
            <v>pc.</v>
          </cell>
          <cell r="D93">
            <v>15.75</v>
          </cell>
          <cell r="E93">
            <v>0</v>
          </cell>
          <cell r="F93">
            <v>15</v>
          </cell>
          <cell r="G93">
            <v>1900</v>
          </cell>
          <cell r="H93">
            <v>4730</v>
          </cell>
          <cell r="I93">
            <v>1881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15.8</v>
          </cell>
          <cell r="O93">
            <v>0</v>
          </cell>
          <cell r="P93">
            <v>0</v>
          </cell>
          <cell r="Q93">
            <v>576</v>
          </cell>
          <cell r="R93">
            <v>0</v>
          </cell>
        </row>
        <row r="94">
          <cell r="A94">
            <v>7.05</v>
          </cell>
          <cell r="B94" t="str">
            <v>2-Gang Plate Cover (Veto Brand)</v>
          </cell>
          <cell r="C94" t="str">
            <v>pc.</v>
          </cell>
          <cell r="D94">
            <v>15.75</v>
          </cell>
          <cell r="E94">
            <v>0</v>
          </cell>
          <cell r="F94">
            <v>15</v>
          </cell>
          <cell r="G94">
            <v>1900</v>
          </cell>
          <cell r="H94">
            <v>4730</v>
          </cell>
          <cell r="I94">
            <v>1881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15.8</v>
          </cell>
          <cell r="O94">
            <v>0</v>
          </cell>
          <cell r="P94">
            <v>0</v>
          </cell>
          <cell r="Q94">
            <v>11520</v>
          </cell>
          <cell r="R94">
            <v>0</v>
          </cell>
        </row>
        <row r="95">
          <cell r="A95">
            <v>7.06</v>
          </cell>
          <cell r="B95" t="str">
            <v>Conduit Elbow, 1" dia.</v>
          </cell>
          <cell r="C95" t="str">
            <v>pc.</v>
          </cell>
          <cell r="D95">
            <v>51.45</v>
          </cell>
          <cell r="E95">
            <v>0</v>
          </cell>
          <cell r="F95">
            <v>49</v>
          </cell>
          <cell r="G95" t="str">
            <v/>
          </cell>
          <cell r="H95">
            <v>4730</v>
          </cell>
          <cell r="I95">
            <v>1881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15.8</v>
          </cell>
          <cell r="O95">
            <v>0</v>
          </cell>
          <cell r="P95">
            <v>0</v>
          </cell>
          <cell r="Q95">
            <v>6048</v>
          </cell>
          <cell r="R95">
            <v>0</v>
          </cell>
        </row>
        <row r="96">
          <cell r="A96">
            <v>7.07</v>
          </cell>
          <cell r="B96" t="str">
            <v>Convenience Outlet, Duplex</v>
          </cell>
          <cell r="C96" t="str">
            <v>pc.</v>
          </cell>
          <cell r="D96">
            <v>56.7</v>
          </cell>
          <cell r="E96">
            <v>0</v>
          </cell>
          <cell r="F96">
            <v>54</v>
          </cell>
          <cell r="G96">
            <v>1900</v>
          </cell>
          <cell r="H96">
            <v>4730</v>
          </cell>
          <cell r="I96">
            <v>1881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15.8</v>
          </cell>
          <cell r="O96">
            <v>0</v>
          </cell>
          <cell r="P96">
            <v>0</v>
          </cell>
          <cell r="Q96">
            <v>3744</v>
          </cell>
          <cell r="R96">
            <v>0</v>
          </cell>
        </row>
        <row r="97">
          <cell r="A97">
            <v>7.08</v>
          </cell>
          <cell r="B97" t="str">
            <v>Porcelain Receptacle, 2" dia.</v>
          </cell>
          <cell r="C97" t="str">
            <v>pc.</v>
          </cell>
          <cell r="D97">
            <v>10.5</v>
          </cell>
          <cell r="E97">
            <v>0</v>
          </cell>
          <cell r="F97">
            <v>10</v>
          </cell>
          <cell r="G97">
            <v>1900</v>
          </cell>
          <cell r="H97">
            <v>4730</v>
          </cell>
          <cell r="I97">
            <v>1881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15.8</v>
          </cell>
          <cell r="O97">
            <v>0</v>
          </cell>
          <cell r="P97">
            <v>0</v>
          </cell>
          <cell r="Q97">
            <v>1344</v>
          </cell>
          <cell r="R97">
            <v>0</v>
          </cell>
        </row>
        <row r="98">
          <cell r="A98">
            <v>7.09</v>
          </cell>
          <cell r="B98" t="str">
            <v>Safety Switch, Flush type</v>
          </cell>
          <cell r="C98" t="str">
            <v>pc.</v>
          </cell>
          <cell r="D98">
            <v>420</v>
          </cell>
          <cell r="E98">
            <v>0</v>
          </cell>
          <cell r="F98">
            <v>400</v>
          </cell>
          <cell r="G98">
            <v>1900</v>
          </cell>
          <cell r="H98">
            <v>4730</v>
          </cell>
          <cell r="I98">
            <v>1881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15.8</v>
          </cell>
          <cell r="O98">
            <v>0</v>
          </cell>
          <cell r="P98">
            <v>0</v>
          </cell>
          <cell r="Q98">
            <v>3328</v>
          </cell>
          <cell r="R98">
            <v>0</v>
          </cell>
        </row>
        <row r="99">
          <cell r="A99">
            <v>7.1</v>
          </cell>
          <cell r="B99" t="str">
            <v>Switch Outlet, Flush type</v>
          </cell>
          <cell r="C99" t="str">
            <v>pc.</v>
          </cell>
          <cell r="D99">
            <v>52.5</v>
          </cell>
          <cell r="E99">
            <v>0</v>
          </cell>
          <cell r="F99">
            <v>50</v>
          </cell>
          <cell r="G99">
            <v>681.875</v>
          </cell>
          <cell r="H99">
            <v>1752</v>
          </cell>
          <cell r="I99">
            <v>677</v>
          </cell>
          <cell r="J99">
            <v>10.91</v>
          </cell>
          <cell r="K99">
            <v>62.5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3367.5</v>
          </cell>
          <cell r="R99">
            <v>0</v>
          </cell>
        </row>
        <row r="100">
          <cell r="A100">
            <v>7.11</v>
          </cell>
          <cell r="B100" t="str">
            <v>Weather-proof Outlet, Double (Eagle)</v>
          </cell>
          <cell r="C100" t="str">
            <v>pc.</v>
          </cell>
          <cell r="D100">
            <v>173.25</v>
          </cell>
          <cell r="E100">
            <v>0</v>
          </cell>
          <cell r="F100">
            <v>165</v>
          </cell>
          <cell r="G100" t="str">
            <v/>
          </cell>
          <cell r="H100">
            <v>1752</v>
          </cell>
          <cell r="I100">
            <v>677</v>
          </cell>
          <cell r="J100">
            <v>10.91</v>
          </cell>
          <cell r="K100">
            <v>62.5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6000</v>
          </cell>
          <cell r="R100">
            <v>0</v>
          </cell>
        </row>
        <row r="101">
          <cell r="A101">
            <v>7.12</v>
          </cell>
          <cell r="B101" t="str">
            <v>Weather-proof Outlet, Single (Eagle)</v>
          </cell>
          <cell r="C101" t="str">
            <v>pc.</v>
          </cell>
          <cell r="D101">
            <v>157.5</v>
          </cell>
          <cell r="E101">
            <v>0</v>
          </cell>
          <cell r="F101">
            <v>150</v>
          </cell>
          <cell r="G101">
            <v>968.75</v>
          </cell>
          <cell r="H101">
            <v>2293</v>
          </cell>
          <cell r="I101">
            <v>785</v>
          </cell>
          <cell r="J101">
            <v>15.5</v>
          </cell>
          <cell r="K101">
            <v>62.5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5800</v>
          </cell>
          <cell r="R101">
            <v>0</v>
          </cell>
        </row>
        <row r="102">
          <cell r="A102">
            <v>7.13</v>
          </cell>
          <cell r="B102" t="str">
            <v>THW Wire # 4, 22 mm2</v>
          </cell>
          <cell r="C102" t="str">
            <v>l-m</v>
          </cell>
          <cell r="D102">
            <v>31.5</v>
          </cell>
          <cell r="E102">
            <v>0</v>
          </cell>
          <cell r="F102">
            <v>30</v>
          </cell>
          <cell r="G102">
            <v>968.75</v>
          </cell>
          <cell r="H102">
            <v>2293</v>
          </cell>
          <cell r="I102">
            <v>785</v>
          </cell>
          <cell r="J102">
            <v>15.5</v>
          </cell>
          <cell r="K102">
            <v>62.5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6500</v>
          </cell>
          <cell r="R102">
            <v>0</v>
          </cell>
        </row>
        <row r="103">
          <cell r="A103">
            <v>7.14</v>
          </cell>
          <cell r="B103" t="str">
            <v>THW Wire # 12, 3.5 mm2</v>
          </cell>
          <cell r="C103" t="str">
            <v>roll</v>
          </cell>
          <cell r="D103">
            <v>1417.5</v>
          </cell>
          <cell r="E103">
            <v>0</v>
          </cell>
          <cell r="F103">
            <v>1350</v>
          </cell>
          <cell r="G103">
            <v>968.75</v>
          </cell>
          <cell r="H103">
            <v>2293</v>
          </cell>
          <cell r="I103">
            <v>785</v>
          </cell>
          <cell r="J103">
            <v>15.5</v>
          </cell>
          <cell r="K103">
            <v>62.5</v>
          </cell>
          <cell r="L103" t="str">
            <v/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5500</v>
          </cell>
          <cell r="R103">
            <v>0</v>
          </cell>
        </row>
        <row r="104">
          <cell r="A104">
            <v>7.15</v>
          </cell>
          <cell r="B104" t="str">
            <v>Bare Copper Wire, 5.5 mm2</v>
          </cell>
          <cell r="C104" t="str">
            <v>l-m</v>
          </cell>
          <cell r="D104">
            <v>5.25</v>
          </cell>
          <cell r="E104">
            <v>0</v>
          </cell>
          <cell r="F104">
            <v>5</v>
          </cell>
          <cell r="G104">
            <v>1900</v>
          </cell>
          <cell r="H104">
            <v>4730</v>
          </cell>
          <cell r="I104">
            <v>1881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15.8</v>
          </cell>
          <cell r="O104">
            <v>0</v>
          </cell>
          <cell r="P104">
            <v>0</v>
          </cell>
          <cell r="Q104">
            <v>5750</v>
          </cell>
          <cell r="R104">
            <v>0</v>
          </cell>
        </row>
        <row r="105">
          <cell r="A105">
            <v>7.16</v>
          </cell>
          <cell r="B105" t="str">
            <v>Grounding Rod, 3 m x 20 mm dia.</v>
          </cell>
          <cell r="C105" t="str">
            <v>pc.</v>
          </cell>
          <cell r="D105">
            <v>157.5</v>
          </cell>
          <cell r="E105">
            <v>0</v>
          </cell>
          <cell r="F105">
            <v>150</v>
          </cell>
          <cell r="G105" t="str">
            <v/>
          </cell>
          <cell r="H105">
            <v>4730</v>
          </cell>
          <cell r="I105">
            <v>1881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15.8</v>
          </cell>
          <cell r="O105">
            <v>0</v>
          </cell>
          <cell r="P105">
            <v>0</v>
          </cell>
          <cell r="Q105">
            <v>4350</v>
          </cell>
          <cell r="R105">
            <v>0</v>
          </cell>
        </row>
        <row r="106">
          <cell r="A106">
            <v>7.17</v>
          </cell>
          <cell r="B106" t="str">
            <v>RSC, 25 mm dia.</v>
          </cell>
          <cell r="C106" t="str">
            <v>pc.</v>
          </cell>
          <cell r="D106">
            <v>141.75</v>
          </cell>
          <cell r="E106">
            <v>0</v>
          </cell>
          <cell r="F106">
            <v>135</v>
          </cell>
          <cell r="G106">
            <v>1900</v>
          </cell>
          <cell r="H106">
            <v>4730</v>
          </cell>
          <cell r="I106">
            <v>1881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15.8</v>
          </cell>
          <cell r="O106">
            <v>0</v>
          </cell>
          <cell r="P106">
            <v>0</v>
          </cell>
          <cell r="Q106">
            <v>3500</v>
          </cell>
          <cell r="R106">
            <v>0</v>
          </cell>
        </row>
        <row r="107">
          <cell r="A107">
            <v>7.18</v>
          </cell>
          <cell r="B107" t="str">
            <v>Single Pole Switch</v>
          </cell>
          <cell r="C107" t="str">
            <v>pc.</v>
          </cell>
          <cell r="D107">
            <v>15.75</v>
          </cell>
          <cell r="E107">
            <v>0</v>
          </cell>
          <cell r="F107">
            <v>15</v>
          </cell>
          <cell r="G107">
            <v>1900</v>
          </cell>
          <cell r="H107">
            <v>4730</v>
          </cell>
          <cell r="I107">
            <v>1881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15.8</v>
          </cell>
          <cell r="O107">
            <v>0</v>
          </cell>
          <cell r="P107">
            <v>0</v>
          </cell>
          <cell r="Q107">
            <v>750</v>
          </cell>
          <cell r="R107">
            <v>0</v>
          </cell>
        </row>
        <row r="108">
          <cell r="A108">
            <v>7.19</v>
          </cell>
          <cell r="B108" t="str">
            <v>Panel Board (4-Branches)</v>
          </cell>
          <cell r="C108" t="str">
            <v>set</v>
          </cell>
          <cell r="D108">
            <v>367.5</v>
          </cell>
          <cell r="E108">
            <v>0</v>
          </cell>
          <cell r="F108">
            <v>350</v>
          </cell>
          <cell r="G108" t="str">
            <v/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>
            <v>7.2</v>
          </cell>
          <cell r="B109" t="str">
            <v>Circuit Breaker, 100A, 230V</v>
          </cell>
          <cell r="C109" t="str">
            <v>set</v>
          </cell>
          <cell r="D109">
            <v>525</v>
          </cell>
          <cell r="E109">
            <v>0</v>
          </cell>
          <cell r="F109">
            <v>500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 t="str">
            <v/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65.355443896714348</v>
          </cell>
          <cell r="R109">
            <v>0</v>
          </cell>
        </row>
        <row r="110">
          <cell r="A110">
            <v>7.21</v>
          </cell>
          <cell r="B110" t="str">
            <v>Circuit Breaker, 20A, 230V</v>
          </cell>
          <cell r="C110" t="str">
            <v>set</v>
          </cell>
          <cell r="D110">
            <v>262.5</v>
          </cell>
          <cell r="E110">
            <v>0</v>
          </cell>
          <cell r="F110">
            <v>250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65.355443896714348</v>
          </cell>
          <cell r="R110">
            <v>0</v>
          </cell>
        </row>
        <row r="111">
          <cell r="A111">
            <v>7.22</v>
          </cell>
          <cell r="B111" t="str">
            <v>Entrance Cap</v>
          </cell>
          <cell r="C111" t="str">
            <v>pc.</v>
          </cell>
          <cell r="D111">
            <v>52.5</v>
          </cell>
          <cell r="E111">
            <v>0</v>
          </cell>
          <cell r="F111">
            <v>50</v>
          </cell>
          <cell r="G111" t="str">
            <v/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40.678228256476721</v>
          </cell>
          <cell r="R111">
            <v>0</v>
          </cell>
        </row>
        <row r="112">
          <cell r="A112">
            <v>7.23</v>
          </cell>
          <cell r="B112" t="str">
            <v>Electrical Tape</v>
          </cell>
          <cell r="C112" t="str">
            <v>pc.</v>
          </cell>
          <cell r="D112">
            <v>31.5</v>
          </cell>
          <cell r="E112">
            <v>0</v>
          </cell>
          <cell r="F112">
            <v>30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40.678228256476721</v>
          </cell>
          <cell r="R112">
            <v>0</v>
          </cell>
        </row>
        <row r="113">
          <cell r="A113">
            <v>7.24</v>
          </cell>
          <cell r="B113" t="str">
            <v>Electrical Installation per Outlet</v>
          </cell>
          <cell r="C113" t="str">
            <v>set</v>
          </cell>
          <cell r="D113">
            <v>0</v>
          </cell>
          <cell r="E113">
            <v>206</v>
          </cell>
          <cell r="F113">
            <v>0</v>
          </cell>
          <cell r="G113">
            <v>200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40.678228256476721</v>
          </cell>
          <cell r="R113">
            <v>0</v>
          </cell>
        </row>
        <row r="114">
          <cell r="A114">
            <v>7.25</v>
          </cell>
          <cell r="B114" t="str">
            <v>Electrical Installation per Safety Switch</v>
          </cell>
          <cell r="C114" t="str">
            <v>set</v>
          </cell>
          <cell r="D114">
            <v>0</v>
          </cell>
          <cell r="E114">
            <v>515</v>
          </cell>
          <cell r="F114">
            <v>0</v>
          </cell>
          <cell r="G114">
            <v>500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40.678228256476721</v>
          </cell>
          <cell r="R114">
            <v>0</v>
          </cell>
        </row>
        <row r="115">
          <cell r="A115">
            <v>8</v>
          </cell>
          <cell r="B115" t="str">
            <v>Filling Materials</v>
          </cell>
          <cell r="C115" t="str">
            <v>kg</v>
          </cell>
          <cell r="D115">
            <v>0</v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40.678228256476721</v>
          </cell>
          <cell r="R115">
            <v>0</v>
          </cell>
        </row>
        <row r="116">
          <cell r="A116">
            <v>8.01</v>
          </cell>
          <cell r="B116" t="str">
            <v>Escombro</v>
          </cell>
          <cell r="C116" t="str">
            <v>cu. m.</v>
          </cell>
          <cell r="D116">
            <v>315</v>
          </cell>
          <cell r="E116">
            <v>0</v>
          </cell>
          <cell r="F116">
            <v>300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40.678228256476721</v>
          </cell>
          <cell r="R116">
            <v>0</v>
          </cell>
        </row>
        <row r="117">
          <cell r="A117">
            <v>9</v>
          </cell>
          <cell r="B117" t="str">
            <v>Glass &amp; Glazing</v>
          </cell>
          <cell r="C117" t="str">
            <v>kg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40.678228256476721</v>
          </cell>
          <cell r="R117">
            <v>0</v>
          </cell>
        </row>
        <row r="118">
          <cell r="A118" t="str">
            <v>9a</v>
          </cell>
          <cell r="B118" t="str">
            <v>Installation of fixed glass window</v>
          </cell>
          <cell r="C118" t="str">
            <v>sq. m.</v>
          </cell>
          <cell r="D118">
            <v>0</v>
          </cell>
          <cell r="E118">
            <v>88.641800000000003</v>
          </cell>
          <cell r="F118">
            <v>0</v>
          </cell>
          <cell r="G118">
            <v>86.06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40.678228256476721</v>
          </cell>
          <cell r="R118">
            <v>0</v>
          </cell>
        </row>
        <row r="119">
          <cell r="A119">
            <v>9.01</v>
          </cell>
          <cell r="B119" t="str">
            <v>Clear Glass, 2mm x 405mm x 510mm</v>
          </cell>
          <cell r="C119" t="str">
            <v>pc.</v>
          </cell>
          <cell r="D119">
            <v>36.75</v>
          </cell>
          <cell r="E119">
            <v>0</v>
          </cell>
          <cell r="F119">
            <v>35</v>
          </cell>
          <cell r="G119" t="str">
            <v/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30.639308063515426</v>
          </cell>
          <cell r="R119">
            <v>0</v>
          </cell>
        </row>
        <row r="120">
          <cell r="A120">
            <v>9.02</v>
          </cell>
          <cell r="B120" t="str">
            <v>Clear Glass, 3mm x 405mm x 915mm</v>
          </cell>
          <cell r="C120" t="str">
            <v>pc.</v>
          </cell>
          <cell r="D120">
            <v>168</v>
          </cell>
          <cell r="E120">
            <v>0</v>
          </cell>
          <cell r="F120">
            <v>160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30.639308063515426</v>
          </cell>
          <cell r="R120">
            <v>0</v>
          </cell>
        </row>
        <row r="121">
          <cell r="A121">
            <v>9.0299999999999994</v>
          </cell>
          <cell r="B121" t="str">
            <v>Clear Glass, 3mm x 610mm x 1220mm</v>
          </cell>
          <cell r="C121" t="str">
            <v>pc.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30.639308063515426</v>
          </cell>
          <cell r="R121">
            <v>0</v>
          </cell>
        </row>
        <row r="122">
          <cell r="A122">
            <v>9.0399999999999991</v>
          </cell>
          <cell r="B122" t="str">
            <v>Clear Glass, 5.5mm x 1220mm x 1525mm</v>
          </cell>
          <cell r="C122" t="str">
            <v>pc.</v>
          </cell>
          <cell r="D122">
            <v>603.75</v>
          </cell>
          <cell r="E122">
            <v>0</v>
          </cell>
          <cell r="F122">
            <v>575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A123">
            <v>9.0500000000000007</v>
          </cell>
          <cell r="B123" t="str">
            <v>Clear Glass, 5.5mm x 1220mm x 2135mm</v>
          </cell>
          <cell r="C123" t="str">
            <v>pc.</v>
          </cell>
          <cell r="D123">
            <v>31.5</v>
          </cell>
          <cell r="E123">
            <v>0</v>
          </cell>
          <cell r="F123">
            <v>30</v>
          </cell>
          <cell r="G123" t="str">
            <v/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A124">
            <v>9.06</v>
          </cell>
          <cell r="B124" t="str">
            <v>Clear Glass, 5mm x 1220mm x 1200mm</v>
          </cell>
          <cell r="C124" t="str">
            <v>pc.</v>
          </cell>
          <cell r="D124">
            <v>437.85</v>
          </cell>
          <cell r="E124">
            <v>0</v>
          </cell>
          <cell r="F124">
            <v>417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A125">
            <v>9.07</v>
          </cell>
          <cell r="B125" t="str">
            <v>Clear Glass Table, 6mm x 50mm x 100mm</v>
          </cell>
          <cell r="C125" t="str">
            <v>pc.</v>
          </cell>
          <cell r="D125">
            <v>89.25</v>
          </cell>
          <cell r="E125">
            <v>0</v>
          </cell>
          <cell r="F125">
            <v>85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30.639308063515426</v>
          </cell>
          <cell r="R125">
            <v>0</v>
          </cell>
        </row>
        <row r="126">
          <cell r="A126">
            <v>9.08</v>
          </cell>
          <cell r="B126" t="str">
            <v>Clear Glass Window, 3mm x 50mm x 100mm</v>
          </cell>
          <cell r="C126" t="str">
            <v>pc.</v>
          </cell>
          <cell r="D126">
            <v>40.950000000000003</v>
          </cell>
          <cell r="E126">
            <v>0</v>
          </cell>
          <cell r="F126">
            <v>39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30.639308063515426</v>
          </cell>
          <cell r="R126">
            <v>0</v>
          </cell>
        </row>
        <row r="127">
          <cell r="A127">
            <v>9.09</v>
          </cell>
          <cell r="B127" t="str">
            <v>Figured Glass (Ilang-Ilang) Jalousy, 5.5mm x 100mm x 915mm</v>
          </cell>
          <cell r="C127" t="str">
            <v>pc.</v>
          </cell>
          <cell r="D127">
            <v>31.5</v>
          </cell>
          <cell r="E127">
            <v>0</v>
          </cell>
          <cell r="F127">
            <v>30</v>
          </cell>
          <cell r="G127" t="str">
            <v/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30.639308063515426</v>
          </cell>
          <cell r="R127">
            <v>0</v>
          </cell>
        </row>
        <row r="128">
          <cell r="A128">
            <v>9.1</v>
          </cell>
          <cell r="B128" t="str">
            <v>Figured Glass (Ilang-Ilang) Table, 5mm x 915mm x 1220mm</v>
          </cell>
          <cell r="C128" t="str">
            <v>pc.</v>
          </cell>
          <cell r="D128">
            <v>89.25</v>
          </cell>
          <cell r="E128">
            <v>0</v>
          </cell>
          <cell r="F128">
            <v>85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30.639308063515426</v>
          </cell>
          <cell r="R128">
            <v>0</v>
          </cell>
        </row>
        <row r="129">
          <cell r="A129">
            <v>9.11</v>
          </cell>
          <cell r="B129" t="str">
            <v>Imported Bronze Float,   6mm</v>
          </cell>
          <cell r="C129" t="str">
            <v>sq. ft.</v>
          </cell>
          <cell r="D129">
            <v>42</v>
          </cell>
          <cell r="E129">
            <v>0</v>
          </cell>
          <cell r="F129">
            <v>40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141.10182038293385</v>
          </cell>
          <cell r="R129">
            <v>0</v>
          </cell>
        </row>
        <row r="130">
          <cell r="A130">
            <v>9.1199999999999992</v>
          </cell>
          <cell r="B130" t="str">
            <v>Imported Bronze Float, 10mm</v>
          </cell>
          <cell r="C130" t="str">
            <v>sq. ft.</v>
          </cell>
          <cell r="D130">
            <v>89.25</v>
          </cell>
          <cell r="E130">
            <v>0</v>
          </cell>
          <cell r="F130">
            <v>85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203.18662135142475</v>
          </cell>
          <cell r="R130">
            <v>0</v>
          </cell>
        </row>
        <row r="131">
          <cell r="A131">
            <v>9.1300000000000008</v>
          </cell>
          <cell r="B131" t="str">
            <v>Imported Bronze Float, 12mm</v>
          </cell>
          <cell r="C131" t="str">
            <v>sq. ft.</v>
          </cell>
          <cell r="D131">
            <v>105</v>
          </cell>
          <cell r="E131">
            <v>0</v>
          </cell>
          <cell r="F131">
            <v>100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361.22066018031069</v>
          </cell>
          <cell r="R131">
            <v>0</v>
          </cell>
        </row>
        <row r="132">
          <cell r="A132">
            <v>9.14</v>
          </cell>
          <cell r="B132" t="str">
            <v>Imported Clear Float,   6mm</v>
          </cell>
          <cell r="C132" t="str">
            <v>sq. ft.</v>
          </cell>
          <cell r="D132">
            <v>36.75</v>
          </cell>
          <cell r="E132">
            <v>0</v>
          </cell>
          <cell r="F132">
            <v>35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 t="str">
            <v/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141</v>
          </cell>
          <cell r="R132">
            <v>0</v>
          </cell>
        </row>
        <row r="133">
          <cell r="A133">
            <v>9.15</v>
          </cell>
          <cell r="B133" t="str">
            <v>Imported Clear Float, 10mm</v>
          </cell>
          <cell r="C133" t="str">
            <v>sq. ft.</v>
          </cell>
          <cell r="D133">
            <v>78.75</v>
          </cell>
          <cell r="E133">
            <v>0</v>
          </cell>
          <cell r="F133">
            <v>75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218</v>
          </cell>
          <cell r="R133">
            <v>0</v>
          </cell>
        </row>
        <row r="134">
          <cell r="A134">
            <v>9.16</v>
          </cell>
          <cell r="B134" t="str">
            <v>Imported Clear Float, 12mm</v>
          </cell>
          <cell r="C134" t="str">
            <v>sq. ft.</v>
          </cell>
          <cell r="D134">
            <v>105.315</v>
          </cell>
          <cell r="E134">
            <v>0</v>
          </cell>
          <cell r="F134">
            <v>100.3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620</v>
          </cell>
          <cell r="R134">
            <v>0</v>
          </cell>
        </row>
        <row r="135">
          <cell r="A135">
            <v>9.17</v>
          </cell>
          <cell r="B135" t="str">
            <v>Imported Mirror (Plain), 6mm</v>
          </cell>
          <cell r="C135" t="str">
            <v>sq. ft.</v>
          </cell>
          <cell r="D135">
            <v>67.62</v>
          </cell>
          <cell r="E135">
            <v>0</v>
          </cell>
          <cell r="F135">
            <v>64.400000000000006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797.91666666666663</v>
          </cell>
          <cell r="Q135">
            <v>10500</v>
          </cell>
          <cell r="R135">
            <v>0.27415143603133157</v>
          </cell>
        </row>
        <row r="136">
          <cell r="A136">
            <v>9.18</v>
          </cell>
          <cell r="B136" t="str">
            <v>Clear Glass, 3mm x 300mm x 900mm</v>
          </cell>
          <cell r="C136" t="str">
            <v>pc.</v>
          </cell>
          <cell r="D136">
            <v>122.85000000000001</v>
          </cell>
          <cell r="E136">
            <v>0</v>
          </cell>
          <cell r="F136">
            <v>117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930</v>
          </cell>
          <cell r="Q136">
            <v>9300</v>
          </cell>
          <cell r="R136">
            <v>0</v>
          </cell>
        </row>
        <row r="137">
          <cell r="A137">
            <v>9.19</v>
          </cell>
          <cell r="B137" t="str">
            <v>Clear Glass, 3mm x 300mm x 600mm</v>
          </cell>
          <cell r="C137" t="str">
            <v>pc.</v>
          </cell>
          <cell r="D137">
            <v>81.900000000000006</v>
          </cell>
          <cell r="E137">
            <v>0</v>
          </cell>
          <cell r="F137">
            <v>78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961.11111111111109</v>
          </cell>
          <cell r="Q137">
            <v>8635</v>
          </cell>
          <cell r="R137">
            <v>0</v>
          </cell>
        </row>
        <row r="138">
          <cell r="A138">
            <v>10</v>
          </cell>
          <cell r="B138" t="str">
            <v>Hardware</v>
          </cell>
          <cell r="C138" t="str">
            <v>pc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898.33333333333337</v>
          </cell>
          <cell r="Q138">
            <v>5390</v>
          </cell>
          <cell r="R138">
            <v>0</v>
          </cell>
        </row>
        <row r="139">
          <cell r="A139" t="str">
            <v>10a</v>
          </cell>
          <cell r="B139" t="str">
            <v>Installation of Welded Wire</v>
          </cell>
          <cell r="C139" t="str">
            <v>sq. m.</v>
          </cell>
          <cell r="D139">
            <v>0</v>
          </cell>
          <cell r="E139">
            <v>9.5068999999999999</v>
          </cell>
          <cell r="F139">
            <v>0</v>
          </cell>
          <cell r="G139">
            <v>9.23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A140">
            <v>10.01</v>
          </cell>
          <cell r="B140" t="str">
            <v>Barbed Wire, 20 kgs/roll</v>
          </cell>
          <cell r="C140" t="str">
            <v>roll</v>
          </cell>
          <cell r="D140">
            <v>525</v>
          </cell>
          <cell r="E140">
            <v>0</v>
          </cell>
          <cell r="F140">
            <v>500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3587.3611111111109</v>
          </cell>
          <cell r="Q140">
            <v>2640</v>
          </cell>
          <cell r="R140">
            <v>0</v>
          </cell>
        </row>
        <row r="141">
          <cell r="A141">
            <v>10.02</v>
          </cell>
          <cell r="B141" t="str">
            <v>Butt Hinges, 3" x 3"</v>
          </cell>
          <cell r="C141" t="str">
            <v>pc.</v>
          </cell>
          <cell r="D141">
            <v>18.900000000000002</v>
          </cell>
          <cell r="E141">
            <v>0</v>
          </cell>
          <cell r="F141">
            <v>18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1085</v>
          </cell>
          <cell r="R141">
            <v>0</v>
          </cell>
        </row>
        <row r="142">
          <cell r="A142">
            <v>10.029999999999999</v>
          </cell>
          <cell r="B142" t="str">
            <v>Butt Hinges, 4" x 4"</v>
          </cell>
          <cell r="C142" t="str">
            <v>pc.</v>
          </cell>
          <cell r="D142">
            <v>31.5</v>
          </cell>
          <cell r="E142">
            <v>0</v>
          </cell>
          <cell r="F142">
            <v>30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60</v>
          </cell>
          <cell r="R142">
            <v>0</v>
          </cell>
        </row>
        <row r="143">
          <cell r="A143">
            <v>10.039999999999999</v>
          </cell>
          <cell r="B143" t="str">
            <v>Door Lockset (Alpha/epo), Bathroom</v>
          </cell>
          <cell r="C143" t="str">
            <v>set</v>
          </cell>
          <cell r="D143">
            <v>161.70000000000002</v>
          </cell>
          <cell r="E143">
            <v>0</v>
          </cell>
          <cell r="F143">
            <v>154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80</v>
          </cell>
          <cell r="R143">
            <v>0</v>
          </cell>
        </row>
        <row r="144">
          <cell r="A144">
            <v>10.050000000000001</v>
          </cell>
          <cell r="B144" t="str">
            <v>Door Lockset (Alpha/epo), Bedroom</v>
          </cell>
          <cell r="C144" t="str">
            <v>set</v>
          </cell>
          <cell r="D144">
            <v>170.1</v>
          </cell>
          <cell r="E144">
            <v>0</v>
          </cell>
          <cell r="F144">
            <v>162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65</v>
          </cell>
          <cell r="R144">
            <v>0</v>
          </cell>
        </row>
        <row r="145">
          <cell r="A145">
            <v>10.06</v>
          </cell>
          <cell r="B145" t="str">
            <v>Door Lockset (Alpha/epo), Entrance</v>
          </cell>
          <cell r="C145" t="str">
            <v>set</v>
          </cell>
          <cell r="D145">
            <v>173.25</v>
          </cell>
          <cell r="E145">
            <v>0</v>
          </cell>
          <cell r="F145">
            <v>165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45</v>
          </cell>
          <cell r="R145">
            <v>0</v>
          </cell>
        </row>
        <row r="146">
          <cell r="A146">
            <v>10.07</v>
          </cell>
          <cell r="B146" t="str">
            <v>Door Lockset (Alpha Brand, Japan), Bedroom</v>
          </cell>
          <cell r="C146" t="str">
            <v>set</v>
          </cell>
          <cell r="D146">
            <v>225.75</v>
          </cell>
          <cell r="E146">
            <v>0</v>
          </cell>
          <cell r="F146">
            <v>215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27</v>
          </cell>
          <cell r="R146">
            <v>0</v>
          </cell>
        </row>
        <row r="147">
          <cell r="A147">
            <v>10.08</v>
          </cell>
          <cell r="B147" t="str">
            <v>Door Lockset (Alpha Brand, Japan), Entrance</v>
          </cell>
          <cell r="C147" t="str">
            <v>set</v>
          </cell>
          <cell r="D147">
            <v>261.45</v>
          </cell>
          <cell r="E147">
            <v>0</v>
          </cell>
          <cell r="F147">
            <v>249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12</v>
          </cell>
          <cell r="R147">
            <v>0</v>
          </cell>
        </row>
        <row r="148">
          <cell r="A148">
            <v>10.09</v>
          </cell>
          <cell r="B148" t="str">
            <v>Door Lockset (Kwikset Brand, US), Bathroom</v>
          </cell>
          <cell r="C148" t="str">
            <v>set</v>
          </cell>
          <cell r="D148">
            <v>787.5</v>
          </cell>
          <cell r="E148">
            <v>0</v>
          </cell>
          <cell r="F148">
            <v>750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A149">
            <v>10.1</v>
          </cell>
          <cell r="B149" t="str">
            <v>Formica, 4' x 8'</v>
          </cell>
          <cell r="C149" t="str">
            <v>pc.</v>
          </cell>
          <cell r="D149">
            <v>472.5</v>
          </cell>
          <cell r="E149">
            <v>0</v>
          </cell>
          <cell r="F149">
            <v>450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A150">
            <v>10.11</v>
          </cell>
          <cell r="B150" t="str">
            <v xml:space="preserve">G.I. Wire #16 </v>
          </cell>
          <cell r="C150" t="str">
            <v>kg.</v>
          </cell>
          <cell r="D150">
            <v>31.5</v>
          </cell>
          <cell r="E150">
            <v>0</v>
          </cell>
          <cell r="F150">
            <v>30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2262</v>
          </cell>
          <cell r="R150">
            <v>0</v>
          </cell>
        </row>
        <row r="151">
          <cell r="A151" t="str">
            <v>10.11a</v>
          </cell>
          <cell r="B151" t="str">
            <v>G.I. Wire #18</v>
          </cell>
          <cell r="C151" t="str">
            <v>kg.</v>
          </cell>
          <cell r="D151">
            <v>36.75</v>
          </cell>
          <cell r="E151">
            <v>0</v>
          </cell>
          <cell r="F151">
            <v>35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1658</v>
          </cell>
          <cell r="R151">
            <v>0</v>
          </cell>
        </row>
        <row r="152">
          <cell r="A152">
            <v>10.119999999999999</v>
          </cell>
          <cell r="B152" t="str">
            <v>Machine Bolts with STD Nuts &amp; Washers, 5/8" dia. x   7"</v>
          </cell>
          <cell r="C152" t="str">
            <v>pc.</v>
          </cell>
          <cell r="D152">
            <v>15.75</v>
          </cell>
          <cell r="E152">
            <v>0</v>
          </cell>
          <cell r="F152">
            <v>15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880</v>
          </cell>
          <cell r="R152">
            <v>0</v>
          </cell>
        </row>
        <row r="153">
          <cell r="A153">
            <v>10.130000000000001</v>
          </cell>
          <cell r="B153" t="str">
            <v>Machine Bolts with STD Nuts &amp; Washers, 5/8" dia. x   8"</v>
          </cell>
          <cell r="C153" t="str">
            <v>pc.</v>
          </cell>
          <cell r="D153">
            <v>18.900000000000002</v>
          </cell>
          <cell r="E153">
            <v>0</v>
          </cell>
          <cell r="F153">
            <v>18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632</v>
          </cell>
          <cell r="R153">
            <v>0</v>
          </cell>
        </row>
        <row r="154">
          <cell r="A154">
            <v>10.14</v>
          </cell>
          <cell r="B154" t="str">
            <v>Machine Bolts with STD Nuts &amp; Washers, 5/8" dia. x 10"</v>
          </cell>
          <cell r="C154" t="str">
            <v>pc.</v>
          </cell>
          <cell r="D154">
            <v>23.1</v>
          </cell>
          <cell r="E154">
            <v>0</v>
          </cell>
          <cell r="F154">
            <v>22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537</v>
          </cell>
          <cell r="R154">
            <v>0</v>
          </cell>
        </row>
        <row r="155">
          <cell r="A155">
            <v>10.15</v>
          </cell>
          <cell r="B155" t="str">
            <v>Machine Bolts with STD Nuts &amp; Washers, 1/2" dia. x  7"</v>
          </cell>
          <cell r="C155" t="str">
            <v>pc.</v>
          </cell>
          <cell r="D155">
            <v>10.5</v>
          </cell>
          <cell r="E155">
            <v>0</v>
          </cell>
          <cell r="F155">
            <v>10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691</v>
          </cell>
          <cell r="R155">
            <v>0</v>
          </cell>
        </row>
        <row r="156">
          <cell r="A156">
            <v>10.16</v>
          </cell>
          <cell r="B156" t="str">
            <v>Machine Bolts with STD Nuts &amp; Washers, 1/2" dia. x  8"</v>
          </cell>
          <cell r="C156" t="str">
            <v>pc.</v>
          </cell>
          <cell r="D156">
            <v>13.65</v>
          </cell>
          <cell r="E156">
            <v>0</v>
          </cell>
          <cell r="F156">
            <v>13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499</v>
          </cell>
          <cell r="R156">
            <v>0</v>
          </cell>
        </row>
        <row r="157">
          <cell r="A157">
            <v>10.17</v>
          </cell>
          <cell r="B157" t="str">
            <v>Muriatic Acid</v>
          </cell>
          <cell r="C157" t="str">
            <v>bottle</v>
          </cell>
          <cell r="D157">
            <v>26.25</v>
          </cell>
          <cell r="E157">
            <v>0</v>
          </cell>
          <cell r="F157">
            <v>25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435</v>
          </cell>
          <cell r="R157">
            <v>0</v>
          </cell>
        </row>
        <row r="158">
          <cell r="A158">
            <v>10.18</v>
          </cell>
          <cell r="B158" t="str">
            <v>Common Wire Nails, 1"</v>
          </cell>
          <cell r="C158" t="str">
            <v>kg.</v>
          </cell>
          <cell r="D158">
            <v>42</v>
          </cell>
          <cell r="E158">
            <v>0</v>
          </cell>
          <cell r="F158">
            <v>40</v>
          </cell>
          <cell r="G158">
            <v>0</v>
          </cell>
          <cell r="H158">
            <v>11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933</v>
          </cell>
          <cell r="R158">
            <v>0</v>
          </cell>
        </row>
        <row r="159">
          <cell r="A159">
            <v>10.19</v>
          </cell>
          <cell r="B159" t="str">
            <v>Common Wire Nails, 2"</v>
          </cell>
          <cell r="C159" t="str">
            <v>kg.</v>
          </cell>
          <cell r="D159">
            <v>31.5</v>
          </cell>
          <cell r="E159">
            <v>0</v>
          </cell>
          <cell r="F159">
            <v>30</v>
          </cell>
          <cell r="G159">
            <v>0</v>
          </cell>
          <cell r="H159">
            <v>11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1391.6</v>
          </cell>
          <cell r="R159">
            <v>0</v>
          </cell>
        </row>
        <row r="160">
          <cell r="A160">
            <v>10.199999999999999</v>
          </cell>
          <cell r="B160" t="str">
            <v>Common Wire Nails, 3"</v>
          </cell>
          <cell r="C160" t="str">
            <v>kg.</v>
          </cell>
          <cell r="D160">
            <v>29.400000000000002</v>
          </cell>
          <cell r="E160">
            <v>0</v>
          </cell>
          <cell r="F160">
            <v>28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67</v>
          </cell>
          <cell r="R160">
            <v>0</v>
          </cell>
        </row>
        <row r="161">
          <cell r="A161">
            <v>10.210000000000001</v>
          </cell>
          <cell r="B161" t="str">
            <v>Concrete Nails, 1"</v>
          </cell>
          <cell r="C161" t="str">
            <v>kg.</v>
          </cell>
          <cell r="D161">
            <v>68.25</v>
          </cell>
          <cell r="E161">
            <v>0</v>
          </cell>
          <cell r="F161">
            <v>65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A162">
            <v>10.220000000000001</v>
          </cell>
          <cell r="B162" t="str">
            <v>Concrete Nails, 2"</v>
          </cell>
          <cell r="C162" t="str">
            <v>kg.</v>
          </cell>
          <cell r="D162">
            <v>68.25</v>
          </cell>
          <cell r="E162">
            <v>0</v>
          </cell>
          <cell r="F162">
            <v>65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A163" t="str">
            <v>10.22a</v>
          </cell>
          <cell r="B163" t="str">
            <v>Concrete Nails, 3"</v>
          </cell>
          <cell r="C163" t="str">
            <v>kg.</v>
          </cell>
          <cell r="D163">
            <v>68.25</v>
          </cell>
          <cell r="E163">
            <v>0</v>
          </cell>
          <cell r="F163">
            <v>65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A164">
            <v>10.23</v>
          </cell>
          <cell r="B164" t="str">
            <v>Finishing Nails, 1"</v>
          </cell>
          <cell r="C164" t="str">
            <v>kg.</v>
          </cell>
          <cell r="D164">
            <v>36.75</v>
          </cell>
          <cell r="E164">
            <v>0</v>
          </cell>
          <cell r="F164">
            <v>35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A165">
            <v>10.24</v>
          </cell>
          <cell r="B165" t="str">
            <v>Finishing Nails, 2"</v>
          </cell>
          <cell r="C165" t="str">
            <v>kg.</v>
          </cell>
          <cell r="D165">
            <v>31.5</v>
          </cell>
          <cell r="E165">
            <v>0</v>
          </cell>
          <cell r="F165">
            <v>30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A166">
            <v>10.25</v>
          </cell>
          <cell r="B166" t="str">
            <v>Finishing Nails, 3"</v>
          </cell>
          <cell r="C166" t="str">
            <v>kg.</v>
          </cell>
          <cell r="D166">
            <v>31.5</v>
          </cell>
          <cell r="E166">
            <v>0</v>
          </cell>
          <cell r="F166">
            <v>30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A167">
            <v>10.26</v>
          </cell>
          <cell r="B167" t="str">
            <v>Nikolite</v>
          </cell>
          <cell r="C167" t="str">
            <v>pc.</v>
          </cell>
          <cell r="D167">
            <v>27.825000000000003</v>
          </cell>
          <cell r="E167">
            <v>0</v>
          </cell>
          <cell r="F167">
            <v>26.5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383.08571428571429</v>
          </cell>
          <cell r="R167">
            <v>0</v>
          </cell>
        </row>
        <row r="168">
          <cell r="A168">
            <v>10.27</v>
          </cell>
          <cell r="B168" t="str">
            <v>PVC Cement</v>
          </cell>
          <cell r="C168" t="str">
            <v>can</v>
          </cell>
          <cell r="D168">
            <v>147</v>
          </cell>
          <cell r="E168">
            <v>0</v>
          </cell>
          <cell r="F168">
            <v>140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410.85</v>
          </cell>
          <cell r="R168">
            <v>0</v>
          </cell>
        </row>
        <row r="169">
          <cell r="A169">
            <v>10.28</v>
          </cell>
          <cell r="B169" t="str">
            <v>Plastic Roof Cement, Master Brand</v>
          </cell>
          <cell r="C169" t="str">
            <v>gal.</v>
          </cell>
          <cell r="D169">
            <v>136.5</v>
          </cell>
          <cell r="E169">
            <v>0</v>
          </cell>
          <cell r="F169">
            <v>130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456.5</v>
          </cell>
          <cell r="R169">
            <v>0</v>
          </cell>
        </row>
        <row r="170">
          <cell r="A170">
            <v>10.29</v>
          </cell>
          <cell r="B170" t="str">
            <v>Post Strap, 3/16" x 1-1/2" x 20"</v>
          </cell>
          <cell r="C170" t="str">
            <v>pc.</v>
          </cell>
          <cell r="D170">
            <v>47.25</v>
          </cell>
          <cell r="E170">
            <v>0</v>
          </cell>
          <cell r="F170">
            <v>45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547.79999999999995</v>
          </cell>
          <cell r="R170">
            <v>0</v>
          </cell>
        </row>
        <row r="171">
          <cell r="A171">
            <v>10.3</v>
          </cell>
          <cell r="B171" t="str">
            <v>Umbrella Nails</v>
          </cell>
          <cell r="C171" t="str">
            <v>kg.</v>
          </cell>
          <cell r="D171">
            <v>52.5</v>
          </cell>
          <cell r="E171">
            <v>0</v>
          </cell>
          <cell r="F171">
            <v>50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400</v>
          </cell>
          <cell r="R171">
            <v>0</v>
          </cell>
        </row>
        <row r="172">
          <cell r="A172">
            <v>10.31</v>
          </cell>
          <cell r="B172" t="str">
            <v>Rugby</v>
          </cell>
          <cell r="C172" t="str">
            <v>gal.</v>
          </cell>
          <cell r="D172">
            <v>36.75</v>
          </cell>
          <cell r="E172">
            <v>0</v>
          </cell>
          <cell r="F172">
            <v>35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318.14285714285717</v>
          </cell>
          <cell r="R172">
            <v>0</v>
          </cell>
        </row>
        <row r="173">
          <cell r="A173">
            <v>10.32</v>
          </cell>
          <cell r="B173" t="str">
            <v>Teflon Tape</v>
          </cell>
          <cell r="C173" t="str">
            <v>pc.</v>
          </cell>
          <cell r="D173">
            <v>10.5</v>
          </cell>
          <cell r="E173">
            <v>0</v>
          </cell>
          <cell r="F173">
            <v>10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300</v>
          </cell>
          <cell r="R173">
            <v>0</v>
          </cell>
        </row>
        <row r="174">
          <cell r="A174">
            <v>10.33</v>
          </cell>
          <cell r="B174" t="str">
            <v>Tie Rod, 6mm x 6m</v>
          </cell>
          <cell r="C174" t="str">
            <v>pc.</v>
          </cell>
          <cell r="D174">
            <v>29.400000000000002</v>
          </cell>
          <cell r="E174">
            <v>0</v>
          </cell>
          <cell r="F174">
            <v>28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405.71428571428572</v>
          </cell>
          <cell r="R174">
            <v>0</v>
          </cell>
        </row>
        <row r="175">
          <cell r="A175">
            <v>10.34</v>
          </cell>
          <cell r="B175" t="str">
            <v>Turn Buckles, 1/2"</v>
          </cell>
          <cell r="C175" t="str">
            <v>pc.</v>
          </cell>
          <cell r="D175">
            <v>92.4</v>
          </cell>
          <cell r="E175">
            <v>0</v>
          </cell>
          <cell r="F175">
            <v>88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375.71428571428572</v>
          </cell>
          <cell r="R175">
            <v>0</v>
          </cell>
        </row>
        <row r="176">
          <cell r="A176">
            <v>10.35</v>
          </cell>
          <cell r="B176" t="str">
            <v>Turn Buckles, 5/8"</v>
          </cell>
          <cell r="C176" t="str">
            <v>pc.</v>
          </cell>
          <cell r="D176">
            <v>94.5</v>
          </cell>
          <cell r="E176">
            <v>0</v>
          </cell>
          <cell r="F176">
            <v>90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360</v>
          </cell>
          <cell r="Q176">
            <v>450</v>
          </cell>
          <cell r="R176">
            <v>1.25</v>
          </cell>
        </row>
        <row r="177">
          <cell r="A177">
            <v>10.36</v>
          </cell>
          <cell r="B177" t="str">
            <v>Turn Buckles, 3/4"</v>
          </cell>
          <cell r="C177" t="str">
            <v>pc.</v>
          </cell>
          <cell r="D177">
            <v>157.5</v>
          </cell>
          <cell r="E177">
            <v>0</v>
          </cell>
          <cell r="F177">
            <v>150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360</v>
          </cell>
          <cell r="Q177">
            <v>450</v>
          </cell>
          <cell r="R177">
            <v>0</v>
          </cell>
        </row>
        <row r="178">
          <cell r="A178">
            <v>10.37</v>
          </cell>
          <cell r="B178" t="str">
            <v>Welding Rod</v>
          </cell>
          <cell r="C178" t="str">
            <v>kg.</v>
          </cell>
          <cell r="D178">
            <v>68.25</v>
          </cell>
          <cell r="E178">
            <v>0</v>
          </cell>
          <cell r="F178">
            <v>65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468</v>
          </cell>
          <cell r="Q178">
            <v>702</v>
          </cell>
          <cell r="R178">
            <v>0</v>
          </cell>
        </row>
        <row r="179">
          <cell r="A179">
            <v>10.38</v>
          </cell>
          <cell r="B179" t="str">
            <v>Wood Glue</v>
          </cell>
          <cell r="C179" t="str">
            <v>pint</v>
          </cell>
          <cell r="D179">
            <v>36.75</v>
          </cell>
          <cell r="E179">
            <v>0</v>
          </cell>
          <cell r="F179">
            <v>35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605</v>
          </cell>
          <cell r="Q179">
            <v>907.5</v>
          </cell>
          <cell r="R179">
            <v>0</v>
          </cell>
        </row>
        <row r="180">
          <cell r="A180">
            <v>10.39</v>
          </cell>
          <cell r="B180" t="str">
            <v>Welded Wire 1/2"x1/2"</v>
          </cell>
          <cell r="C180" t="str">
            <v>sq. m.</v>
          </cell>
          <cell r="D180">
            <v>45.9375</v>
          </cell>
          <cell r="E180">
            <v>0</v>
          </cell>
          <cell r="F180">
            <v>43.75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468</v>
          </cell>
          <cell r="Q180">
            <v>702</v>
          </cell>
          <cell r="R180">
            <v>0</v>
          </cell>
        </row>
        <row r="181">
          <cell r="A181">
            <v>10.4</v>
          </cell>
          <cell r="B181" t="str">
            <v>Roof Sealant</v>
          </cell>
          <cell r="C181" t="str">
            <v>lit.</v>
          </cell>
          <cell r="D181">
            <v>157.5</v>
          </cell>
          <cell r="E181">
            <v>0</v>
          </cell>
          <cell r="F181">
            <v>150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605</v>
          </cell>
          <cell r="Q181">
            <v>907.5</v>
          </cell>
          <cell r="R181">
            <v>0</v>
          </cell>
        </row>
        <row r="182">
          <cell r="A182">
            <v>10.41</v>
          </cell>
          <cell r="B182" t="str">
            <v>Wood Preservative</v>
          </cell>
          <cell r="C182" t="str">
            <v>unit</v>
          </cell>
          <cell r="D182">
            <v>294</v>
          </cell>
          <cell r="E182">
            <v>0</v>
          </cell>
          <cell r="F182">
            <v>280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600</v>
          </cell>
          <cell r="Q182">
            <v>900</v>
          </cell>
          <cell r="R182">
            <v>0</v>
          </cell>
        </row>
        <row r="183">
          <cell r="A183">
            <v>10.42</v>
          </cell>
          <cell r="B183" t="str">
            <v>Teckscrew (21/2")</v>
          </cell>
          <cell r="C183" t="str">
            <v>pc.</v>
          </cell>
          <cell r="D183">
            <v>2.625</v>
          </cell>
          <cell r="E183">
            <v>0</v>
          </cell>
          <cell r="F183">
            <v>2.5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415</v>
          </cell>
          <cell r="Q183">
            <v>622.5</v>
          </cell>
          <cell r="R183">
            <v>0</v>
          </cell>
        </row>
        <row r="184">
          <cell r="A184">
            <v>10.43</v>
          </cell>
          <cell r="B184" t="str">
            <v>Common Wire Nails, 4"</v>
          </cell>
          <cell r="C184" t="str">
            <v>kg.</v>
          </cell>
          <cell r="D184">
            <v>29.400000000000002</v>
          </cell>
          <cell r="E184">
            <v>0</v>
          </cell>
          <cell r="F184">
            <v>28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605</v>
          </cell>
          <cell r="Q184">
            <v>907.5</v>
          </cell>
          <cell r="R184">
            <v>0</v>
          </cell>
        </row>
        <row r="185">
          <cell r="A185">
            <v>10.44</v>
          </cell>
          <cell r="B185" t="str">
            <v>Blind Rivets</v>
          </cell>
          <cell r="C185" t="str">
            <v>pc.</v>
          </cell>
          <cell r="D185">
            <v>0.52500000000000002</v>
          </cell>
          <cell r="E185">
            <v>0</v>
          </cell>
          <cell r="F185">
            <v>0.5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1525</v>
          </cell>
          <cell r="Q185">
            <v>2287.5</v>
          </cell>
          <cell r="R185">
            <v>0</v>
          </cell>
        </row>
        <row r="186">
          <cell r="A186">
            <v>10.45</v>
          </cell>
          <cell r="B186" t="str">
            <v>Paint Brush #1</v>
          </cell>
          <cell r="C186" t="str">
            <v>pc.</v>
          </cell>
          <cell r="D186">
            <v>15.75</v>
          </cell>
          <cell r="E186">
            <v>0</v>
          </cell>
          <cell r="F186">
            <v>15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600</v>
          </cell>
          <cell r="Q186">
            <v>900</v>
          </cell>
          <cell r="R186">
            <v>0</v>
          </cell>
        </row>
        <row r="187">
          <cell r="A187">
            <v>10.46</v>
          </cell>
          <cell r="B187" t="str">
            <v>Paint Brush #2</v>
          </cell>
          <cell r="C187" t="str">
            <v>pc.</v>
          </cell>
          <cell r="D187">
            <v>26.25</v>
          </cell>
          <cell r="E187">
            <v>0</v>
          </cell>
          <cell r="F187">
            <v>25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105</v>
          </cell>
          <cell r="R187">
            <v>0</v>
          </cell>
        </row>
        <row r="188">
          <cell r="A188">
            <v>10.47</v>
          </cell>
          <cell r="B188" t="str">
            <v>Paint Brush #3</v>
          </cell>
          <cell r="C188" t="str">
            <v>pc.</v>
          </cell>
          <cell r="D188">
            <v>36.75</v>
          </cell>
          <cell r="E188">
            <v>0</v>
          </cell>
          <cell r="F188">
            <v>35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142</v>
          </cell>
          <cell r="R188">
            <v>0</v>
          </cell>
        </row>
        <row r="189">
          <cell r="A189">
            <v>10.48</v>
          </cell>
          <cell r="B189" t="str">
            <v>Paint Brush #4</v>
          </cell>
          <cell r="C189" t="str">
            <v>pc.</v>
          </cell>
          <cell r="D189">
            <v>47.25</v>
          </cell>
          <cell r="E189">
            <v>0</v>
          </cell>
          <cell r="F189">
            <v>45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179.5</v>
          </cell>
          <cell r="R189">
            <v>0</v>
          </cell>
        </row>
        <row r="190">
          <cell r="A190">
            <v>10.49</v>
          </cell>
          <cell r="B190" t="str">
            <v>Roller Brush #6</v>
          </cell>
          <cell r="C190" t="str">
            <v>pc.</v>
          </cell>
          <cell r="D190">
            <v>68.25</v>
          </cell>
          <cell r="E190">
            <v>0</v>
          </cell>
          <cell r="F190">
            <v>65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216.5</v>
          </cell>
          <cell r="R190">
            <v>0</v>
          </cell>
        </row>
        <row r="191">
          <cell r="A191">
            <v>10.5</v>
          </cell>
          <cell r="B191" t="str">
            <v>Roller Brush #7</v>
          </cell>
          <cell r="C191" t="str">
            <v>pc.</v>
          </cell>
          <cell r="D191">
            <v>78.75</v>
          </cell>
          <cell r="E191">
            <v>0</v>
          </cell>
          <cell r="F191">
            <v>75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103.5</v>
          </cell>
          <cell r="R191">
            <v>0</v>
          </cell>
        </row>
        <row r="192">
          <cell r="A192">
            <v>10.51</v>
          </cell>
          <cell r="B192" t="str">
            <v>Sand Paper (100)</v>
          </cell>
          <cell r="C192" t="str">
            <v>pc.</v>
          </cell>
          <cell r="D192">
            <v>8.4</v>
          </cell>
          <cell r="E192">
            <v>0</v>
          </cell>
          <cell r="F192">
            <v>8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141</v>
          </cell>
          <cell r="R192">
            <v>0</v>
          </cell>
        </row>
        <row r="193">
          <cell r="A193">
            <v>10.52</v>
          </cell>
          <cell r="B193" t="str">
            <v>Sand Paper (240)</v>
          </cell>
          <cell r="C193" t="str">
            <v>pc.</v>
          </cell>
          <cell r="D193">
            <v>8.4</v>
          </cell>
          <cell r="E193">
            <v>0</v>
          </cell>
          <cell r="F193">
            <v>8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178</v>
          </cell>
          <cell r="R193">
            <v>0</v>
          </cell>
        </row>
        <row r="194">
          <cell r="A194">
            <v>10.53</v>
          </cell>
          <cell r="B194" t="str">
            <v>Spatula #2</v>
          </cell>
          <cell r="C194" t="str">
            <v>pair</v>
          </cell>
          <cell r="D194">
            <v>26.25</v>
          </cell>
          <cell r="E194">
            <v>0</v>
          </cell>
          <cell r="F194">
            <v>25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215</v>
          </cell>
          <cell r="R194">
            <v>0</v>
          </cell>
        </row>
        <row r="195">
          <cell r="A195">
            <v>10.54</v>
          </cell>
          <cell r="B195" t="str">
            <v>Spatula #4</v>
          </cell>
          <cell r="C195" t="str">
            <v>pair</v>
          </cell>
          <cell r="D195">
            <v>31.5</v>
          </cell>
          <cell r="E195">
            <v>0</v>
          </cell>
          <cell r="F195">
            <v>30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252</v>
          </cell>
          <cell r="R195">
            <v>0</v>
          </cell>
        </row>
        <row r="196">
          <cell r="A196">
            <v>10.55</v>
          </cell>
          <cell r="B196" t="str">
            <v>Paint Tray</v>
          </cell>
          <cell r="C196" t="str">
            <v>pc.</v>
          </cell>
          <cell r="D196">
            <v>157.5</v>
          </cell>
          <cell r="E196">
            <v>0</v>
          </cell>
          <cell r="F196">
            <v>150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1.8</v>
          </cell>
          <cell r="R196">
            <v>0</v>
          </cell>
        </row>
        <row r="197">
          <cell r="A197">
            <v>10.56</v>
          </cell>
          <cell r="B197" t="str">
            <v>Stoffa</v>
          </cell>
          <cell r="C197" t="str">
            <v>kg.</v>
          </cell>
          <cell r="D197">
            <v>42</v>
          </cell>
          <cell r="E197">
            <v>0</v>
          </cell>
          <cell r="F197">
            <v>40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299.75</v>
          </cell>
          <cell r="R197">
            <v>0</v>
          </cell>
        </row>
        <row r="198">
          <cell r="A198">
            <v>10.57</v>
          </cell>
          <cell r="B198" t="str">
            <v>Steel Brush #1</v>
          </cell>
          <cell r="C198" t="str">
            <v>pc.</v>
          </cell>
          <cell r="D198">
            <v>15.75</v>
          </cell>
          <cell r="E198">
            <v>0</v>
          </cell>
          <cell r="F198">
            <v>15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1.35</v>
          </cell>
          <cell r="R198">
            <v>0</v>
          </cell>
        </row>
        <row r="199">
          <cell r="A199">
            <v>10.58</v>
          </cell>
          <cell r="B199" t="str">
            <v>Steel Brush #2</v>
          </cell>
          <cell r="C199" t="str">
            <v>pc.</v>
          </cell>
          <cell r="D199">
            <v>26.25</v>
          </cell>
          <cell r="E199">
            <v>0</v>
          </cell>
          <cell r="F199">
            <v>25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A200">
            <v>11</v>
          </cell>
          <cell r="B200" t="str">
            <v>Marble</v>
          </cell>
          <cell r="C200" t="str">
            <v>kg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60</v>
          </cell>
          <cell r="R200">
            <v>0</v>
          </cell>
        </row>
        <row r="201">
          <cell r="A201">
            <v>12</v>
          </cell>
          <cell r="B201" t="str">
            <v>Others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A202">
            <v>12.01</v>
          </cell>
          <cell r="B202" t="str">
            <v>Cabinet Pull, Ordinary</v>
          </cell>
          <cell r="C202" t="str">
            <v>pc.</v>
          </cell>
          <cell r="D202">
            <v>10.5</v>
          </cell>
          <cell r="E202">
            <v>0</v>
          </cell>
          <cell r="F202">
            <v>10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A203">
            <v>12.02</v>
          </cell>
          <cell r="B203" t="str">
            <v>Roller Catches</v>
          </cell>
          <cell r="C203" t="str">
            <v>pc.</v>
          </cell>
          <cell r="D203">
            <v>5.25</v>
          </cell>
          <cell r="E203">
            <v>0</v>
          </cell>
          <cell r="F203">
            <v>5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310</v>
          </cell>
          <cell r="R203">
            <v>0</v>
          </cell>
        </row>
        <row r="204">
          <cell r="A204">
            <v>12.03</v>
          </cell>
          <cell r="B204" t="str">
            <v>Bunker</v>
          </cell>
          <cell r="C204" t="str">
            <v>lit.</v>
          </cell>
          <cell r="D204">
            <v>4.9770000000000003</v>
          </cell>
          <cell r="E204">
            <v>0</v>
          </cell>
          <cell r="F204">
            <v>4.74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520</v>
          </cell>
          <cell r="R204">
            <v>0</v>
          </cell>
        </row>
        <row r="205">
          <cell r="A205">
            <v>12.04</v>
          </cell>
          <cell r="B205" t="str">
            <v>Diesel</v>
          </cell>
          <cell r="C205" t="str">
            <v>lit.</v>
          </cell>
          <cell r="D205">
            <v>9.4919999999999991</v>
          </cell>
          <cell r="E205">
            <v>0</v>
          </cell>
          <cell r="F205">
            <v>9.0399999999999991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516.875</v>
          </cell>
          <cell r="R205">
            <v>0</v>
          </cell>
        </row>
        <row r="206">
          <cell r="A206">
            <v>12.05</v>
          </cell>
          <cell r="B206" t="str">
            <v>Gasoline, Premium</v>
          </cell>
          <cell r="C206" t="str">
            <v>lit.</v>
          </cell>
          <cell r="D206">
            <v>13.534500000000001</v>
          </cell>
          <cell r="E206">
            <v>0</v>
          </cell>
          <cell r="F206">
            <v>12.89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850</v>
          </cell>
          <cell r="R206">
            <v>0</v>
          </cell>
        </row>
        <row r="207">
          <cell r="A207">
            <v>12.06</v>
          </cell>
          <cell r="B207" t="str">
            <v>Gasoline, Regular</v>
          </cell>
          <cell r="C207" t="str">
            <v>lit.</v>
          </cell>
          <cell r="D207">
            <v>12.232500000000002</v>
          </cell>
          <cell r="E207">
            <v>0</v>
          </cell>
          <cell r="F207">
            <v>11.65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380</v>
          </cell>
          <cell r="R207">
            <v>0</v>
          </cell>
        </row>
        <row r="208">
          <cell r="A208">
            <v>12.07</v>
          </cell>
          <cell r="B208" t="str">
            <v>Grease</v>
          </cell>
          <cell r="C208" t="str">
            <v>pale</v>
          </cell>
          <cell r="D208">
            <v>1139.691</v>
          </cell>
          <cell r="E208">
            <v>0</v>
          </cell>
          <cell r="F208">
            <v>1085.42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650</v>
          </cell>
          <cell r="R208">
            <v>0</v>
          </cell>
        </row>
        <row r="209">
          <cell r="A209">
            <v>12.08</v>
          </cell>
          <cell r="B209" t="str">
            <v>Precast Guardrail</v>
          </cell>
          <cell r="C209" t="str">
            <v>pc.</v>
          </cell>
          <cell r="D209">
            <v>367.5</v>
          </cell>
          <cell r="E209">
            <v>0</v>
          </cell>
          <cell r="F209">
            <v>350</v>
          </cell>
          <cell r="G209">
            <v>0</v>
          </cell>
          <cell r="H209">
            <v>258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1050</v>
          </cell>
          <cell r="R209">
            <v>0</v>
          </cell>
        </row>
        <row r="210">
          <cell r="A210">
            <v>13</v>
          </cell>
          <cell r="B210" t="str">
            <v>Paints</v>
          </cell>
          <cell r="C210" t="str">
            <v>pc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540</v>
          </cell>
          <cell r="R210">
            <v>0</v>
          </cell>
        </row>
        <row r="211">
          <cell r="A211" t="str">
            <v>13a</v>
          </cell>
          <cell r="B211" t="str">
            <v>Painting</v>
          </cell>
          <cell r="C211" t="str">
            <v>sq. m.</v>
          </cell>
          <cell r="D211">
            <v>0</v>
          </cell>
          <cell r="E211">
            <v>11.103399999999999</v>
          </cell>
          <cell r="F211">
            <v>0</v>
          </cell>
          <cell r="G211">
            <v>10.78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390</v>
          </cell>
          <cell r="R211">
            <v>0</v>
          </cell>
        </row>
        <row r="212">
          <cell r="A212" t="str">
            <v>13b</v>
          </cell>
          <cell r="B212" t="str">
            <v>Painting of structural steel</v>
          </cell>
          <cell r="C212" t="str">
            <v>kg.</v>
          </cell>
          <cell r="D212">
            <v>0</v>
          </cell>
          <cell r="E212">
            <v>0.77249999999999996</v>
          </cell>
          <cell r="F212">
            <v>0</v>
          </cell>
          <cell r="G212">
            <v>0.75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A213" t="str">
            <v>13c</v>
          </cell>
          <cell r="B213" t="str">
            <v>Varnishing</v>
          </cell>
          <cell r="C213" t="str">
            <v>sq. m.</v>
          </cell>
          <cell r="D213">
            <v>0</v>
          </cell>
          <cell r="E213">
            <v>16.6448</v>
          </cell>
          <cell r="F213">
            <v>0</v>
          </cell>
          <cell r="G213">
            <v>16.16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A214" t="str">
            <v>13.01a</v>
          </cell>
          <cell r="B214" t="str">
            <v>Acri-color</v>
          </cell>
          <cell r="C214" t="str">
            <v>gal.</v>
          </cell>
          <cell r="D214">
            <v>210</v>
          </cell>
          <cell r="E214">
            <v>0</v>
          </cell>
          <cell r="F214">
            <v>200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120</v>
          </cell>
          <cell r="R214">
            <v>0</v>
          </cell>
        </row>
        <row r="215">
          <cell r="A215">
            <v>13.01</v>
          </cell>
          <cell r="B215" t="str">
            <v>Acri-color, Dutch Boy</v>
          </cell>
          <cell r="C215" t="str">
            <v>gal.</v>
          </cell>
          <cell r="D215">
            <v>210</v>
          </cell>
          <cell r="E215">
            <v>0</v>
          </cell>
          <cell r="F215">
            <v>200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120</v>
          </cell>
          <cell r="R215">
            <v>0</v>
          </cell>
        </row>
        <row r="216">
          <cell r="A216">
            <v>13.02</v>
          </cell>
          <cell r="B216" t="str">
            <v>Calsomine Powder</v>
          </cell>
          <cell r="C216" t="str">
            <v>kg.</v>
          </cell>
          <cell r="D216">
            <v>6.3000000000000007</v>
          </cell>
          <cell r="E216">
            <v>0</v>
          </cell>
          <cell r="F216">
            <v>6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45.32</v>
          </cell>
          <cell r="R216">
            <v>0</v>
          </cell>
        </row>
        <row r="217">
          <cell r="A217" t="str">
            <v>13.03a</v>
          </cell>
          <cell r="B217" t="str">
            <v>Enamel, Flat Wall</v>
          </cell>
          <cell r="C217" t="str">
            <v>gal.</v>
          </cell>
          <cell r="D217">
            <v>273</v>
          </cell>
          <cell r="E217">
            <v>0</v>
          </cell>
          <cell r="F217">
            <v>260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61.866666666666667</v>
          </cell>
          <cell r="R217">
            <v>0</v>
          </cell>
        </row>
        <row r="218">
          <cell r="A218">
            <v>13.03</v>
          </cell>
          <cell r="B218" t="str">
            <v>Enamel, Flat Wall, Boysen</v>
          </cell>
          <cell r="C218" t="str">
            <v>gal.</v>
          </cell>
          <cell r="D218">
            <v>273</v>
          </cell>
          <cell r="E218">
            <v>0</v>
          </cell>
          <cell r="F218">
            <v>260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245</v>
          </cell>
          <cell r="R218">
            <v>0</v>
          </cell>
        </row>
        <row r="219">
          <cell r="A219">
            <v>13.04</v>
          </cell>
          <cell r="B219" t="str">
            <v>Enamel, Flat Wall, Dutch Boy</v>
          </cell>
          <cell r="C219" t="str">
            <v>gal.</v>
          </cell>
          <cell r="D219">
            <v>273</v>
          </cell>
          <cell r="E219">
            <v>0</v>
          </cell>
          <cell r="F219">
            <v>260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36</v>
          </cell>
          <cell r="R219">
            <v>0</v>
          </cell>
        </row>
        <row r="220">
          <cell r="A220">
            <v>13.05</v>
          </cell>
          <cell r="B220" t="str">
            <v>Enamel, Flat Wall, Nation</v>
          </cell>
          <cell r="C220" t="str">
            <v>gal.</v>
          </cell>
          <cell r="D220">
            <v>225.75</v>
          </cell>
          <cell r="E220">
            <v>0</v>
          </cell>
          <cell r="F220">
            <v>215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279</v>
          </cell>
          <cell r="R220">
            <v>0</v>
          </cell>
        </row>
        <row r="221">
          <cell r="A221">
            <v>13.06</v>
          </cell>
          <cell r="B221" t="str">
            <v>Enamel, Flat Wall, Sinclair</v>
          </cell>
          <cell r="C221" t="str">
            <v>gal.</v>
          </cell>
          <cell r="D221">
            <v>241.5</v>
          </cell>
          <cell r="E221">
            <v>0</v>
          </cell>
          <cell r="F221">
            <v>230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325</v>
          </cell>
          <cell r="R221">
            <v>0</v>
          </cell>
        </row>
        <row r="222">
          <cell r="A222" t="str">
            <v>13.07a</v>
          </cell>
          <cell r="B222" t="str">
            <v>Enamel, Quick Dry, White</v>
          </cell>
          <cell r="C222" t="str">
            <v>gal.</v>
          </cell>
          <cell r="D222">
            <v>325.5</v>
          </cell>
          <cell r="E222">
            <v>0</v>
          </cell>
          <cell r="F222">
            <v>310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352.5</v>
          </cell>
          <cell r="R222">
            <v>0</v>
          </cell>
        </row>
        <row r="223">
          <cell r="A223" t="str">
            <v>13.07b</v>
          </cell>
          <cell r="B223" t="str">
            <v>Enamel, Quick Dry, Brown</v>
          </cell>
          <cell r="C223" t="str">
            <v>gal.</v>
          </cell>
          <cell r="D223">
            <v>325.5</v>
          </cell>
          <cell r="E223">
            <v>0</v>
          </cell>
          <cell r="F223">
            <v>310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405</v>
          </cell>
          <cell r="R223">
            <v>0</v>
          </cell>
        </row>
        <row r="224">
          <cell r="A224">
            <v>13.07</v>
          </cell>
          <cell r="B224" t="str">
            <v>Enamel, Quick Dry, White, Boysen</v>
          </cell>
          <cell r="C224" t="str">
            <v>gal.</v>
          </cell>
          <cell r="D224">
            <v>325.5</v>
          </cell>
          <cell r="E224">
            <v>0</v>
          </cell>
          <cell r="F224">
            <v>310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A225">
            <v>13.08</v>
          </cell>
          <cell r="B225" t="str">
            <v>Enamel, Quick Dry, White, Dutch Boy</v>
          </cell>
          <cell r="C225" t="str">
            <v>gal.</v>
          </cell>
          <cell r="D225">
            <v>315</v>
          </cell>
          <cell r="E225">
            <v>0</v>
          </cell>
          <cell r="F225">
            <v>300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A226">
            <v>13.09</v>
          </cell>
          <cell r="B226" t="str">
            <v>Enamel, Quick Dry, White, Nation</v>
          </cell>
          <cell r="C226" t="str">
            <v>gal.</v>
          </cell>
          <cell r="D226">
            <v>267.75</v>
          </cell>
          <cell r="E226">
            <v>0</v>
          </cell>
          <cell r="F226">
            <v>255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A227">
            <v>13.1</v>
          </cell>
          <cell r="B227" t="str">
            <v>Enamel, Quick Dry, White, Sinclair</v>
          </cell>
          <cell r="C227" t="str">
            <v>gal.</v>
          </cell>
          <cell r="D227">
            <v>299.25</v>
          </cell>
          <cell r="E227">
            <v>0</v>
          </cell>
          <cell r="F227">
            <v>285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A228" t="str">
            <v>13.11a</v>
          </cell>
          <cell r="B228" t="str">
            <v>Exterior House Paint</v>
          </cell>
          <cell r="C228" t="str">
            <v>gal.</v>
          </cell>
          <cell r="D228">
            <v>349.125</v>
          </cell>
          <cell r="E228">
            <v>0</v>
          </cell>
          <cell r="F228">
            <v>332.5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90</v>
          </cell>
          <cell r="R228">
            <v>0</v>
          </cell>
        </row>
        <row r="229">
          <cell r="A229">
            <v>13.11</v>
          </cell>
          <cell r="B229" t="str">
            <v>Exterior House Paint, Boysen</v>
          </cell>
          <cell r="C229" t="str">
            <v>gal.</v>
          </cell>
          <cell r="D229">
            <v>349.125</v>
          </cell>
          <cell r="E229">
            <v>0</v>
          </cell>
          <cell r="F229">
            <v>332.5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70</v>
          </cell>
          <cell r="R229">
            <v>0</v>
          </cell>
        </row>
        <row r="230">
          <cell r="A230">
            <v>13.12</v>
          </cell>
          <cell r="B230" t="str">
            <v>Exterior House Paint, Dutch Boy</v>
          </cell>
          <cell r="C230" t="str">
            <v>gal.</v>
          </cell>
          <cell r="D230">
            <v>336</v>
          </cell>
          <cell r="E230">
            <v>0</v>
          </cell>
          <cell r="F230">
            <v>320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50</v>
          </cell>
          <cell r="R230">
            <v>0</v>
          </cell>
        </row>
        <row r="231">
          <cell r="A231">
            <v>13.13</v>
          </cell>
          <cell r="B231" t="str">
            <v>Exterior House Paint, Nation</v>
          </cell>
          <cell r="C231" t="str">
            <v>gal.</v>
          </cell>
          <cell r="D231">
            <v>273</v>
          </cell>
          <cell r="E231">
            <v>0</v>
          </cell>
          <cell r="F231">
            <v>260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70</v>
          </cell>
          <cell r="R231">
            <v>0</v>
          </cell>
        </row>
        <row r="232">
          <cell r="A232">
            <v>13.14</v>
          </cell>
          <cell r="B232" t="str">
            <v>Exterior House Paint, Sinclair</v>
          </cell>
          <cell r="C232" t="str">
            <v>gal.</v>
          </cell>
          <cell r="D232">
            <v>330.75</v>
          </cell>
          <cell r="E232">
            <v>0</v>
          </cell>
          <cell r="F232">
            <v>315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A233">
            <v>13.15</v>
          </cell>
          <cell r="B233" t="str">
            <v>Glazing Putty</v>
          </cell>
          <cell r="C233" t="str">
            <v>gal.</v>
          </cell>
          <cell r="D233">
            <v>325.5</v>
          </cell>
          <cell r="E233">
            <v>0</v>
          </cell>
          <cell r="F233">
            <v>310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20</v>
          </cell>
          <cell r="R233">
            <v>0</v>
          </cell>
        </row>
        <row r="234">
          <cell r="A234">
            <v>13.16</v>
          </cell>
          <cell r="B234" t="str">
            <v>Lacquer Thinner</v>
          </cell>
          <cell r="C234" t="str">
            <v>gal.</v>
          </cell>
          <cell r="D234">
            <v>89.25</v>
          </cell>
          <cell r="E234">
            <v>0</v>
          </cell>
          <cell r="F234">
            <v>85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32.5</v>
          </cell>
          <cell r="R234">
            <v>0</v>
          </cell>
        </row>
        <row r="235">
          <cell r="A235" t="str">
            <v>13.17a</v>
          </cell>
          <cell r="B235" t="str">
            <v>Latex, Acrylic Emulsion</v>
          </cell>
          <cell r="C235" t="str">
            <v>gal.</v>
          </cell>
          <cell r="D235">
            <v>270.90000000000003</v>
          </cell>
          <cell r="E235">
            <v>0</v>
          </cell>
          <cell r="F235">
            <v>258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120</v>
          </cell>
          <cell r="R235">
            <v>0</v>
          </cell>
        </row>
        <row r="236">
          <cell r="A236">
            <v>13.17</v>
          </cell>
          <cell r="B236" t="str">
            <v>Latex, Acrylic Emulsion, Boysen</v>
          </cell>
          <cell r="C236" t="str">
            <v>gal.</v>
          </cell>
          <cell r="D236">
            <v>270.90000000000003</v>
          </cell>
          <cell r="E236">
            <v>0</v>
          </cell>
          <cell r="F236">
            <v>258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320</v>
          </cell>
          <cell r="R236">
            <v>0</v>
          </cell>
        </row>
        <row r="237">
          <cell r="A237" t="str">
            <v>13.18a</v>
          </cell>
          <cell r="B237" t="str">
            <v>Latex, Flat</v>
          </cell>
          <cell r="C237" t="str">
            <v>4L</v>
          </cell>
          <cell r="D237">
            <v>257.25</v>
          </cell>
          <cell r="E237">
            <v>0</v>
          </cell>
          <cell r="F237">
            <v>245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98.85</v>
          </cell>
          <cell r="R237">
            <v>0</v>
          </cell>
        </row>
        <row r="238">
          <cell r="A238">
            <v>13.18</v>
          </cell>
          <cell r="B238" t="str">
            <v>Latex, Flat, Tuflon</v>
          </cell>
          <cell r="C238" t="str">
            <v>4L</v>
          </cell>
          <cell r="D238">
            <v>257.25</v>
          </cell>
          <cell r="E238">
            <v>0</v>
          </cell>
          <cell r="F238">
            <v>245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90</v>
          </cell>
          <cell r="R238">
            <v>0</v>
          </cell>
        </row>
        <row r="239">
          <cell r="A239" t="str">
            <v>13.19a</v>
          </cell>
          <cell r="B239" t="str">
            <v>Latex, Gloss</v>
          </cell>
          <cell r="C239" t="str">
            <v>gal.</v>
          </cell>
          <cell r="D239">
            <v>304.5</v>
          </cell>
          <cell r="E239">
            <v>0</v>
          </cell>
          <cell r="F239">
            <v>290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90</v>
          </cell>
          <cell r="R239">
            <v>0</v>
          </cell>
        </row>
        <row r="240">
          <cell r="A240">
            <v>13.19</v>
          </cell>
          <cell r="B240" t="str">
            <v>Latex, Gloss, Boysen</v>
          </cell>
          <cell r="C240" t="str">
            <v>gal.</v>
          </cell>
          <cell r="D240">
            <v>304.5</v>
          </cell>
          <cell r="E240">
            <v>0</v>
          </cell>
          <cell r="F240">
            <v>290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145</v>
          </cell>
          <cell r="R240">
            <v>0</v>
          </cell>
        </row>
        <row r="241">
          <cell r="A241">
            <v>13.2</v>
          </cell>
          <cell r="B241" t="str">
            <v>Latex, Gloss, Dutch Boy</v>
          </cell>
          <cell r="C241" t="str">
            <v>gal.</v>
          </cell>
          <cell r="D241">
            <v>299.25</v>
          </cell>
          <cell r="E241">
            <v>0</v>
          </cell>
          <cell r="F241">
            <v>285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A242">
            <v>13.21</v>
          </cell>
          <cell r="B242" t="str">
            <v>Latex, Gloss, Sinclair</v>
          </cell>
          <cell r="C242" t="str">
            <v>gal.</v>
          </cell>
          <cell r="D242">
            <v>292.95</v>
          </cell>
          <cell r="E242">
            <v>0</v>
          </cell>
          <cell r="F242">
            <v>279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A243" t="str">
            <v>13.22a</v>
          </cell>
          <cell r="B243" t="str">
            <v>Latex, Semi-Gloss</v>
          </cell>
          <cell r="C243" t="str">
            <v>gal.</v>
          </cell>
          <cell r="D243">
            <v>304.5</v>
          </cell>
          <cell r="E243">
            <v>0</v>
          </cell>
          <cell r="F243">
            <v>290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A244">
            <v>13.22</v>
          </cell>
          <cell r="B244" t="str">
            <v>Latex, Semi-Gloss, Boysen</v>
          </cell>
          <cell r="C244" t="str">
            <v>gal.</v>
          </cell>
          <cell r="D244">
            <v>304.5</v>
          </cell>
          <cell r="E244">
            <v>0</v>
          </cell>
          <cell r="F244">
            <v>290</v>
          </cell>
          <cell r="G244">
            <v>0</v>
          </cell>
          <cell r="H244">
            <v>15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18</v>
          </cell>
          <cell r="R244">
            <v>0</v>
          </cell>
        </row>
        <row r="245">
          <cell r="A245">
            <v>13.23</v>
          </cell>
          <cell r="B245" t="str">
            <v>Latex, Semi-Gloss, Dutch Boy</v>
          </cell>
          <cell r="C245" t="str">
            <v>gal.</v>
          </cell>
          <cell r="D245">
            <v>315</v>
          </cell>
          <cell r="E245">
            <v>0</v>
          </cell>
          <cell r="F245">
            <v>300</v>
          </cell>
          <cell r="G245">
            <v>0</v>
          </cell>
          <cell r="H245">
            <v>18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20</v>
          </cell>
          <cell r="R245">
            <v>0</v>
          </cell>
        </row>
        <row r="246">
          <cell r="A246">
            <v>13.24</v>
          </cell>
          <cell r="B246" t="str">
            <v>Latex, Semi-Gloss, Sinclair</v>
          </cell>
          <cell r="C246" t="str">
            <v>gal.</v>
          </cell>
          <cell r="D246">
            <v>292.95</v>
          </cell>
          <cell r="E246">
            <v>0</v>
          </cell>
          <cell r="F246">
            <v>279</v>
          </cell>
          <cell r="G246">
            <v>0</v>
          </cell>
          <cell r="H246">
            <v>22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25</v>
          </cell>
          <cell r="R246">
            <v>0</v>
          </cell>
        </row>
        <row r="247">
          <cell r="A247" t="str">
            <v>13.25a</v>
          </cell>
          <cell r="B247" t="str">
            <v>Neutralizer</v>
          </cell>
          <cell r="C247" t="str">
            <v>gal.</v>
          </cell>
          <cell r="D247">
            <v>262.5</v>
          </cell>
          <cell r="E247">
            <v>0</v>
          </cell>
          <cell r="F247">
            <v>250</v>
          </cell>
          <cell r="G247">
            <v>0</v>
          </cell>
          <cell r="H247">
            <v>10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12</v>
          </cell>
          <cell r="R247">
            <v>0</v>
          </cell>
        </row>
        <row r="248">
          <cell r="A248">
            <v>13.25</v>
          </cell>
          <cell r="B248" t="str">
            <v>Neutralizer, Boysen</v>
          </cell>
          <cell r="C248" t="str">
            <v>gal.</v>
          </cell>
          <cell r="D248">
            <v>262.5</v>
          </cell>
          <cell r="E248">
            <v>0</v>
          </cell>
          <cell r="F248">
            <v>250</v>
          </cell>
          <cell r="G248">
            <v>0</v>
          </cell>
          <cell r="H248">
            <v>13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15</v>
          </cell>
          <cell r="R248">
            <v>0</v>
          </cell>
        </row>
        <row r="249">
          <cell r="A249">
            <v>13.26</v>
          </cell>
          <cell r="B249" t="str">
            <v>Neutralizer, Dutch Boy</v>
          </cell>
          <cell r="C249" t="str">
            <v>gal.</v>
          </cell>
          <cell r="D249">
            <v>280.35000000000002</v>
          </cell>
          <cell r="E249">
            <v>0</v>
          </cell>
          <cell r="F249">
            <v>267</v>
          </cell>
          <cell r="G249">
            <v>0</v>
          </cell>
          <cell r="H249">
            <v>13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900</v>
          </cell>
          <cell r="R249">
            <v>0</v>
          </cell>
        </row>
        <row r="250">
          <cell r="A250" t="str">
            <v>13.27a</v>
          </cell>
          <cell r="B250" t="str">
            <v>Paint Thinner</v>
          </cell>
          <cell r="C250" t="str">
            <v>gal.</v>
          </cell>
          <cell r="D250">
            <v>63</v>
          </cell>
          <cell r="E250">
            <v>0</v>
          </cell>
          <cell r="F250">
            <v>60</v>
          </cell>
          <cell r="G250">
            <v>0</v>
          </cell>
          <cell r="H250">
            <v>13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280</v>
          </cell>
          <cell r="R250">
            <v>0</v>
          </cell>
        </row>
        <row r="251">
          <cell r="A251">
            <v>13.27</v>
          </cell>
          <cell r="B251" t="str">
            <v>Paint Thinner. CES</v>
          </cell>
          <cell r="C251" t="str">
            <v>gal.</v>
          </cell>
          <cell r="D251">
            <v>63</v>
          </cell>
          <cell r="E251">
            <v>0</v>
          </cell>
          <cell r="F251">
            <v>60</v>
          </cell>
          <cell r="G251">
            <v>0</v>
          </cell>
          <cell r="H251">
            <v>13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30</v>
          </cell>
          <cell r="R251">
            <v>0</v>
          </cell>
        </row>
        <row r="252">
          <cell r="A252" t="str">
            <v>13.28a</v>
          </cell>
          <cell r="B252" t="str">
            <v>Patching Compound</v>
          </cell>
          <cell r="C252" t="str">
            <v>gal.</v>
          </cell>
          <cell r="D252">
            <v>262.5</v>
          </cell>
          <cell r="E252">
            <v>0</v>
          </cell>
          <cell r="F252">
            <v>250</v>
          </cell>
          <cell r="G252">
            <v>0</v>
          </cell>
          <cell r="H252">
            <v>13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90</v>
          </cell>
          <cell r="R252">
            <v>0</v>
          </cell>
        </row>
        <row r="253">
          <cell r="A253">
            <v>13.28</v>
          </cell>
          <cell r="B253" t="str">
            <v>Patching Compound - Decalite</v>
          </cell>
          <cell r="C253" t="str">
            <v>gal.</v>
          </cell>
          <cell r="D253">
            <v>262.5</v>
          </cell>
          <cell r="E253">
            <v>0</v>
          </cell>
          <cell r="F253">
            <v>250</v>
          </cell>
          <cell r="G253">
            <v>0</v>
          </cell>
          <cell r="H253">
            <v>13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60</v>
          </cell>
          <cell r="R253">
            <v>0</v>
          </cell>
        </row>
        <row r="254">
          <cell r="A254" t="str">
            <v>13.29a</v>
          </cell>
          <cell r="B254" t="str">
            <v>Portland Cement Roof Paint</v>
          </cell>
          <cell r="C254" t="str">
            <v>gal.</v>
          </cell>
          <cell r="D254">
            <v>351.75</v>
          </cell>
          <cell r="E254">
            <v>0</v>
          </cell>
          <cell r="F254">
            <v>335</v>
          </cell>
          <cell r="G254">
            <v>0</v>
          </cell>
          <cell r="H254">
            <v>13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420</v>
          </cell>
          <cell r="R254">
            <v>0</v>
          </cell>
        </row>
        <row r="255">
          <cell r="A255">
            <v>13.29</v>
          </cell>
          <cell r="B255" t="str">
            <v>Portland Cement Roof Paint, Green, Boysen</v>
          </cell>
          <cell r="C255" t="str">
            <v>gal.</v>
          </cell>
          <cell r="D255">
            <v>351.75</v>
          </cell>
          <cell r="E255">
            <v>0</v>
          </cell>
          <cell r="F255">
            <v>335</v>
          </cell>
          <cell r="G255">
            <v>0</v>
          </cell>
          <cell r="H255">
            <v>13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75</v>
          </cell>
          <cell r="R255">
            <v>0</v>
          </cell>
        </row>
        <row r="256">
          <cell r="A256">
            <v>13.3</v>
          </cell>
          <cell r="B256" t="str">
            <v>Portland Cement Roof Paint, Green, Dutch Boy</v>
          </cell>
          <cell r="C256" t="str">
            <v>gal.</v>
          </cell>
          <cell r="D256">
            <v>350.7</v>
          </cell>
          <cell r="E256">
            <v>0</v>
          </cell>
          <cell r="F256">
            <v>334</v>
          </cell>
          <cell r="G256">
            <v>0</v>
          </cell>
          <cell r="H256">
            <v>13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420</v>
          </cell>
          <cell r="R256">
            <v>0</v>
          </cell>
        </row>
        <row r="257">
          <cell r="A257" t="str">
            <v>13.31a</v>
          </cell>
          <cell r="B257" t="str">
            <v>Primer Red Lead</v>
          </cell>
          <cell r="C257" t="str">
            <v>gal.</v>
          </cell>
          <cell r="D257">
            <v>313.95</v>
          </cell>
          <cell r="E257">
            <v>0</v>
          </cell>
          <cell r="F257">
            <v>299</v>
          </cell>
          <cell r="G257">
            <v>0</v>
          </cell>
          <cell r="H257">
            <v>13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1435</v>
          </cell>
          <cell r="R257">
            <v>0</v>
          </cell>
        </row>
        <row r="258">
          <cell r="A258">
            <v>13.31</v>
          </cell>
          <cell r="B258" t="str">
            <v>Primer Red Lead, Boysen</v>
          </cell>
          <cell r="C258" t="str">
            <v>gal.</v>
          </cell>
          <cell r="D258">
            <v>313.95</v>
          </cell>
          <cell r="E258">
            <v>0</v>
          </cell>
          <cell r="F258">
            <v>299</v>
          </cell>
          <cell r="G258">
            <v>0</v>
          </cell>
          <cell r="H258">
            <v>13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1650</v>
          </cell>
          <cell r="R258">
            <v>0</v>
          </cell>
        </row>
        <row r="259">
          <cell r="A259">
            <v>13.32</v>
          </cell>
          <cell r="B259" t="str">
            <v>Primer Red Lead, Dutch Boy</v>
          </cell>
          <cell r="C259" t="str">
            <v>gal.</v>
          </cell>
          <cell r="D259">
            <v>287.7</v>
          </cell>
          <cell r="E259">
            <v>0</v>
          </cell>
          <cell r="F259">
            <v>274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A260" t="str">
            <v>13.33a</v>
          </cell>
          <cell r="B260" t="str">
            <v>Tinting Color</v>
          </cell>
          <cell r="C260" t="str">
            <v>pint</v>
          </cell>
          <cell r="D260">
            <v>52.5</v>
          </cell>
          <cell r="E260">
            <v>0</v>
          </cell>
          <cell r="F260">
            <v>50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50</v>
          </cell>
          <cell r="R260">
            <v>0</v>
          </cell>
        </row>
        <row r="261">
          <cell r="A261">
            <v>13.33</v>
          </cell>
          <cell r="B261" t="str">
            <v>Tinting Color, Green, Sinclair</v>
          </cell>
          <cell r="C261" t="str">
            <v>pint</v>
          </cell>
          <cell r="D261">
            <v>52.5</v>
          </cell>
          <cell r="E261">
            <v>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69.75</v>
          </cell>
          <cell r="R261">
            <v>0</v>
          </cell>
        </row>
        <row r="262">
          <cell r="A262">
            <v>13.34</v>
          </cell>
          <cell r="B262" t="str">
            <v>Varnish, Dutch Boy</v>
          </cell>
          <cell r="C262" t="str">
            <v>gal.</v>
          </cell>
          <cell r="D262">
            <v>231</v>
          </cell>
          <cell r="E262">
            <v>0</v>
          </cell>
          <cell r="F262">
            <v>220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137.5</v>
          </cell>
          <cell r="R262">
            <v>0</v>
          </cell>
        </row>
        <row r="263">
          <cell r="A263">
            <v>13.35</v>
          </cell>
          <cell r="B263" t="str">
            <v>Varnish, Valspar</v>
          </cell>
          <cell r="C263" t="str">
            <v>gal.</v>
          </cell>
          <cell r="D263">
            <v>609</v>
          </cell>
          <cell r="E263">
            <v>0</v>
          </cell>
          <cell r="F263">
            <v>580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192.5</v>
          </cell>
          <cell r="R263">
            <v>0</v>
          </cell>
        </row>
        <row r="264">
          <cell r="A264">
            <v>13.36</v>
          </cell>
          <cell r="B264" t="str">
            <v>Wood Stain</v>
          </cell>
          <cell r="C264" t="str">
            <v>lit.</v>
          </cell>
          <cell r="D264">
            <v>57.75</v>
          </cell>
          <cell r="E264">
            <v>0</v>
          </cell>
          <cell r="F264">
            <v>55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214.75</v>
          </cell>
          <cell r="R264">
            <v>0</v>
          </cell>
        </row>
        <row r="265">
          <cell r="A265">
            <v>13.37</v>
          </cell>
          <cell r="B265" t="str">
            <v>Zinc Chromate, Dutch Boy</v>
          </cell>
          <cell r="C265" t="str">
            <v>gal.</v>
          </cell>
          <cell r="D265">
            <v>367.5</v>
          </cell>
          <cell r="E265">
            <v>0</v>
          </cell>
          <cell r="F265">
            <v>350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112.5</v>
          </cell>
          <cell r="R265">
            <v>0</v>
          </cell>
        </row>
        <row r="266">
          <cell r="A266">
            <v>14</v>
          </cell>
          <cell r="B266" t="str">
            <v>Pipe Fittings</v>
          </cell>
          <cell r="C266" t="str">
            <v>pc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175</v>
          </cell>
          <cell r="R266">
            <v>0</v>
          </cell>
        </row>
        <row r="267">
          <cell r="A267">
            <v>14.01</v>
          </cell>
          <cell r="B267" t="str">
            <v>G.I. Check Valve, Horizontal, 1/2" dia.</v>
          </cell>
          <cell r="C267" t="str">
            <v>pc.</v>
          </cell>
          <cell r="D267">
            <v>262.5</v>
          </cell>
          <cell r="E267">
            <v>0</v>
          </cell>
          <cell r="F267">
            <v>250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339</v>
          </cell>
          <cell r="R267">
            <v>0</v>
          </cell>
        </row>
        <row r="268">
          <cell r="A268">
            <v>14.02</v>
          </cell>
          <cell r="B268" t="str">
            <v>G.I. Check Valve, Horizontal, 3/4" dia.</v>
          </cell>
          <cell r="C268" t="str">
            <v>pc.</v>
          </cell>
          <cell r="D268">
            <v>141.75</v>
          </cell>
          <cell r="E268">
            <v>0</v>
          </cell>
          <cell r="F268">
            <v>135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430.5</v>
          </cell>
          <cell r="R268">
            <v>0</v>
          </cell>
        </row>
        <row r="269">
          <cell r="A269">
            <v>14.03</v>
          </cell>
          <cell r="B269" t="str">
            <v>G.I. Check Valve, Horizontal,  1" dia.</v>
          </cell>
          <cell r="C269" t="str">
            <v>pc.</v>
          </cell>
          <cell r="D269">
            <v>198.1875</v>
          </cell>
          <cell r="E269">
            <v>0</v>
          </cell>
          <cell r="F269">
            <v>188.75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180</v>
          </cell>
          <cell r="R269">
            <v>0</v>
          </cell>
        </row>
        <row r="270">
          <cell r="A270">
            <v>14.04</v>
          </cell>
          <cell r="B270" t="str">
            <v>G.I. Check Valve, Horizontal, 1-1/2" dia.</v>
          </cell>
          <cell r="C270" t="str">
            <v>pc.</v>
          </cell>
          <cell r="D270">
            <v>323.40000000000003</v>
          </cell>
          <cell r="E270">
            <v>0</v>
          </cell>
          <cell r="F270">
            <v>308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33</v>
          </cell>
          <cell r="R270">
            <v>0</v>
          </cell>
        </row>
        <row r="271">
          <cell r="A271">
            <v>14.05</v>
          </cell>
          <cell r="B271" t="str">
            <v>G.I. Coupling, 1/2" dia.</v>
          </cell>
          <cell r="C271" t="str">
            <v>pc.</v>
          </cell>
          <cell r="D271">
            <v>10.5</v>
          </cell>
          <cell r="E271">
            <v>0</v>
          </cell>
          <cell r="F271">
            <v>10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50.5</v>
          </cell>
          <cell r="R271">
            <v>0</v>
          </cell>
        </row>
        <row r="272">
          <cell r="A272">
            <v>14.06</v>
          </cell>
          <cell r="B272" t="str">
            <v>G.I. Coupling, 3/4" dia.</v>
          </cell>
          <cell r="C272" t="str">
            <v>pc.</v>
          </cell>
          <cell r="D272">
            <v>13.65</v>
          </cell>
          <cell r="E272">
            <v>0</v>
          </cell>
          <cell r="F272">
            <v>13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79</v>
          </cell>
          <cell r="R272">
            <v>0</v>
          </cell>
        </row>
        <row r="273">
          <cell r="A273">
            <v>14.07</v>
          </cell>
          <cell r="B273" t="str">
            <v>G.I. Coupling,  1" dia.</v>
          </cell>
          <cell r="C273" t="str">
            <v>pc.</v>
          </cell>
          <cell r="D273">
            <v>24.150000000000002</v>
          </cell>
          <cell r="E273">
            <v>0</v>
          </cell>
          <cell r="F273">
            <v>23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84.5</v>
          </cell>
          <cell r="R273">
            <v>0</v>
          </cell>
        </row>
        <row r="274">
          <cell r="A274">
            <v>14.08</v>
          </cell>
          <cell r="B274" t="str">
            <v>G.I. Coupling, 1-1/2" dia.</v>
          </cell>
          <cell r="C274" t="str">
            <v>pc.</v>
          </cell>
          <cell r="D274">
            <v>38.661000000000001</v>
          </cell>
          <cell r="E274">
            <v>0</v>
          </cell>
          <cell r="F274">
            <v>36.82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133.9</v>
          </cell>
          <cell r="R274">
            <v>0</v>
          </cell>
        </row>
        <row r="275">
          <cell r="A275">
            <v>14.09</v>
          </cell>
          <cell r="B275" t="str">
            <v>G.I. Coupling,  2" dia.</v>
          </cell>
          <cell r="C275" t="str">
            <v>pc.</v>
          </cell>
          <cell r="D275">
            <v>63</v>
          </cell>
          <cell r="E275">
            <v>0</v>
          </cell>
          <cell r="F275">
            <v>60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15</v>
          </cell>
          <cell r="R275">
            <v>0</v>
          </cell>
        </row>
        <row r="276">
          <cell r="A276">
            <v>14.1</v>
          </cell>
          <cell r="B276" t="str">
            <v>G.I. Coupling,  3" dia.</v>
          </cell>
          <cell r="C276" t="str">
            <v>pc.</v>
          </cell>
          <cell r="D276">
            <v>138.6</v>
          </cell>
          <cell r="E276">
            <v>0</v>
          </cell>
          <cell r="F276">
            <v>132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30</v>
          </cell>
          <cell r="R276">
            <v>0</v>
          </cell>
        </row>
        <row r="277">
          <cell r="A277">
            <v>14.11</v>
          </cell>
          <cell r="B277" t="str">
            <v>G.I. Cross Tee, 1/2" dia.</v>
          </cell>
          <cell r="C277" t="str">
            <v>pc.</v>
          </cell>
          <cell r="D277">
            <v>52.5</v>
          </cell>
          <cell r="E277">
            <v>0</v>
          </cell>
          <cell r="F277">
            <v>50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2600</v>
          </cell>
          <cell r="R277">
            <v>0</v>
          </cell>
        </row>
        <row r="278">
          <cell r="A278">
            <v>14.12</v>
          </cell>
          <cell r="B278" t="str">
            <v>G.I. Cross Tee, 3/4" dia.</v>
          </cell>
          <cell r="C278" t="str">
            <v>pc.</v>
          </cell>
          <cell r="D278">
            <v>66.150000000000006</v>
          </cell>
          <cell r="E278">
            <v>0</v>
          </cell>
          <cell r="F278">
            <v>63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1184.5</v>
          </cell>
          <cell r="R278">
            <v>0</v>
          </cell>
        </row>
        <row r="279">
          <cell r="A279">
            <v>14.13</v>
          </cell>
          <cell r="B279" t="str">
            <v>G.I. Cross Tee,  1" dia.</v>
          </cell>
          <cell r="C279" t="str">
            <v>pc.</v>
          </cell>
          <cell r="D279">
            <v>89.25</v>
          </cell>
          <cell r="E279">
            <v>0</v>
          </cell>
          <cell r="F279">
            <v>85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840</v>
          </cell>
          <cell r="R279">
            <v>0</v>
          </cell>
        </row>
        <row r="280">
          <cell r="A280">
            <v>14.14</v>
          </cell>
          <cell r="B280" t="str">
            <v>G.I. Cross Tee, 1-1/2" dia.</v>
          </cell>
          <cell r="C280" t="str">
            <v>pc.</v>
          </cell>
          <cell r="D280">
            <v>182.70000000000002</v>
          </cell>
          <cell r="E280">
            <v>0</v>
          </cell>
          <cell r="F280">
            <v>174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490</v>
          </cell>
          <cell r="R280">
            <v>0</v>
          </cell>
        </row>
        <row r="281">
          <cell r="A281">
            <v>14.15</v>
          </cell>
          <cell r="B281" t="str">
            <v>G.I. Cross Tee,  2" dia.</v>
          </cell>
          <cell r="C281" t="str">
            <v>pc.</v>
          </cell>
          <cell r="D281">
            <v>242.55</v>
          </cell>
          <cell r="E281">
            <v>0</v>
          </cell>
          <cell r="F281">
            <v>231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440</v>
          </cell>
          <cell r="R281">
            <v>0</v>
          </cell>
        </row>
        <row r="282">
          <cell r="A282">
            <v>14.16</v>
          </cell>
          <cell r="B282" t="str">
            <v>G.I. Cross Tee,  3" dia.</v>
          </cell>
          <cell r="C282" t="str">
            <v>pc.</v>
          </cell>
          <cell r="D282">
            <v>577.5</v>
          </cell>
          <cell r="E282">
            <v>0</v>
          </cell>
          <cell r="F282">
            <v>550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97.68</v>
          </cell>
          <cell r="R282">
            <v>0</v>
          </cell>
        </row>
        <row r="283">
          <cell r="A283">
            <v>14.17</v>
          </cell>
          <cell r="B283" t="str">
            <v>G.I. Elbow, 45 Deg., 1/2" dia.</v>
          </cell>
          <cell r="C283" t="str">
            <v>pc.</v>
          </cell>
          <cell r="D283">
            <v>15.75</v>
          </cell>
          <cell r="E283">
            <v>0</v>
          </cell>
          <cell r="F283">
            <v>15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153</v>
          </cell>
          <cell r="R283">
            <v>0</v>
          </cell>
        </row>
        <row r="284">
          <cell r="A284">
            <v>14.18</v>
          </cell>
          <cell r="B284" t="str">
            <v>G.I. Elbow, 45 Deg., 3/4" dia.</v>
          </cell>
          <cell r="C284" t="str">
            <v>pc.</v>
          </cell>
          <cell r="D284">
            <v>18.900000000000002</v>
          </cell>
          <cell r="E284">
            <v>0</v>
          </cell>
          <cell r="F284">
            <v>18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208</v>
          </cell>
          <cell r="R284">
            <v>0</v>
          </cell>
        </row>
        <row r="285">
          <cell r="A285">
            <v>14.19</v>
          </cell>
          <cell r="B285" t="str">
            <v>G.I. Elbow, 45 Deg.,  1" dia.</v>
          </cell>
          <cell r="C285" t="str">
            <v>pc.</v>
          </cell>
          <cell r="D285">
            <v>31.5</v>
          </cell>
          <cell r="E285">
            <v>0</v>
          </cell>
          <cell r="F285">
            <v>30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251</v>
          </cell>
          <cell r="R285">
            <v>0</v>
          </cell>
        </row>
        <row r="286">
          <cell r="A286">
            <v>14.2</v>
          </cell>
          <cell r="B286" t="str">
            <v>G.I. Elbow, 45 Deg., 1-1/2" dia.</v>
          </cell>
          <cell r="C286" t="str">
            <v>pc.</v>
          </cell>
          <cell r="D286">
            <v>60.900000000000006</v>
          </cell>
          <cell r="E286">
            <v>0</v>
          </cell>
          <cell r="F286">
            <v>58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88</v>
          </cell>
          <cell r="R286">
            <v>0</v>
          </cell>
        </row>
        <row r="287">
          <cell r="A287">
            <v>14.21</v>
          </cell>
          <cell r="B287" t="str">
            <v>G.I. Elbow, 45 Deg.,  2" dia.</v>
          </cell>
          <cell r="C287" t="str">
            <v>pc.</v>
          </cell>
          <cell r="D287">
            <v>89.25</v>
          </cell>
          <cell r="E287">
            <v>0</v>
          </cell>
          <cell r="F287">
            <v>85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263.8</v>
          </cell>
          <cell r="R287">
            <v>0</v>
          </cell>
        </row>
        <row r="288">
          <cell r="A288">
            <v>14.22</v>
          </cell>
          <cell r="B288" t="str">
            <v>G.I. Elbow, 45 Deg.,  3" dia.</v>
          </cell>
          <cell r="C288" t="str">
            <v>pc.</v>
          </cell>
          <cell r="D288">
            <v>252</v>
          </cell>
          <cell r="E288">
            <v>0</v>
          </cell>
          <cell r="F288">
            <v>240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756.5</v>
          </cell>
          <cell r="R288">
            <v>0</v>
          </cell>
        </row>
        <row r="289">
          <cell r="A289">
            <v>14.23</v>
          </cell>
          <cell r="B289" t="str">
            <v>G.I. Elbow, 90 Deg., 1/2" dia.</v>
          </cell>
          <cell r="C289" t="str">
            <v>pc.</v>
          </cell>
          <cell r="D289">
            <v>11.55</v>
          </cell>
          <cell r="E289">
            <v>0</v>
          </cell>
          <cell r="F289">
            <v>11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282.75</v>
          </cell>
          <cell r="R289">
            <v>0</v>
          </cell>
        </row>
        <row r="290">
          <cell r="A290">
            <v>14.24</v>
          </cell>
          <cell r="B290" t="str">
            <v>G.I. Elbow, 90 Deg., 3/4" dia.</v>
          </cell>
          <cell r="C290" t="str">
            <v>pc.</v>
          </cell>
          <cell r="D290">
            <v>18.900000000000002</v>
          </cell>
          <cell r="E290">
            <v>0</v>
          </cell>
          <cell r="F290">
            <v>18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322.5</v>
          </cell>
          <cell r="R290">
            <v>0</v>
          </cell>
        </row>
        <row r="291">
          <cell r="A291">
            <v>14.25</v>
          </cell>
          <cell r="B291" t="str">
            <v>G.I. Elbow, 90 Deg.,  1" dia.</v>
          </cell>
          <cell r="C291" t="str">
            <v>pc.</v>
          </cell>
          <cell r="D291">
            <v>28.35</v>
          </cell>
          <cell r="E291">
            <v>0</v>
          </cell>
          <cell r="F291">
            <v>27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251</v>
          </cell>
          <cell r="R291">
            <v>0</v>
          </cell>
        </row>
        <row r="292">
          <cell r="A292">
            <v>14.26</v>
          </cell>
          <cell r="B292" t="str">
            <v>G.I. Elbow, 90 Deg., 1-1/2" dia.</v>
          </cell>
          <cell r="C292" t="str">
            <v>pc.</v>
          </cell>
          <cell r="D292">
            <v>52.5</v>
          </cell>
          <cell r="E292">
            <v>0</v>
          </cell>
          <cell r="F292">
            <v>50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25</v>
          </cell>
          <cell r="R292">
            <v>0</v>
          </cell>
        </row>
        <row r="293">
          <cell r="A293">
            <v>14.27</v>
          </cell>
          <cell r="B293" t="str">
            <v>G.I. Elbow, 90 Deg.,  2" dia.</v>
          </cell>
          <cell r="C293" t="str">
            <v>pc.</v>
          </cell>
          <cell r="D293">
            <v>78.75</v>
          </cell>
          <cell r="E293">
            <v>0</v>
          </cell>
          <cell r="F293">
            <v>75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50</v>
          </cell>
          <cell r="R293">
            <v>0</v>
          </cell>
        </row>
        <row r="294">
          <cell r="A294">
            <v>14.28</v>
          </cell>
          <cell r="B294" t="str">
            <v>G.I. Elbow, 90 Deg.,  3" dia.</v>
          </cell>
          <cell r="C294" t="str">
            <v>pc.</v>
          </cell>
          <cell r="D294">
            <v>210</v>
          </cell>
          <cell r="E294">
            <v>0</v>
          </cell>
          <cell r="F294">
            <v>200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75</v>
          </cell>
          <cell r="R294">
            <v>0</v>
          </cell>
        </row>
        <row r="295">
          <cell r="A295">
            <v>14.29</v>
          </cell>
          <cell r="B295" t="str">
            <v>G.I. Gate Valve, 1/2" dia.</v>
          </cell>
          <cell r="C295" t="str">
            <v>pc.</v>
          </cell>
          <cell r="D295">
            <v>99.75</v>
          </cell>
          <cell r="E295">
            <v>0</v>
          </cell>
          <cell r="F295">
            <v>95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70</v>
          </cell>
          <cell r="R295">
            <v>0</v>
          </cell>
        </row>
        <row r="296">
          <cell r="A296">
            <v>14.3</v>
          </cell>
          <cell r="B296" t="str">
            <v>G.I. Gate Valve, 3/4" dia.</v>
          </cell>
          <cell r="C296" t="str">
            <v>pc.</v>
          </cell>
          <cell r="D296">
            <v>136.5</v>
          </cell>
          <cell r="E296">
            <v>0</v>
          </cell>
          <cell r="F296">
            <v>130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150</v>
          </cell>
          <cell r="R296">
            <v>0</v>
          </cell>
        </row>
        <row r="297">
          <cell r="A297">
            <v>14.31</v>
          </cell>
          <cell r="B297" t="str">
            <v>G.I. Gate Valve,  1" dia.</v>
          </cell>
          <cell r="C297" t="str">
            <v>pc.</v>
          </cell>
          <cell r="D297">
            <v>136.5</v>
          </cell>
          <cell r="E297">
            <v>0</v>
          </cell>
          <cell r="F297">
            <v>130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313</v>
          </cell>
          <cell r="R297">
            <v>0</v>
          </cell>
        </row>
        <row r="298">
          <cell r="A298">
            <v>14.32</v>
          </cell>
          <cell r="B298" t="str">
            <v>G.I. Gate Valve, 1-1/2" dia.</v>
          </cell>
          <cell r="C298" t="str">
            <v>pc.</v>
          </cell>
          <cell r="D298">
            <v>319.2</v>
          </cell>
          <cell r="E298">
            <v>0</v>
          </cell>
          <cell r="F298">
            <v>304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313</v>
          </cell>
          <cell r="R298">
            <v>0</v>
          </cell>
        </row>
        <row r="299">
          <cell r="A299">
            <v>14.33</v>
          </cell>
          <cell r="B299" t="str">
            <v>G.I. Gate Valve,  2" dia.</v>
          </cell>
          <cell r="C299" t="str">
            <v>pc.</v>
          </cell>
          <cell r="D299">
            <v>472.5</v>
          </cell>
          <cell r="E299">
            <v>0</v>
          </cell>
          <cell r="F299">
            <v>450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441.25</v>
          </cell>
          <cell r="R299">
            <v>0</v>
          </cell>
        </row>
        <row r="300">
          <cell r="A300">
            <v>14.34</v>
          </cell>
          <cell r="B300" t="str">
            <v>G.I. Plug, 1/2" dia.</v>
          </cell>
          <cell r="C300" t="str">
            <v>pc.</v>
          </cell>
          <cell r="D300">
            <v>10.5</v>
          </cell>
          <cell r="E300">
            <v>0</v>
          </cell>
          <cell r="F300">
            <v>10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441.25</v>
          </cell>
          <cell r="R300">
            <v>0</v>
          </cell>
        </row>
        <row r="301">
          <cell r="A301">
            <v>14.35</v>
          </cell>
          <cell r="B301" t="str">
            <v>G.I. Plug, 3/4" dia.</v>
          </cell>
          <cell r="C301" t="str">
            <v>pc.</v>
          </cell>
          <cell r="D301">
            <v>12.600000000000001</v>
          </cell>
          <cell r="E301">
            <v>0</v>
          </cell>
          <cell r="F301">
            <v>12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441.25</v>
          </cell>
          <cell r="R301">
            <v>0</v>
          </cell>
        </row>
        <row r="302">
          <cell r="A302">
            <v>14.36</v>
          </cell>
          <cell r="B302" t="str">
            <v>G.I. Plug,  1" dia.</v>
          </cell>
          <cell r="C302" t="str">
            <v>pc.</v>
          </cell>
          <cell r="D302">
            <v>15.75</v>
          </cell>
          <cell r="E302">
            <v>0</v>
          </cell>
          <cell r="F302">
            <v>15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650</v>
          </cell>
          <cell r="R302">
            <v>0</v>
          </cell>
        </row>
        <row r="303">
          <cell r="A303">
            <v>14.37</v>
          </cell>
          <cell r="B303" t="str">
            <v>G.I. Plug, 1-1/2" dia.</v>
          </cell>
          <cell r="C303" t="str">
            <v>pc.</v>
          </cell>
          <cell r="D303">
            <v>27.3</v>
          </cell>
          <cell r="E303">
            <v>0</v>
          </cell>
          <cell r="F303">
            <v>26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A304">
            <v>15</v>
          </cell>
          <cell r="B304" t="str">
            <v>Pipes</v>
          </cell>
          <cell r="C304" t="str">
            <v>set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2224.75</v>
          </cell>
          <cell r="R304">
            <v>0</v>
          </cell>
        </row>
        <row r="305">
          <cell r="A305">
            <v>16</v>
          </cell>
          <cell r="B305" t="str">
            <v>Plumbing Fixtures</v>
          </cell>
          <cell r="C305" t="str">
            <v>set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603.25</v>
          </cell>
          <cell r="R305">
            <v>0</v>
          </cell>
        </row>
        <row r="306">
          <cell r="A306">
            <v>16.010000000000002</v>
          </cell>
          <cell r="B306" t="str">
            <v>PVC Schedule 40, 15 mm dia.</v>
          </cell>
          <cell r="C306" t="str">
            <v>pc.</v>
          </cell>
          <cell r="D306">
            <v>47.25</v>
          </cell>
          <cell r="E306">
            <v>0</v>
          </cell>
          <cell r="F306">
            <v>45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1400</v>
          </cell>
          <cell r="R306">
            <v>0</v>
          </cell>
        </row>
        <row r="307">
          <cell r="A307">
            <v>16.02</v>
          </cell>
          <cell r="B307" t="str">
            <v>PVC Pipe Tubing, 6 m x 20 mm dia.</v>
          </cell>
          <cell r="C307" t="str">
            <v>pc.</v>
          </cell>
          <cell r="D307">
            <v>47.25</v>
          </cell>
          <cell r="E307">
            <v>0</v>
          </cell>
          <cell r="F307">
            <v>45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1202.75</v>
          </cell>
          <cell r="R307">
            <v>0</v>
          </cell>
        </row>
        <row r="308">
          <cell r="A308">
            <v>16.03</v>
          </cell>
          <cell r="B308" t="str">
            <v>PVC Pipe Tubing, Standard, 6 m x 50 mm dia.</v>
          </cell>
          <cell r="C308" t="str">
            <v>pc.</v>
          </cell>
          <cell r="D308">
            <v>126</v>
          </cell>
          <cell r="E308">
            <v>0</v>
          </cell>
          <cell r="F308">
            <v>120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1580</v>
          </cell>
          <cell r="R308">
            <v>0</v>
          </cell>
        </row>
        <row r="309">
          <cell r="A309">
            <v>16.04</v>
          </cell>
          <cell r="B309" t="str">
            <v>PVC Pipe Tubing, Standard, 6 m x 75 mm dia.</v>
          </cell>
          <cell r="C309" t="str">
            <v>pc.</v>
          </cell>
          <cell r="D309">
            <v>168</v>
          </cell>
          <cell r="E309">
            <v>0</v>
          </cell>
          <cell r="F309">
            <v>160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2530.75</v>
          </cell>
          <cell r="R309">
            <v>0</v>
          </cell>
        </row>
        <row r="310">
          <cell r="A310">
            <v>16.05</v>
          </cell>
          <cell r="B310" t="str">
            <v>PVC Wye, 75 mm dia.</v>
          </cell>
          <cell r="C310" t="str">
            <v>pc.</v>
          </cell>
          <cell r="D310">
            <v>27.3</v>
          </cell>
          <cell r="E310">
            <v>0</v>
          </cell>
          <cell r="F310">
            <v>26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1850</v>
          </cell>
          <cell r="R310">
            <v>0</v>
          </cell>
        </row>
        <row r="311">
          <cell r="A311">
            <v>16.059999999999999</v>
          </cell>
          <cell r="B311" t="str">
            <v>PVC Wye, 3" x 2"</v>
          </cell>
          <cell r="C311" t="str">
            <v>pc.</v>
          </cell>
          <cell r="D311">
            <v>27.3</v>
          </cell>
          <cell r="E311">
            <v>0</v>
          </cell>
          <cell r="F311">
            <v>26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A312">
            <v>16.07</v>
          </cell>
          <cell r="B312" t="str">
            <v>PVC Elbow 1/4" Bend</v>
          </cell>
          <cell r="C312" t="str">
            <v>pc.</v>
          </cell>
          <cell r="D312">
            <v>12.600000000000001</v>
          </cell>
          <cell r="E312">
            <v>0</v>
          </cell>
          <cell r="F312">
            <v>12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35</v>
          </cell>
          <cell r="R312">
            <v>0</v>
          </cell>
        </row>
        <row r="313">
          <cell r="A313">
            <v>16.079999999999998</v>
          </cell>
          <cell r="B313" t="str">
            <v>PVC Cross Tee, 20 mm dia.</v>
          </cell>
          <cell r="C313" t="str">
            <v>pc.</v>
          </cell>
          <cell r="D313">
            <v>18.900000000000002</v>
          </cell>
          <cell r="E313">
            <v>0</v>
          </cell>
          <cell r="F313">
            <v>18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1500</v>
          </cell>
          <cell r="R313">
            <v>0</v>
          </cell>
        </row>
        <row r="314">
          <cell r="A314">
            <v>16.09</v>
          </cell>
          <cell r="B314" t="str">
            <v>PVC Cross Tee, 50 mm dia.</v>
          </cell>
          <cell r="C314" t="str">
            <v>pc.</v>
          </cell>
          <cell r="D314">
            <v>18.900000000000002</v>
          </cell>
          <cell r="E314">
            <v>0</v>
          </cell>
          <cell r="F314">
            <v>18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2000</v>
          </cell>
          <cell r="R314">
            <v>0</v>
          </cell>
        </row>
        <row r="315">
          <cell r="A315">
            <v>16.100000000000001</v>
          </cell>
          <cell r="B315" t="str">
            <v>Solvent Cement</v>
          </cell>
          <cell r="C315" t="str">
            <v>qts.</v>
          </cell>
          <cell r="D315">
            <v>199.5</v>
          </cell>
          <cell r="E315">
            <v>0</v>
          </cell>
          <cell r="F315">
            <v>190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2010</v>
          </cell>
          <cell r="R315">
            <v>0</v>
          </cell>
        </row>
        <row r="316">
          <cell r="A316">
            <v>16.11</v>
          </cell>
          <cell r="B316" t="str">
            <v>Water Closet</v>
          </cell>
          <cell r="C316" t="str">
            <v>pc.</v>
          </cell>
          <cell r="D316">
            <v>2625</v>
          </cell>
          <cell r="E316">
            <v>0</v>
          </cell>
          <cell r="F316">
            <v>2500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5800</v>
          </cell>
          <cell r="R316">
            <v>0</v>
          </cell>
        </row>
        <row r="317">
          <cell r="A317">
            <v>16.12</v>
          </cell>
          <cell r="B317" t="str">
            <v>Paper Holder</v>
          </cell>
          <cell r="C317" t="str">
            <v>pc.</v>
          </cell>
          <cell r="D317">
            <v>210</v>
          </cell>
          <cell r="E317">
            <v>0</v>
          </cell>
          <cell r="F317">
            <v>200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37.5</v>
          </cell>
          <cell r="R317">
            <v>0</v>
          </cell>
        </row>
        <row r="318">
          <cell r="A318">
            <v>16.13</v>
          </cell>
          <cell r="B318" t="str">
            <v>Shower Head</v>
          </cell>
          <cell r="C318" t="str">
            <v>pc.</v>
          </cell>
          <cell r="D318">
            <v>78.75</v>
          </cell>
          <cell r="E318">
            <v>0</v>
          </cell>
          <cell r="F318">
            <v>75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100</v>
          </cell>
          <cell r="R318">
            <v>0</v>
          </cell>
        </row>
        <row r="319">
          <cell r="A319">
            <v>16.14</v>
          </cell>
          <cell r="B319" t="str">
            <v>Shower Valve</v>
          </cell>
          <cell r="C319" t="str">
            <v>pc.</v>
          </cell>
          <cell r="D319">
            <v>210</v>
          </cell>
          <cell r="E319">
            <v>0</v>
          </cell>
          <cell r="F319">
            <v>200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A320">
            <v>16.149999999999999</v>
          </cell>
          <cell r="B320" t="str">
            <v>Floor Drain 4" x 4"</v>
          </cell>
          <cell r="C320" t="str">
            <v>pc.</v>
          </cell>
          <cell r="D320">
            <v>26.25</v>
          </cell>
          <cell r="E320">
            <v>0</v>
          </cell>
          <cell r="F320">
            <v>25</v>
          </cell>
          <cell r="G320">
            <v>0</v>
          </cell>
          <cell r="H320">
            <v>58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55</v>
          </cell>
          <cell r="R320">
            <v>0</v>
          </cell>
        </row>
        <row r="321">
          <cell r="A321">
            <v>16.16</v>
          </cell>
          <cell r="B321" t="str">
            <v>Soap Holder</v>
          </cell>
          <cell r="C321" t="str">
            <v>pc.</v>
          </cell>
          <cell r="D321">
            <v>210</v>
          </cell>
          <cell r="E321">
            <v>0</v>
          </cell>
          <cell r="F321">
            <v>200</v>
          </cell>
          <cell r="G321">
            <v>0</v>
          </cell>
          <cell r="H321">
            <v>85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85</v>
          </cell>
          <cell r="R321">
            <v>0</v>
          </cell>
        </row>
        <row r="322">
          <cell r="A322">
            <v>16.170000000000002</v>
          </cell>
          <cell r="B322" t="str">
            <v>Lavatory</v>
          </cell>
          <cell r="C322" t="str">
            <v>set</v>
          </cell>
          <cell r="D322">
            <v>945</v>
          </cell>
          <cell r="E322">
            <v>0</v>
          </cell>
          <cell r="F322">
            <v>900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112</v>
          </cell>
          <cell r="R322">
            <v>0</v>
          </cell>
        </row>
        <row r="323">
          <cell r="A323">
            <v>16.18</v>
          </cell>
          <cell r="B323" t="str">
            <v>Installation of Sanitary Fixtures and Works</v>
          </cell>
          <cell r="C323" t="str">
            <v>lot</v>
          </cell>
          <cell r="D323">
            <v>0</v>
          </cell>
          <cell r="E323">
            <v>1442</v>
          </cell>
          <cell r="F323">
            <v>0</v>
          </cell>
          <cell r="G323">
            <v>1400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558</v>
          </cell>
          <cell r="R323">
            <v>0</v>
          </cell>
        </row>
        <row r="324">
          <cell r="A324">
            <v>16.190000000000001</v>
          </cell>
          <cell r="B324" t="str">
            <v>Installation of Plumbing Fixtures and Works</v>
          </cell>
          <cell r="C324" t="str">
            <v>lot</v>
          </cell>
          <cell r="D324">
            <v>0</v>
          </cell>
          <cell r="E324">
            <v>175.1</v>
          </cell>
          <cell r="F324">
            <v>0</v>
          </cell>
          <cell r="G324">
            <v>170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345</v>
          </cell>
          <cell r="R324">
            <v>0</v>
          </cell>
        </row>
        <row r="325">
          <cell r="A325">
            <v>17</v>
          </cell>
          <cell r="B325" t="str">
            <v>Reinforcing Steel</v>
          </cell>
          <cell r="C325" t="str">
            <v>pc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217</v>
          </cell>
          <cell r="R325">
            <v>0</v>
          </cell>
        </row>
        <row r="326">
          <cell r="A326" t="str">
            <v>17a</v>
          </cell>
          <cell r="B326" t="str">
            <v>Fabrication &amp; Installation of Reinforcing Bars</v>
          </cell>
          <cell r="C326" t="str">
            <v>kg.</v>
          </cell>
          <cell r="D326">
            <v>0</v>
          </cell>
          <cell r="E326">
            <v>6.4375</v>
          </cell>
          <cell r="F326">
            <v>0</v>
          </cell>
          <cell r="G326">
            <v>6.25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460</v>
          </cell>
          <cell r="R326">
            <v>0</v>
          </cell>
        </row>
        <row r="327">
          <cell r="A327">
            <v>17.010000000000002</v>
          </cell>
          <cell r="B327" t="str">
            <v>Reinforcing Steel, Int. Def. Grade 275, 10mm x 6m</v>
          </cell>
          <cell r="C327" t="str">
            <v>pc.</v>
          </cell>
          <cell r="D327">
            <v>43.050000000000004</v>
          </cell>
          <cell r="E327">
            <v>0</v>
          </cell>
          <cell r="F327">
            <v>41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360</v>
          </cell>
          <cell r="R327">
            <v>0</v>
          </cell>
        </row>
        <row r="328">
          <cell r="A328">
            <v>17.02</v>
          </cell>
          <cell r="B328" t="str">
            <v>Reinforcing Steel, Int. Def. Grade 275, 12mm x 6m</v>
          </cell>
          <cell r="C328" t="str">
            <v>pc.</v>
          </cell>
          <cell r="D328">
            <v>78.75</v>
          </cell>
          <cell r="E328">
            <v>0</v>
          </cell>
          <cell r="F328">
            <v>75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260</v>
          </cell>
          <cell r="R328">
            <v>0</v>
          </cell>
        </row>
        <row r="329">
          <cell r="A329">
            <v>17.03</v>
          </cell>
          <cell r="B329" t="str">
            <v>Reinforcing Steel, Int. Def. Grade 275, 16mm x 6m</v>
          </cell>
          <cell r="C329" t="str">
            <v>pc.</v>
          </cell>
          <cell r="D329">
            <v>131.25</v>
          </cell>
          <cell r="E329">
            <v>0</v>
          </cell>
          <cell r="F329">
            <v>125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11</v>
          </cell>
          <cell r="R329">
            <v>0</v>
          </cell>
        </row>
        <row r="330">
          <cell r="A330">
            <v>17.04</v>
          </cell>
          <cell r="B330" t="str">
            <v>Reinforcing Steel, Int. Def. Grade 275, 20mm x 6m</v>
          </cell>
          <cell r="C330" t="str">
            <v>pc.</v>
          </cell>
          <cell r="D330">
            <v>204.75</v>
          </cell>
          <cell r="E330">
            <v>0</v>
          </cell>
          <cell r="F330">
            <v>195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9</v>
          </cell>
          <cell r="R330">
            <v>0</v>
          </cell>
        </row>
        <row r="331">
          <cell r="A331">
            <v>17.05</v>
          </cell>
          <cell r="B331" t="str">
            <v>Reinforcing Steel, Int. Def. Grade 275, 25mm x 6m</v>
          </cell>
          <cell r="C331" t="str">
            <v>pc.</v>
          </cell>
          <cell r="D331">
            <v>323.40000000000003</v>
          </cell>
          <cell r="E331">
            <v>0</v>
          </cell>
          <cell r="F331">
            <v>308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15</v>
          </cell>
          <cell r="R331">
            <v>0</v>
          </cell>
        </row>
        <row r="332">
          <cell r="A332">
            <v>17.059999999999999</v>
          </cell>
          <cell r="B332" t="str">
            <v>Reinforcing Steel, Plain Grade 230, 12mm x 6m</v>
          </cell>
          <cell r="C332" t="str">
            <v>pc.</v>
          </cell>
          <cell r="D332">
            <v>99.75</v>
          </cell>
          <cell r="E332">
            <v>0</v>
          </cell>
          <cell r="F332">
            <v>95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25</v>
          </cell>
          <cell r="R332">
            <v>0</v>
          </cell>
        </row>
        <row r="333">
          <cell r="A333">
            <v>17.07</v>
          </cell>
          <cell r="B333" t="str">
            <v>Reinforcing Steel, Plain Grade 230, 16mm x 6m</v>
          </cell>
          <cell r="C333" t="str">
            <v>pc.</v>
          </cell>
          <cell r="D333">
            <v>165.9</v>
          </cell>
          <cell r="E333">
            <v>0</v>
          </cell>
          <cell r="F333">
            <v>158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17</v>
          </cell>
          <cell r="R333">
            <v>0</v>
          </cell>
        </row>
        <row r="334">
          <cell r="A334">
            <v>17.079999999999998</v>
          </cell>
          <cell r="B334" t="str">
            <v>Reinforcing Steel, Plain Grade 230, 20mm x 6m</v>
          </cell>
          <cell r="C334" t="str">
            <v>pc.</v>
          </cell>
          <cell r="D334">
            <v>243.60000000000002</v>
          </cell>
          <cell r="E334">
            <v>0</v>
          </cell>
          <cell r="F334">
            <v>232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143</v>
          </cell>
          <cell r="R334">
            <v>0</v>
          </cell>
        </row>
        <row r="335">
          <cell r="A335">
            <v>17.09</v>
          </cell>
          <cell r="B335" t="str">
            <v>Reinforcing Steel, Plain Grade 230, 25mm x 6m</v>
          </cell>
          <cell r="C335" t="str">
            <v>pc.</v>
          </cell>
          <cell r="D335">
            <v>385.35</v>
          </cell>
          <cell r="E335">
            <v>0</v>
          </cell>
          <cell r="F335">
            <v>367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447</v>
          </cell>
          <cell r="R335">
            <v>0</v>
          </cell>
        </row>
        <row r="336">
          <cell r="A336">
            <v>17.100000000000001</v>
          </cell>
          <cell r="B336" t="str">
            <v>Reinforcing Steel, Struc. Def. Grade 230, 10mm x 6m</v>
          </cell>
          <cell r="C336" t="str">
            <v>pc.</v>
          </cell>
          <cell r="D336">
            <v>51.45</v>
          </cell>
          <cell r="E336">
            <v>0</v>
          </cell>
          <cell r="F336">
            <v>49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10.75</v>
          </cell>
          <cell r="R336">
            <v>0</v>
          </cell>
        </row>
        <row r="337">
          <cell r="A337">
            <v>17.11</v>
          </cell>
          <cell r="B337" t="str">
            <v>Reinforcing Steel, Struc. Def. Grade 230, 12mm x 6m</v>
          </cell>
          <cell r="C337" t="str">
            <v>pc.</v>
          </cell>
          <cell r="D337">
            <v>63</v>
          </cell>
          <cell r="E337">
            <v>0</v>
          </cell>
          <cell r="F337">
            <v>60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14.75</v>
          </cell>
          <cell r="R337">
            <v>0</v>
          </cell>
        </row>
        <row r="338">
          <cell r="A338">
            <v>17.12</v>
          </cell>
          <cell r="B338" t="str">
            <v>Reinforcing Steel, Struc. Def. Grade 230, 16mm x 6m</v>
          </cell>
          <cell r="C338" t="str">
            <v>pc.</v>
          </cell>
          <cell r="D338">
            <v>103.95</v>
          </cell>
          <cell r="E338">
            <v>0</v>
          </cell>
          <cell r="F338">
            <v>99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23.75</v>
          </cell>
          <cell r="R338">
            <v>0</v>
          </cell>
        </row>
        <row r="339">
          <cell r="A339">
            <v>17.13</v>
          </cell>
          <cell r="B339" t="str">
            <v>Reinforcing Steel, Struc. Def. Grade 230, 20mm x 6m</v>
          </cell>
          <cell r="C339" t="str">
            <v>pc.</v>
          </cell>
          <cell r="D339">
            <v>178.5</v>
          </cell>
          <cell r="E339">
            <v>0</v>
          </cell>
          <cell r="F339">
            <v>170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35</v>
          </cell>
          <cell r="R339">
            <v>0</v>
          </cell>
        </row>
        <row r="340">
          <cell r="A340">
            <v>17.14</v>
          </cell>
          <cell r="B340" t="str">
            <v>Reinforcing Steel, Struc. Def. Grade 230, 25mm x 6m</v>
          </cell>
          <cell r="C340" t="str">
            <v>pc.</v>
          </cell>
          <cell r="D340">
            <v>294</v>
          </cell>
          <cell r="E340">
            <v>0</v>
          </cell>
          <cell r="F340">
            <v>280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45</v>
          </cell>
          <cell r="R340">
            <v>0</v>
          </cell>
        </row>
        <row r="341">
          <cell r="A341">
            <v>18</v>
          </cell>
          <cell r="B341" t="str">
            <v>Roofing</v>
          </cell>
          <cell r="C341" t="str">
            <v>pc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150</v>
          </cell>
          <cell r="R341">
            <v>0</v>
          </cell>
        </row>
        <row r="342">
          <cell r="A342" t="str">
            <v>18a</v>
          </cell>
          <cell r="B342" t="str">
            <v>Installation of Corrugated G.I. Sheets</v>
          </cell>
          <cell r="C342" t="str">
            <v>sq.m.</v>
          </cell>
          <cell r="D342">
            <v>0</v>
          </cell>
          <cell r="E342">
            <v>26.574000000000002</v>
          </cell>
          <cell r="F342">
            <v>0</v>
          </cell>
          <cell r="G342">
            <v>25.8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19.75</v>
          </cell>
          <cell r="R342">
            <v>0</v>
          </cell>
        </row>
        <row r="343">
          <cell r="A343" t="str">
            <v>18b</v>
          </cell>
          <cell r="B343" t="str">
            <v>Installation of Gutter</v>
          </cell>
          <cell r="C343" t="str">
            <v>m</v>
          </cell>
          <cell r="D343">
            <v>0</v>
          </cell>
          <cell r="E343">
            <v>12.205500000000001</v>
          </cell>
          <cell r="F343">
            <v>0</v>
          </cell>
          <cell r="G343">
            <v>11.85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17</v>
          </cell>
          <cell r="R343">
            <v>0</v>
          </cell>
        </row>
        <row r="344">
          <cell r="A344" t="str">
            <v>18c</v>
          </cell>
          <cell r="B344" t="str">
            <v>Installation of Flashing</v>
          </cell>
          <cell r="C344" t="str">
            <v>m</v>
          </cell>
          <cell r="D344">
            <v>0</v>
          </cell>
          <cell r="E344">
            <v>9.7128999999999994</v>
          </cell>
          <cell r="F344">
            <v>0</v>
          </cell>
          <cell r="G344">
            <v>9.43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31</v>
          </cell>
          <cell r="R344">
            <v>0</v>
          </cell>
        </row>
        <row r="345">
          <cell r="A345" t="str">
            <v>18d</v>
          </cell>
          <cell r="B345" t="str">
            <v>Installation of Ridge Roll</v>
          </cell>
          <cell r="C345" t="str">
            <v>m</v>
          </cell>
          <cell r="D345">
            <v>0</v>
          </cell>
          <cell r="E345">
            <v>8.7035</v>
          </cell>
          <cell r="F345">
            <v>0</v>
          </cell>
          <cell r="G345">
            <v>8.4499999999999993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50</v>
          </cell>
          <cell r="R345">
            <v>0</v>
          </cell>
        </row>
        <row r="346">
          <cell r="A346" t="str">
            <v>18e</v>
          </cell>
          <cell r="B346" t="str">
            <v>Installation of Facia Board</v>
          </cell>
          <cell r="C346" t="str">
            <v>bd. ft.</v>
          </cell>
          <cell r="D346">
            <v>0</v>
          </cell>
          <cell r="E346">
            <v>8.8168000000000006</v>
          </cell>
          <cell r="F346">
            <v>0</v>
          </cell>
          <cell r="G346">
            <v>8.56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17.75</v>
          </cell>
          <cell r="R346">
            <v>0</v>
          </cell>
        </row>
        <row r="347">
          <cell r="A347" t="str">
            <v>18f</v>
          </cell>
          <cell r="B347" t="str">
            <v>Removal of Corrugated G.I. Sheets</v>
          </cell>
          <cell r="C347" t="str">
            <v>sq.m.</v>
          </cell>
          <cell r="D347">
            <v>0</v>
          </cell>
          <cell r="E347">
            <v>4.6040999999999999</v>
          </cell>
          <cell r="F347">
            <v>0</v>
          </cell>
          <cell r="G347">
            <v>4.47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21.25</v>
          </cell>
          <cell r="R347">
            <v>0</v>
          </cell>
        </row>
        <row r="348">
          <cell r="A348" t="str">
            <v>18g</v>
          </cell>
          <cell r="B348" t="str">
            <v>Removal of Roofing Accessories</v>
          </cell>
          <cell r="C348" t="str">
            <v>m</v>
          </cell>
          <cell r="D348">
            <v>0</v>
          </cell>
          <cell r="E348">
            <v>0.83430000000000004</v>
          </cell>
          <cell r="F348">
            <v>250</v>
          </cell>
          <cell r="G348">
            <v>0.81</v>
          </cell>
          <cell r="H348">
            <v>240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42.75</v>
          </cell>
          <cell r="R348">
            <v>0</v>
          </cell>
        </row>
        <row r="349">
          <cell r="A349" t="str">
            <v>18g1</v>
          </cell>
          <cell r="B349" t="str">
            <v>Removal of Flashing</v>
          </cell>
          <cell r="C349" t="str">
            <v>m</v>
          </cell>
          <cell r="D349">
            <v>0</v>
          </cell>
          <cell r="E349">
            <v>0.83430000000000004</v>
          </cell>
          <cell r="F349">
            <v>12</v>
          </cell>
          <cell r="G349">
            <v>0.81</v>
          </cell>
          <cell r="H349">
            <v>11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23.75</v>
          </cell>
          <cell r="R349">
            <v>0</v>
          </cell>
        </row>
        <row r="350">
          <cell r="A350" t="str">
            <v>18g2</v>
          </cell>
          <cell r="B350" t="str">
            <v>Removal of Gutter</v>
          </cell>
          <cell r="C350" t="str">
            <v>m</v>
          </cell>
          <cell r="D350">
            <v>0</v>
          </cell>
          <cell r="E350">
            <v>0.83430000000000004</v>
          </cell>
          <cell r="F350">
            <v>18</v>
          </cell>
          <cell r="G350">
            <v>0.81</v>
          </cell>
          <cell r="H350">
            <v>18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25</v>
          </cell>
          <cell r="R350">
            <v>0</v>
          </cell>
        </row>
        <row r="351">
          <cell r="A351" t="str">
            <v>18g3</v>
          </cell>
          <cell r="B351" t="str">
            <v>Removal of Fascia Board</v>
          </cell>
          <cell r="C351" t="str">
            <v>m</v>
          </cell>
          <cell r="D351">
            <v>0</v>
          </cell>
          <cell r="E351">
            <v>0.83430000000000004</v>
          </cell>
          <cell r="F351">
            <v>25</v>
          </cell>
          <cell r="G351">
            <v>0.81</v>
          </cell>
          <cell r="H351">
            <v>27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44</v>
          </cell>
          <cell r="R351">
            <v>0</v>
          </cell>
        </row>
        <row r="352">
          <cell r="A352" t="str">
            <v>18g4</v>
          </cell>
          <cell r="B352" t="str">
            <v>Removal of Ridge Roll</v>
          </cell>
          <cell r="C352" t="str">
            <v>m</v>
          </cell>
          <cell r="D352">
            <v>0</v>
          </cell>
          <cell r="E352">
            <v>0.83430000000000004</v>
          </cell>
          <cell r="F352">
            <v>10</v>
          </cell>
          <cell r="G352">
            <v>0.81</v>
          </cell>
          <cell r="H352">
            <v>10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14</v>
          </cell>
          <cell r="R352">
            <v>0</v>
          </cell>
        </row>
        <row r="353">
          <cell r="A353">
            <v>18.010000000000002</v>
          </cell>
          <cell r="B353" t="str">
            <v>Corrugated G.I. Sheet, G-26 x 8'</v>
          </cell>
          <cell r="C353" t="str">
            <v>pc.</v>
          </cell>
          <cell r="D353">
            <v>176.4</v>
          </cell>
          <cell r="E353">
            <v>0</v>
          </cell>
          <cell r="F353">
            <v>168</v>
          </cell>
          <cell r="G353">
            <v>0</v>
          </cell>
          <cell r="H353">
            <v>13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23</v>
          </cell>
          <cell r="R353">
            <v>0</v>
          </cell>
        </row>
        <row r="354">
          <cell r="A354">
            <v>18.02</v>
          </cell>
          <cell r="B354" t="str">
            <v>Corrugated G.I. Sheet, G-31 x 8'</v>
          </cell>
          <cell r="C354" t="str">
            <v>pc.</v>
          </cell>
          <cell r="D354">
            <v>142.80000000000001</v>
          </cell>
          <cell r="E354">
            <v>0</v>
          </cell>
          <cell r="F354">
            <v>136</v>
          </cell>
          <cell r="G354">
            <v>0</v>
          </cell>
          <cell r="H354">
            <v>23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37</v>
          </cell>
          <cell r="R354">
            <v>0</v>
          </cell>
        </row>
        <row r="355">
          <cell r="A355">
            <v>18.03</v>
          </cell>
          <cell r="B355" t="str">
            <v>G.I. Copper Rivets</v>
          </cell>
          <cell r="C355" t="str">
            <v>kg.</v>
          </cell>
          <cell r="D355">
            <v>50.400000000000006</v>
          </cell>
          <cell r="E355">
            <v>0</v>
          </cell>
          <cell r="F355">
            <v>48</v>
          </cell>
          <cell r="G355">
            <v>0</v>
          </cell>
          <cell r="H355">
            <v>36.82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11</v>
          </cell>
          <cell r="R355">
            <v>0</v>
          </cell>
        </row>
        <row r="356">
          <cell r="A356">
            <v>18.04</v>
          </cell>
          <cell r="B356" t="str">
            <v>G.I. Downspout, 2" x 3" x 8'</v>
          </cell>
          <cell r="C356" t="str">
            <v>pc.</v>
          </cell>
          <cell r="D356">
            <v>94.5</v>
          </cell>
          <cell r="E356">
            <v>0</v>
          </cell>
          <cell r="F356">
            <v>90</v>
          </cell>
          <cell r="G356">
            <v>0</v>
          </cell>
          <cell r="H356">
            <v>60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62</v>
          </cell>
          <cell r="R356">
            <v>0</v>
          </cell>
        </row>
        <row r="357">
          <cell r="A357">
            <v>18.05</v>
          </cell>
          <cell r="B357" t="str">
            <v>G.I. Downspout, 2" x 4" x 8'</v>
          </cell>
          <cell r="C357" t="str">
            <v>pc.</v>
          </cell>
          <cell r="D357">
            <v>94.5</v>
          </cell>
          <cell r="E357">
            <v>0</v>
          </cell>
          <cell r="F357">
            <v>90</v>
          </cell>
          <cell r="G357">
            <v>0</v>
          </cell>
          <cell r="H357">
            <v>132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114</v>
          </cell>
          <cell r="R357">
            <v>0</v>
          </cell>
        </row>
        <row r="358">
          <cell r="A358">
            <v>18.059999999999999</v>
          </cell>
          <cell r="B358" t="str">
            <v>Gutter, G-24, 36" x 8'</v>
          </cell>
          <cell r="C358" t="str">
            <v>pc.</v>
          </cell>
          <cell r="D358">
            <v>115.5</v>
          </cell>
          <cell r="E358">
            <v>0</v>
          </cell>
          <cell r="F358">
            <v>110</v>
          </cell>
          <cell r="G358">
            <v>0</v>
          </cell>
          <cell r="H358">
            <v>50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8</v>
          </cell>
          <cell r="R358">
            <v>0</v>
          </cell>
        </row>
        <row r="359">
          <cell r="A359">
            <v>18.07</v>
          </cell>
          <cell r="B359" t="str">
            <v>Gutter, G-26, 36" x 8'</v>
          </cell>
          <cell r="C359" t="str">
            <v>pc.</v>
          </cell>
          <cell r="D359">
            <v>115.5</v>
          </cell>
          <cell r="E359">
            <v>0</v>
          </cell>
          <cell r="F359">
            <v>110</v>
          </cell>
          <cell r="G359">
            <v>0</v>
          </cell>
          <cell r="H359">
            <v>63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12</v>
          </cell>
          <cell r="R359">
            <v>0</v>
          </cell>
        </row>
        <row r="360">
          <cell r="A360">
            <v>18.079999999999998</v>
          </cell>
          <cell r="B360" t="str">
            <v>Plain G.I. Sheet, G-24 x 8'</v>
          </cell>
          <cell r="C360" t="str">
            <v>lft.</v>
          </cell>
          <cell r="D360">
            <v>35.700000000000003</v>
          </cell>
          <cell r="E360">
            <v>0</v>
          </cell>
          <cell r="F360">
            <v>34</v>
          </cell>
          <cell r="G360">
            <v>0</v>
          </cell>
          <cell r="H360">
            <v>85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19</v>
          </cell>
          <cell r="R360">
            <v>0</v>
          </cell>
        </row>
        <row r="361">
          <cell r="A361">
            <v>18.09</v>
          </cell>
          <cell r="B361" t="str">
            <v>Plain G.I. Sheet, G-26 x 8'</v>
          </cell>
          <cell r="C361" t="str">
            <v>lft.</v>
          </cell>
          <cell r="D361">
            <v>25.200000000000003</v>
          </cell>
          <cell r="E361">
            <v>0</v>
          </cell>
          <cell r="F361">
            <v>24</v>
          </cell>
          <cell r="G361">
            <v>0</v>
          </cell>
          <cell r="H361">
            <v>174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54</v>
          </cell>
          <cell r="R361">
            <v>0</v>
          </cell>
        </row>
        <row r="362">
          <cell r="A362">
            <v>18.100000000000001</v>
          </cell>
          <cell r="B362" t="str">
            <v>G.I. Flashing, G-26 36"x 8'</v>
          </cell>
          <cell r="C362" t="str">
            <v>pc.</v>
          </cell>
          <cell r="D362">
            <v>157.5</v>
          </cell>
          <cell r="E362">
            <v>0</v>
          </cell>
          <cell r="F362">
            <v>150</v>
          </cell>
          <cell r="G362">
            <v>0</v>
          </cell>
          <cell r="H362">
            <v>231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116</v>
          </cell>
          <cell r="R362">
            <v>0</v>
          </cell>
        </row>
        <row r="363">
          <cell r="A363">
            <v>18.11</v>
          </cell>
          <cell r="B363" t="str">
            <v>Ridge Roll, G-26 36"x 8'</v>
          </cell>
          <cell r="C363" t="str">
            <v>pc.</v>
          </cell>
          <cell r="D363">
            <v>157.5</v>
          </cell>
          <cell r="E363">
            <v>0</v>
          </cell>
          <cell r="F363">
            <v>150</v>
          </cell>
          <cell r="G363">
            <v>0</v>
          </cell>
          <cell r="H363">
            <v>550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41.25</v>
          </cell>
          <cell r="R363">
            <v>0</v>
          </cell>
        </row>
        <row r="364">
          <cell r="A364">
            <v>18.12</v>
          </cell>
          <cell r="B364" t="str">
            <v>Fascia Board, 1" x 10"</v>
          </cell>
          <cell r="C364" t="str">
            <v>bd. ft.</v>
          </cell>
          <cell r="D364">
            <v>42</v>
          </cell>
          <cell r="E364">
            <v>0</v>
          </cell>
          <cell r="F364">
            <v>40</v>
          </cell>
          <cell r="G364">
            <v>0</v>
          </cell>
          <cell r="H364">
            <v>10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41.25</v>
          </cell>
          <cell r="R364">
            <v>0</v>
          </cell>
        </row>
        <row r="365">
          <cell r="A365">
            <v>18.13</v>
          </cell>
          <cell r="B365" t="str">
            <v>Corrugated G.I. Sheet, G-26 x 9'</v>
          </cell>
          <cell r="C365" t="str">
            <v>pc.</v>
          </cell>
          <cell r="D365">
            <v>198.45000000000002</v>
          </cell>
          <cell r="E365">
            <v>0</v>
          </cell>
          <cell r="F365">
            <v>189</v>
          </cell>
          <cell r="G365">
            <v>0</v>
          </cell>
          <cell r="H365">
            <v>12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11</v>
          </cell>
          <cell r="R365">
            <v>0</v>
          </cell>
        </row>
        <row r="366">
          <cell r="A366">
            <v>18.14</v>
          </cell>
          <cell r="B366" t="str">
            <v>Corrugated G.I. Sheet, G-26 x 10'</v>
          </cell>
          <cell r="C366" t="str">
            <v>pc.</v>
          </cell>
          <cell r="D366">
            <v>220.5</v>
          </cell>
          <cell r="E366">
            <v>0</v>
          </cell>
          <cell r="F366">
            <v>210</v>
          </cell>
          <cell r="G366">
            <v>0</v>
          </cell>
          <cell r="H366">
            <v>15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20.75</v>
          </cell>
          <cell r="R366">
            <v>0</v>
          </cell>
        </row>
        <row r="367">
          <cell r="A367">
            <v>18.149999999999999</v>
          </cell>
          <cell r="B367" t="str">
            <v>Corrugated G.I. Sheet, G-26 x 12'</v>
          </cell>
          <cell r="C367" t="str">
            <v>pc.</v>
          </cell>
          <cell r="D367">
            <v>264.60000000000002</v>
          </cell>
          <cell r="E367">
            <v>0</v>
          </cell>
          <cell r="F367">
            <v>252</v>
          </cell>
          <cell r="G367">
            <v>0</v>
          </cell>
          <cell r="H367">
            <v>26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33.75</v>
          </cell>
          <cell r="R367">
            <v>0</v>
          </cell>
        </row>
        <row r="368">
          <cell r="A368" t="str">
            <v>19 a</v>
          </cell>
          <cell r="B368" t="str">
            <v>Structural Steel</v>
          </cell>
          <cell r="C368" t="str">
            <v>pc</v>
          </cell>
          <cell r="D368">
            <v>0</v>
          </cell>
          <cell r="E368">
            <v>0</v>
          </cell>
          <cell r="F368">
            <v>85</v>
          </cell>
          <cell r="G368">
            <v>0</v>
          </cell>
          <cell r="H368">
            <v>250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40</v>
          </cell>
          <cell r="R368">
            <v>0</v>
          </cell>
        </row>
        <row r="369">
          <cell r="A369" t="str">
            <v>19-a1</v>
          </cell>
          <cell r="B369" t="str">
            <v>Soil Poisoning</v>
          </cell>
          <cell r="C369" t="str">
            <v>lot</v>
          </cell>
          <cell r="D369">
            <v>714</v>
          </cell>
          <cell r="E369">
            <v>0</v>
          </cell>
          <cell r="F369">
            <v>680</v>
          </cell>
          <cell r="G369">
            <v>0</v>
          </cell>
          <cell r="H369">
            <v>135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40</v>
          </cell>
          <cell r="R369">
            <v>0</v>
          </cell>
        </row>
        <row r="370">
          <cell r="A370" t="str">
            <v>19-a2</v>
          </cell>
          <cell r="B370" t="str">
            <v>Application of Soil Poisoning</v>
          </cell>
          <cell r="C370" t="str">
            <v>lot</v>
          </cell>
          <cell r="D370">
            <v>0</v>
          </cell>
          <cell r="E370">
            <v>247.20000000000002</v>
          </cell>
          <cell r="F370">
            <v>180</v>
          </cell>
          <cell r="G370">
            <v>240</v>
          </cell>
          <cell r="H370">
            <v>188.75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58.25</v>
          </cell>
          <cell r="R370">
            <v>0</v>
          </cell>
        </row>
        <row r="371">
          <cell r="A371">
            <v>19</v>
          </cell>
          <cell r="B371" t="str">
            <v>Structural Steel</v>
          </cell>
          <cell r="C371" t="str">
            <v>pc</v>
          </cell>
          <cell r="D371">
            <v>0</v>
          </cell>
          <cell r="E371">
            <v>0</v>
          </cell>
          <cell r="F371">
            <v>280</v>
          </cell>
          <cell r="G371">
            <v>0</v>
          </cell>
          <cell r="H371">
            <v>308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9.75</v>
          </cell>
          <cell r="R371">
            <v>0</v>
          </cell>
        </row>
        <row r="372">
          <cell r="A372" t="str">
            <v>19a</v>
          </cell>
          <cell r="B372" t="str">
            <v>Removal of Structural Steel Frame</v>
          </cell>
          <cell r="C372" t="str">
            <v>kg.</v>
          </cell>
          <cell r="D372">
            <v>0</v>
          </cell>
          <cell r="E372">
            <v>0.28840000000000005</v>
          </cell>
          <cell r="F372">
            <v>90</v>
          </cell>
          <cell r="G372">
            <v>0.28000000000000003</v>
          </cell>
          <cell r="H372">
            <v>95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12.5</v>
          </cell>
          <cell r="R372">
            <v>0</v>
          </cell>
        </row>
        <row r="373">
          <cell r="A373" t="str">
            <v>19b</v>
          </cell>
          <cell r="B373" t="str">
            <v>Removal of Miscellaneous Steel</v>
          </cell>
          <cell r="C373" t="str">
            <v>kg.</v>
          </cell>
          <cell r="D373">
            <v>0</v>
          </cell>
          <cell r="E373">
            <v>0.50470000000000004</v>
          </cell>
          <cell r="F373">
            <v>120</v>
          </cell>
          <cell r="G373">
            <v>0.49</v>
          </cell>
          <cell r="H373">
            <v>130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20.5</v>
          </cell>
          <cell r="R373">
            <v>0</v>
          </cell>
        </row>
        <row r="374">
          <cell r="A374" t="str">
            <v>19c</v>
          </cell>
          <cell r="B374" t="str">
            <v>Installation of Steel Purlins</v>
          </cell>
          <cell r="C374" t="str">
            <v>kg.</v>
          </cell>
          <cell r="D374">
            <v>0</v>
          </cell>
          <cell r="E374">
            <v>6.6950000000000003</v>
          </cell>
          <cell r="F374">
            <v>150</v>
          </cell>
          <cell r="G374">
            <v>6.5</v>
          </cell>
          <cell r="H374">
            <v>130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30.75</v>
          </cell>
          <cell r="R374">
            <v>0</v>
          </cell>
        </row>
        <row r="375">
          <cell r="A375" t="str">
            <v>19d</v>
          </cell>
          <cell r="B375" t="str">
            <v>Fabrication &amp; Installation of Steel Rafter</v>
          </cell>
          <cell r="C375" t="str">
            <v>kg.</v>
          </cell>
          <cell r="D375">
            <v>0</v>
          </cell>
          <cell r="E375">
            <v>7.5190000000000001</v>
          </cell>
          <cell r="F375">
            <v>280</v>
          </cell>
          <cell r="G375">
            <v>7.3</v>
          </cell>
          <cell r="H375">
            <v>304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42.5</v>
          </cell>
          <cell r="R375">
            <v>0</v>
          </cell>
        </row>
        <row r="376">
          <cell r="A376">
            <v>19.010000000000002</v>
          </cell>
          <cell r="B376" t="str">
            <v>Angle Bars, 1/8" x 1/2" x 1/2" x 20'</v>
          </cell>
          <cell r="C376" t="str">
            <v>pc.</v>
          </cell>
          <cell r="D376">
            <v>102.9</v>
          </cell>
          <cell r="E376">
            <v>0</v>
          </cell>
          <cell r="F376">
            <v>98</v>
          </cell>
          <cell r="G376">
            <v>0</v>
          </cell>
          <cell r="H376">
            <v>450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90</v>
          </cell>
          <cell r="R376">
            <v>0</v>
          </cell>
        </row>
        <row r="377">
          <cell r="A377">
            <v>19.02</v>
          </cell>
          <cell r="B377" t="str">
            <v>Angle Bars, 1/8" x 3/4" x 3/4" x 20'</v>
          </cell>
          <cell r="C377" t="str">
            <v>pc.</v>
          </cell>
          <cell r="D377">
            <v>115.5</v>
          </cell>
          <cell r="E377">
            <v>0</v>
          </cell>
          <cell r="F377">
            <v>110</v>
          </cell>
          <cell r="G377">
            <v>0</v>
          </cell>
          <cell r="H377">
            <v>2500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146</v>
          </cell>
          <cell r="R377">
            <v>0</v>
          </cell>
        </row>
        <row r="378">
          <cell r="A378">
            <v>19.03</v>
          </cell>
          <cell r="B378" t="str">
            <v>Angle Bars, 1/8" x  1"   x  1"  x 20'</v>
          </cell>
          <cell r="C378" t="str">
            <v>pc.</v>
          </cell>
          <cell r="D378">
            <v>121.80000000000001</v>
          </cell>
          <cell r="E378">
            <v>0</v>
          </cell>
          <cell r="F378">
            <v>116</v>
          </cell>
          <cell r="G378">
            <v>0</v>
          </cell>
          <cell r="H378">
            <v>900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230</v>
          </cell>
          <cell r="R378">
            <v>0</v>
          </cell>
        </row>
        <row r="379">
          <cell r="A379">
            <v>19.04</v>
          </cell>
          <cell r="B379" t="str">
            <v>Angle Bars, 1/8" x 1-1/2" x 1-1/2" x 20'</v>
          </cell>
          <cell r="C379" t="str">
            <v>pc.</v>
          </cell>
          <cell r="D379">
            <v>189</v>
          </cell>
          <cell r="E379">
            <v>0</v>
          </cell>
          <cell r="F379">
            <v>180</v>
          </cell>
          <cell r="G379">
            <v>0</v>
          </cell>
          <cell r="H379">
            <v>200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130</v>
          </cell>
          <cell r="R379">
            <v>0</v>
          </cell>
        </row>
        <row r="380">
          <cell r="A380">
            <v>19.05</v>
          </cell>
          <cell r="B380" t="str">
            <v>Angle Bars, 1/4" x 1" x  1" x 20'</v>
          </cell>
          <cell r="C380" t="str">
            <v>pc.</v>
          </cell>
          <cell r="D380">
            <v>253.05</v>
          </cell>
          <cell r="E380">
            <v>0</v>
          </cell>
          <cell r="F380">
            <v>241</v>
          </cell>
          <cell r="G380">
            <v>0</v>
          </cell>
          <cell r="H380">
            <v>900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200</v>
          </cell>
          <cell r="R380">
            <v>0</v>
          </cell>
        </row>
        <row r="381">
          <cell r="A381">
            <v>19.059999999999999</v>
          </cell>
          <cell r="B381" t="str">
            <v>Angle Bars, 3/8" x 3" x 3" x 20'</v>
          </cell>
          <cell r="C381" t="str">
            <v>pc.</v>
          </cell>
          <cell r="D381">
            <v>1089.9000000000001</v>
          </cell>
          <cell r="E381">
            <v>0</v>
          </cell>
          <cell r="F381">
            <v>1038</v>
          </cell>
          <cell r="G381">
            <v>0</v>
          </cell>
          <cell r="H381">
            <v>200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130</v>
          </cell>
          <cell r="R381">
            <v>0</v>
          </cell>
        </row>
        <row r="382">
          <cell r="A382">
            <v>19.07</v>
          </cell>
          <cell r="B382" t="str">
            <v>Flat Bars, 1/8" x 3/8" x 20'</v>
          </cell>
          <cell r="C382" t="str">
            <v>pc.</v>
          </cell>
          <cell r="D382">
            <v>47.25</v>
          </cell>
          <cell r="E382">
            <v>0</v>
          </cell>
          <cell r="F382">
            <v>45</v>
          </cell>
          <cell r="G382">
            <v>0</v>
          </cell>
          <cell r="H382">
            <v>200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200</v>
          </cell>
          <cell r="R382">
            <v>0</v>
          </cell>
        </row>
        <row r="383">
          <cell r="A383">
            <v>19.079999999999998</v>
          </cell>
          <cell r="B383" t="str">
            <v>Flat Bars, 1/8" x 1/2" x 20'</v>
          </cell>
          <cell r="C383" t="str">
            <v>pc.</v>
          </cell>
          <cell r="D383">
            <v>54.6</v>
          </cell>
          <cell r="E383">
            <v>0</v>
          </cell>
          <cell r="F383">
            <v>52</v>
          </cell>
          <cell r="G383">
            <v>0</v>
          </cell>
          <cell r="H383">
            <v>75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330</v>
          </cell>
          <cell r="R383">
            <v>0</v>
          </cell>
        </row>
        <row r="384">
          <cell r="A384">
            <v>19.09</v>
          </cell>
          <cell r="B384" t="str">
            <v>Flat Bars, 1/4" x 1/2" x 20'</v>
          </cell>
          <cell r="C384" t="str">
            <v>pc.</v>
          </cell>
          <cell r="D384">
            <v>91.350000000000009</v>
          </cell>
          <cell r="E384">
            <v>0</v>
          </cell>
          <cell r="F384">
            <v>87</v>
          </cell>
          <cell r="G384">
            <v>0</v>
          </cell>
          <cell r="H384">
            <v>200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300</v>
          </cell>
          <cell r="R384">
            <v>0</v>
          </cell>
        </row>
        <row r="385">
          <cell r="A385">
            <v>19.100000000000001</v>
          </cell>
          <cell r="B385" t="str">
            <v>Flat Bars, 1/4" x 2" x 20'</v>
          </cell>
          <cell r="C385" t="str">
            <v>pc.</v>
          </cell>
          <cell r="D385">
            <v>258.3</v>
          </cell>
          <cell r="E385">
            <v>0</v>
          </cell>
          <cell r="F385">
            <v>246</v>
          </cell>
          <cell r="G385">
            <v>0</v>
          </cell>
          <cell r="H385">
            <v>25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400</v>
          </cell>
          <cell r="R385">
            <v>0</v>
          </cell>
        </row>
        <row r="386">
          <cell r="A386">
            <v>19.11</v>
          </cell>
          <cell r="B386" t="str">
            <v>LC 75mm x 50mm x 2mm x 6m</v>
          </cell>
          <cell r="C386" t="str">
            <v>pc.</v>
          </cell>
          <cell r="D386">
            <v>191</v>
          </cell>
          <cell r="E386">
            <v>0</v>
          </cell>
          <cell r="F386">
            <v>308</v>
          </cell>
          <cell r="G386">
            <v>0</v>
          </cell>
          <cell r="H386">
            <v>900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60</v>
          </cell>
          <cell r="R386">
            <v>0</v>
          </cell>
        </row>
        <row r="387">
          <cell r="A387">
            <v>19.12</v>
          </cell>
          <cell r="B387" t="str">
            <v>LC 100mm x 50mm x 2mm x 6m</v>
          </cell>
          <cell r="C387" t="str">
            <v>pc.</v>
          </cell>
          <cell r="D387">
            <v>229</v>
          </cell>
          <cell r="E387">
            <v>0</v>
          </cell>
          <cell r="F387">
            <v>370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130</v>
          </cell>
          <cell r="R387">
            <v>0</v>
          </cell>
        </row>
        <row r="388">
          <cell r="A388">
            <v>19.13</v>
          </cell>
          <cell r="B388" t="str">
            <v>Structural Tubing 200mm x 150mm x 5mm</v>
          </cell>
          <cell r="C388" t="str">
            <v>kg.</v>
          </cell>
          <cell r="D388">
            <v>21</v>
          </cell>
          <cell r="E388">
            <v>0</v>
          </cell>
          <cell r="F388">
            <v>20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250</v>
          </cell>
          <cell r="R388">
            <v>0</v>
          </cell>
        </row>
        <row r="389">
          <cell r="A389">
            <v>19.14</v>
          </cell>
          <cell r="B389" t="str">
            <v>Angle Bars, 1/8" x 2" x 2" x 20'</v>
          </cell>
          <cell r="C389" t="str">
            <v>pc.</v>
          </cell>
          <cell r="D389">
            <v>21</v>
          </cell>
          <cell r="E389">
            <v>0</v>
          </cell>
          <cell r="F389">
            <v>20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320</v>
          </cell>
          <cell r="R389">
            <v>0</v>
          </cell>
        </row>
        <row r="390">
          <cell r="A390">
            <v>19.149999999999999</v>
          </cell>
          <cell r="B390" t="str">
            <v>Angle Bars, 1/4" x 2" x 2" x 20'</v>
          </cell>
          <cell r="C390" t="str">
            <v>pc.</v>
          </cell>
          <cell r="D390">
            <v>21</v>
          </cell>
          <cell r="E390">
            <v>0</v>
          </cell>
          <cell r="F390">
            <v>20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435</v>
          </cell>
          <cell r="R390">
            <v>0</v>
          </cell>
        </row>
        <row r="391">
          <cell r="A391">
            <v>19.16</v>
          </cell>
          <cell r="B391" t="str">
            <v>Angle Bars, 3/8" x 2" x 2" x 20'</v>
          </cell>
          <cell r="C391" t="str">
            <v>pc.</v>
          </cell>
          <cell r="D391">
            <v>21</v>
          </cell>
          <cell r="E391">
            <v>0</v>
          </cell>
          <cell r="F391">
            <v>20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590</v>
          </cell>
          <cell r="R391">
            <v>0</v>
          </cell>
        </row>
        <row r="392">
          <cell r="A392">
            <v>20</v>
          </cell>
          <cell r="B392" t="str">
            <v>Tile Works</v>
          </cell>
          <cell r="C392" t="str">
            <v>pc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765</v>
          </cell>
          <cell r="R392">
            <v>0</v>
          </cell>
        </row>
        <row r="393">
          <cell r="A393">
            <v>21</v>
          </cell>
          <cell r="B393" t="str">
            <v>Wires/Wiring Devices</v>
          </cell>
          <cell r="C393" t="str">
            <v>pc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1315</v>
          </cell>
          <cell r="R393">
            <v>0</v>
          </cell>
        </row>
        <row r="394">
          <cell r="A394">
            <v>21.01</v>
          </cell>
          <cell r="B394" t="str">
            <v>Electrical Wire Stranded 150m/roll, TW #  6</v>
          </cell>
          <cell r="C394" t="str">
            <v>roll</v>
          </cell>
          <cell r="D394">
            <v>3738</v>
          </cell>
          <cell r="E394">
            <v>0</v>
          </cell>
          <cell r="F394">
            <v>3560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2415</v>
          </cell>
          <cell r="R394">
            <v>0</v>
          </cell>
        </row>
        <row r="395">
          <cell r="A395">
            <v>21.02</v>
          </cell>
          <cell r="B395" t="str">
            <v>Electrical Wire Stranded 150m/roll, TW #  8</v>
          </cell>
          <cell r="C395" t="str">
            <v>roll</v>
          </cell>
          <cell r="D395">
            <v>2866.5</v>
          </cell>
          <cell r="E395">
            <v>0</v>
          </cell>
          <cell r="F395">
            <v>2730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3375</v>
          </cell>
          <cell r="R395">
            <v>0</v>
          </cell>
        </row>
        <row r="396">
          <cell r="A396">
            <v>21.03</v>
          </cell>
          <cell r="B396" t="str">
            <v>Electrical Wire Stranded 150m/roll, TW # 10</v>
          </cell>
          <cell r="C396" t="str">
            <v>roll</v>
          </cell>
          <cell r="D396">
            <v>1485.75</v>
          </cell>
          <cell r="E396">
            <v>0</v>
          </cell>
          <cell r="F396">
            <v>1415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78</v>
          </cell>
          <cell r="R396">
            <v>0</v>
          </cell>
        </row>
        <row r="397">
          <cell r="A397">
            <v>21.04</v>
          </cell>
          <cell r="B397" t="str">
            <v>Electrical Wire Stranded 150m/roll, TW # 12</v>
          </cell>
          <cell r="C397" t="str">
            <v>roll</v>
          </cell>
          <cell r="D397">
            <v>1165.5</v>
          </cell>
          <cell r="E397">
            <v>0</v>
          </cell>
          <cell r="F397">
            <v>1110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105</v>
          </cell>
          <cell r="R397">
            <v>0</v>
          </cell>
        </row>
        <row r="398">
          <cell r="A398">
            <v>21.05</v>
          </cell>
          <cell r="B398" t="str">
            <v>Electrical Wire Stranded 150m/roll, TW # 14</v>
          </cell>
          <cell r="C398" t="str">
            <v>roll</v>
          </cell>
          <cell r="D398">
            <v>680.4</v>
          </cell>
          <cell r="E398">
            <v>0</v>
          </cell>
          <cell r="F398">
            <v>648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167</v>
          </cell>
          <cell r="R398">
            <v>0</v>
          </cell>
        </row>
        <row r="399">
          <cell r="A399">
            <v>21.06</v>
          </cell>
          <cell r="B399" t="str">
            <v>Entrance Cap 3/4" dia.</v>
          </cell>
          <cell r="C399" t="str">
            <v>pc.</v>
          </cell>
          <cell r="D399">
            <v>43.050000000000004</v>
          </cell>
          <cell r="E399">
            <v>0</v>
          </cell>
          <cell r="F399">
            <v>41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167.25</v>
          </cell>
          <cell r="R399">
            <v>0</v>
          </cell>
        </row>
        <row r="400">
          <cell r="A400">
            <v>21.07</v>
          </cell>
          <cell r="B400" t="str">
            <v>Entrance Cap  1" dia.</v>
          </cell>
          <cell r="C400" t="str">
            <v>pc.</v>
          </cell>
          <cell r="D400">
            <v>49.35</v>
          </cell>
          <cell r="E400">
            <v>0</v>
          </cell>
          <cell r="F400">
            <v>47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271.5</v>
          </cell>
          <cell r="R400">
            <v>0</v>
          </cell>
        </row>
        <row r="401">
          <cell r="A401">
            <v>21.08</v>
          </cell>
          <cell r="B401" t="str">
            <v>Porcelain Split Knob</v>
          </cell>
          <cell r="C401" t="str">
            <v>pc.</v>
          </cell>
          <cell r="D401">
            <v>2.625</v>
          </cell>
          <cell r="E401">
            <v>0</v>
          </cell>
          <cell r="F401">
            <v>2.5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314.5</v>
          </cell>
          <cell r="R401">
            <v>0</v>
          </cell>
        </row>
        <row r="402">
          <cell r="A402">
            <v>21.09</v>
          </cell>
          <cell r="B402" t="str">
            <v>RSC Clamp 1" dia.</v>
          </cell>
          <cell r="C402" t="str">
            <v>pc.</v>
          </cell>
          <cell r="D402">
            <v>3.1500000000000004</v>
          </cell>
          <cell r="E402">
            <v>0</v>
          </cell>
          <cell r="F402">
            <v>3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150</v>
          </cell>
          <cell r="R402">
            <v>0</v>
          </cell>
        </row>
        <row r="403">
          <cell r="A403">
            <v>22</v>
          </cell>
          <cell r="B403" t="str">
            <v>Wood/Lumber</v>
          </cell>
          <cell r="C403" t="str">
            <v>pc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136</v>
          </cell>
          <cell r="R403">
            <v>0</v>
          </cell>
        </row>
        <row r="404">
          <cell r="A404" t="str">
            <v>22a</v>
          </cell>
          <cell r="B404" t="str">
            <v>Ceiling Frame Work</v>
          </cell>
          <cell r="C404" t="str">
            <v>bd. ft.</v>
          </cell>
          <cell r="D404">
            <v>0</v>
          </cell>
          <cell r="E404">
            <v>11.700799999999999</v>
          </cell>
          <cell r="F404">
            <v>0</v>
          </cell>
          <cell r="G404">
            <v>11.36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160</v>
          </cell>
          <cell r="R404">
            <v>0</v>
          </cell>
        </row>
        <row r="405">
          <cell r="A405" t="str">
            <v>22b</v>
          </cell>
          <cell r="B405" t="str">
            <v>Partition Frame Work</v>
          </cell>
          <cell r="C405" t="str">
            <v>bd. ft.</v>
          </cell>
          <cell r="D405">
            <v>0</v>
          </cell>
          <cell r="E405">
            <v>8.5799000000000003</v>
          </cell>
          <cell r="F405">
            <v>0</v>
          </cell>
          <cell r="G405">
            <v>8.33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262.5</v>
          </cell>
          <cell r="R405">
            <v>0</v>
          </cell>
        </row>
        <row r="406">
          <cell r="A406" t="str">
            <v>22c</v>
          </cell>
          <cell r="B406" t="str">
            <v>Plywood Installation</v>
          </cell>
          <cell r="C406" t="str">
            <v>pc.</v>
          </cell>
          <cell r="D406">
            <v>0</v>
          </cell>
          <cell r="E406">
            <v>32.1875</v>
          </cell>
          <cell r="F406">
            <v>0</v>
          </cell>
          <cell r="G406">
            <v>31.25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5500</v>
          </cell>
          <cell r="R406">
            <v>0</v>
          </cell>
        </row>
        <row r="407">
          <cell r="A407" t="str">
            <v>22d</v>
          </cell>
          <cell r="B407" t="str">
            <v>Fabrication &amp; Installation of Truss (Wood)</v>
          </cell>
          <cell r="C407" t="str">
            <v>bd. ft.</v>
          </cell>
          <cell r="D407">
            <v>0</v>
          </cell>
          <cell r="E407">
            <v>14.4406</v>
          </cell>
          <cell r="F407">
            <v>0</v>
          </cell>
          <cell r="G407">
            <v>14.02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5900</v>
          </cell>
          <cell r="R407">
            <v>0</v>
          </cell>
        </row>
        <row r="408">
          <cell r="A408" t="str">
            <v>22e</v>
          </cell>
          <cell r="B408" t="str">
            <v>Installation of Purlins (Wood)</v>
          </cell>
          <cell r="C408" t="str">
            <v>bd. ft.</v>
          </cell>
          <cell r="D408">
            <v>0</v>
          </cell>
          <cell r="E408">
            <v>5.15</v>
          </cell>
          <cell r="F408">
            <v>0</v>
          </cell>
          <cell r="G408">
            <v>5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3150</v>
          </cell>
          <cell r="R408">
            <v>0</v>
          </cell>
        </row>
        <row r="409">
          <cell r="A409" t="str">
            <v>22f</v>
          </cell>
          <cell r="B409" t="str">
            <v>Removal of Wooden Truss</v>
          </cell>
          <cell r="C409" t="str">
            <v>bd. ft.</v>
          </cell>
          <cell r="D409">
            <v>0</v>
          </cell>
          <cell r="E409">
            <v>0.25750000000000001</v>
          </cell>
          <cell r="F409">
            <v>0</v>
          </cell>
          <cell r="G409">
            <v>0.25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97.5</v>
          </cell>
          <cell r="R409">
            <v>0</v>
          </cell>
        </row>
        <row r="410">
          <cell r="A410" t="str">
            <v>22g</v>
          </cell>
          <cell r="B410" t="str">
            <v>Removal of Purlins (Wood)</v>
          </cell>
          <cell r="C410" t="str">
            <v>bd. ft.</v>
          </cell>
          <cell r="D410">
            <v>0</v>
          </cell>
          <cell r="E410">
            <v>0.39140000000000003</v>
          </cell>
          <cell r="F410">
            <v>0</v>
          </cell>
          <cell r="G410">
            <v>0.38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12</v>
          </cell>
          <cell r="R410">
            <v>0</v>
          </cell>
        </row>
        <row r="411">
          <cell r="A411" t="str">
            <v>22h</v>
          </cell>
          <cell r="B411" t="str">
            <v>Removal of Ceiling Frame</v>
          </cell>
          <cell r="C411" t="str">
            <v>bd. ft.</v>
          </cell>
          <cell r="D411">
            <v>0</v>
          </cell>
          <cell r="E411">
            <v>0.309</v>
          </cell>
          <cell r="F411">
            <v>0</v>
          </cell>
          <cell r="G411">
            <v>0.3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250</v>
          </cell>
          <cell r="R411">
            <v>0</v>
          </cell>
        </row>
        <row r="412">
          <cell r="A412" t="str">
            <v>22i</v>
          </cell>
          <cell r="B412" t="str">
            <v>Removal of Partition Frame</v>
          </cell>
          <cell r="C412" t="str">
            <v>bd. ft.</v>
          </cell>
          <cell r="D412">
            <v>0</v>
          </cell>
          <cell r="E412">
            <v>0.19570000000000001</v>
          </cell>
          <cell r="F412">
            <v>0</v>
          </cell>
          <cell r="G412">
            <v>0.19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5000</v>
          </cell>
          <cell r="R412">
            <v>0</v>
          </cell>
        </row>
        <row r="413">
          <cell r="A413" t="str">
            <v>22j</v>
          </cell>
          <cell r="B413" t="str">
            <v>Removal of Ceiling Board</v>
          </cell>
          <cell r="C413" t="str">
            <v>sq.m.</v>
          </cell>
          <cell r="D413">
            <v>0</v>
          </cell>
          <cell r="E413">
            <v>4.9234</v>
          </cell>
          <cell r="F413">
            <v>74.75</v>
          </cell>
          <cell r="G413">
            <v>4.78</v>
          </cell>
          <cell r="H413">
            <v>23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100</v>
          </cell>
          <cell r="R413">
            <v>0</v>
          </cell>
        </row>
        <row r="414">
          <cell r="A414" t="str">
            <v>22k</v>
          </cell>
          <cell r="B414" t="str">
            <v>Removal of Partition Board</v>
          </cell>
          <cell r="C414" t="str">
            <v>sq.m.</v>
          </cell>
          <cell r="D414">
            <v>0</v>
          </cell>
          <cell r="E414">
            <v>3.9449000000000001</v>
          </cell>
          <cell r="F414">
            <v>74.75</v>
          </cell>
          <cell r="G414">
            <v>3.83</v>
          </cell>
          <cell r="H414">
            <v>23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800</v>
          </cell>
          <cell r="R414">
            <v>0</v>
          </cell>
        </row>
        <row r="415">
          <cell r="A415" t="str">
            <v>22l</v>
          </cell>
          <cell r="B415" t="str">
            <v>Installation of T&amp;G (Wall)</v>
          </cell>
          <cell r="C415" t="str">
            <v>bd. ft.</v>
          </cell>
          <cell r="D415">
            <v>0</v>
          </cell>
          <cell r="E415">
            <v>14.832000000000001</v>
          </cell>
          <cell r="F415">
            <v>74.75</v>
          </cell>
          <cell r="G415">
            <v>14.4</v>
          </cell>
          <cell r="H415">
            <v>23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1250</v>
          </cell>
          <cell r="R415">
            <v>0</v>
          </cell>
        </row>
        <row r="416">
          <cell r="A416" t="str">
            <v>22m</v>
          </cell>
          <cell r="B416" t="str">
            <v>Removal of T&amp;G (Wall)</v>
          </cell>
          <cell r="C416" t="str">
            <v>bd. ft.</v>
          </cell>
          <cell r="D416">
            <v>0</v>
          </cell>
          <cell r="E416">
            <v>0.88580000000000003</v>
          </cell>
          <cell r="F416">
            <v>74.75</v>
          </cell>
          <cell r="G416">
            <v>0.86</v>
          </cell>
          <cell r="H416">
            <v>23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3000</v>
          </cell>
          <cell r="R416">
            <v>0</v>
          </cell>
        </row>
        <row r="417">
          <cell r="A417" t="str">
            <v>22n</v>
          </cell>
          <cell r="B417" t="str">
            <v>Fab./Inst./Strip of Formworks (Wall on ground)</v>
          </cell>
          <cell r="C417" t="str">
            <v>sq.m.</v>
          </cell>
          <cell r="D417">
            <v>0</v>
          </cell>
          <cell r="E417">
            <v>107.0273</v>
          </cell>
          <cell r="F417">
            <v>74.75</v>
          </cell>
          <cell r="G417">
            <v>103.91</v>
          </cell>
          <cell r="H417">
            <v>23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7000</v>
          </cell>
          <cell r="R417">
            <v>0</v>
          </cell>
        </row>
        <row r="418">
          <cell r="A418" t="str">
            <v>22o</v>
          </cell>
          <cell r="B418" t="str">
            <v>Fab./Inst./Strip of Formworks (Wall above 10')</v>
          </cell>
          <cell r="C418" t="str">
            <v>sq.m.</v>
          </cell>
          <cell r="D418">
            <v>0</v>
          </cell>
          <cell r="E418">
            <v>151.87349999999998</v>
          </cell>
          <cell r="F418">
            <v>74.75</v>
          </cell>
          <cell r="G418">
            <v>147.44999999999999</v>
          </cell>
          <cell r="H418">
            <v>23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2500</v>
          </cell>
          <cell r="R418">
            <v>0</v>
          </cell>
        </row>
        <row r="419">
          <cell r="A419" t="str">
            <v>22p</v>
          </cell>
          <cell r="B419" t="str">
            <v>Fab./Inst./Strip of Formworks (Beams)</v>
          </cell>
          <cell r="C419" t="str">
            <v>sq.m.</v>
          </cell>
          <cell r="D419">
            <v>0</v>
          </cell>
          <cell r="E419">
            <v>166.65400000000002</v>
          </cell>
          <cell r="F419">
            <v>74.75</v>
          </cell>
          <cell r="G419">
            <v>161.80000000000001</v>
          </cell>
          <cell r="H419">
            <v>23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1800</v>
          </cell>
          <cell r="R419">
            <v>0</v>
          </cell>
        </row>
        <row r="420">
          <cell r="A420" t="str">
            <v>22q</v>
          </cell>
          <cell r="B420" t="str">
            <v>Fab./Inst./Strip of Formworks (Column)</v>
          </cell>
          <cell r="C420" t="str">
            <v>sq.m.</v>
          </cell>
          <cell r="D420">
            <v>0</v>
          </cell>
          <cell r="E420">
            <v>137.74189999999999</v>
          </cell>
          <cell r="F420">
            <v>74.75</v>
          </cell>
          <cell r="G420">
            <v>133.72999999999999</v>
          </cell>
          <cell r="H420">
            <v>23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400</v>
          </cell>
          <cell r="R420">
            <v>0</v>
          </cell>
        </row>
        <row r="421">
          <cell r="A421" t="str">
            <v>22r</v>
          </cell>
          <cell r="B421" t="str">
            <v>Fab./Inst./Removal of Scaffolds</v>
          </cell>
          <cell r="C421" t="str">
            <v>lot</v>
          </cell>
          <cell r="D421">
            <v>0</v>
          </cell>
          <cell r="E421">
            <v>515</v>
          </cell>
          <cell r="F421">
            <v>0</v>
          </cell>
          <cell r="G421">
            <v>500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84.97</v>
          </cell>
          <cell r="R421">
            <v>0</v>
          </cell>
        </row>
        <row r="422">
          <cell r="A422" t="str">
            <v>22r1</v>
          </cell>
          <cell r="B422" t="str">
            <v>Fab./Inst./Removal of Scaffolds</v>
          </cell>
          <cell r="C422" t="str">
            <v>bd.ft.</v>
          </cell>
          <cell r="D422">
            <v>0</v>
          </cell>
          <cell r="E422">
            <v>3.4608000000000003</v>
          </cell>
          <cell r="F422">
            <v>74.75</v>
          </cell>
          <cell r="G422">
            <v>3.3600000000000003</v>
          </cell>
          <cell r="H422">
            <v>23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9094.73</v>
          </cell>
          <cell r="R422">
            <v>0</v>
          </cell>
        </row>
        <row r="423">
          <cell r="A423" t="str">
            <v>22s</v>
          </cell>
          <cell r="B423" t="str">
            <v>Application of Wood Preservative</v>
          </cell>
          <cell r="C423" t="str">
            <v>unit</v>
          </cell>
          <cell r="D423">
            <v>0</v>
          </cell>
          <cell r="E423">
            <v>360.5</v>
          </cell>
          <cell r="F423">
            <v>0</v>
          </cell>
          <cell r="G423">
            <v>350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18190</v>
          </cell>
          <cell r="R423">
            <v>0</v>
          </cell>
        </row>
        <row r="424">
          <cell r="A424" t="str">
            <v>22t</v>
          </cell>
          <cell r="B424" t="str">
            <v>Installation of T&amp;G (Ceiling)</v>
          </cell>
          <cell r="C424" t="str">
            <v>bd.ft.</v>
          </cell>
          <cell r="D424">
            <v>0</v>
          </cell>
          <cell r="E424">
            <v>16.686</v>
          </cell>
          <cell r="F424">
            <v>0</v>
          </cell>
          <cell r="G424">
            <v>16.2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A425" t="str">
            <v>22u</v>
          </cell>
          <cell r="B425" t="str">
            <v>Removal of T&amp;G (Ceiling)</v>
          </cell>
          <cell r="C425" t="str">
            <v>bd. ft.</v>
          </cell>
          <cell r="D425">
            <v>0</v>
          </cell>
          <cell r="E425">
            <v>1.236</v>
          </cell>
          <cell r="F425">
            <v>500</v>
          </cell>
          <cell r="G425">
            <v>1.2</v>
          </cell>
          <cell r="H425">
            <v>250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1500</v>
          </cell>
          <cell r="R425">
            <v>0</v>
          </cell>
        </row>
        <row r="426">
          <cell r="A426">
            <v>22.01</v>
          </cell>
          <cell r="B426" t="str">
            <v>Rough Lumber, Kiln Dried, Apitong</v>
          </cell>
          <cell r="C426" t="str">
            <v>bd. ft.</v>
          </cell>
          <cell r="D426">
            <v>37.800000000000004</v>
          </cell>
          <cell r="E426">
            <v>0</v>
          </cell>
          <cell r="F426">
            <v>36</v>
          </cell>
          <cell r="G426">
            <v>0</v>
          </cell>
          <cell r="H426">
            <v>120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200</v>
          </cell>
          <cell r="R426">
            <v>0</v>
          </cell>
        </row>
        <row r="427">
          <cell r="A427">
            <v>22.02</v>
          </cell>
          <cell r="B427" t="str">
            <v>Rough Lumber, Sun Dried, Apitong</v>
          </cell>
          <cell r="C427" t="str">
            <v>bd. ft.</v>
          </cell>
          <cell r="D427">
            <v>25.200000000000003</v>
          </cell>
          <cell r="E427">
            <v>0</v>
          </cell>
          <cell r="F427">
            <v>24</v>
          </cell>
          <cell r="G427">
            <v>0</v>
          </cell>
          <cell r="H427">
            <v>160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450</v>
          </cell>
          <cell r="R427">
            <v>0</v>
          </cell>
        </row>
        <row r="428">
          <cell r="A428">
            <v>22.03</v>
          </cell>
          <cell r="B428" t="str">
            <v>Rough Lumber, Sun Dried, Guijo</v>
          </cell>
          <cell r="C428" t="str">
            <v>bd. ft.</v>
          </cell>
          <cell r="D428">
            <v>37.800000000000004</v>
          </cell>
          <cell r="E428">
            <v>0</v>
          </cell>
          <cell r="F428">
            <v>36</v>
          </cell>
          <cell r="G428">
            <v>0</v>
          </cell>
          <cell r="H428">
            <v>25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168.5</v>
          </cell>
          <cell r="R428">
            <v>0</v>
          </cell>
        </row>
        <row r="429">
          <cell r="A429">
            <v>22.04</v>
          </cell>
          <cell r="B429" t="str">
            <v>Rough Lumber, Kiln Dried, Tanguile</v>
          </cell>
          <cell r="C429" t="str">
            <v>bd. ft.</v>
          </cell>
          <cell r="D429">
            <v>21</v>
          </cell>
          <cell r="E429">
            <v>0</v>
          </cell>
          <cell r="F429">
            <v>20</v>
          </cell>
          <cell r="G429">
            <v>0</v>
          </cell>
          <cell r="H429">
            <v>30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339.5</v>
          </cell>
          <cell r="R429">
            <v>0</v>
          </cell>
        </row>
        <row r="430">
          <cell r="A430">
            <v>22.05</v>
          </cell>
          <cell r="B430" t="str">
            <v>Rough Lumber, Sun Dried, Tanguile</v>
          </cell>
          <cell r="C430" t="str">
            <v>bd. ft.</v>
          </cell>
          <cell r="D430">
            <v>25.200000000000003</v>
          </cell>
          <cell r="E430">
            <v>0</v>
          </cell>
          <cell r="F430">
            <v>24</v>
          </cell>
          <cell r="G430">
            <v>0</v>
          </cell>
          <cell r="H430">
            <v>36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451.5</v>
          </cell>
          <cell r="R430">
            <v>0</v>
          </cell>
        </row>
        <row r="431">
          <cell r="A431">
            <v>22.06</v>
          </cell>
          <cell r="B431" t="str">
            <v>Rough Lumber, Sun Dried, Yakal</v>
          </cell>
          <cell r="C431" t="str">
            <v>bd. ft.</v>
          </cell>
          <cell r="D431">
            <v>53.550000000000004</v>
          </cell>
          <cell r="E431">
            <v>0</v>
          </cell>
          <cell r="F431">
            <v>51</v>
          </cell>
          <cell r="G431">
            <v>0</v>
          </cell>
          <cell r="H431">
            <v>40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210</v>
          </cell>
          <cell r="R431">
            <v>0</v>
          </cell>
        </row>
        <row r="432">
          <cell r="A432">
            <v>22.07</v>
          </cell>
          <cell r="B432" t="str">
            <v>S4S Lumber, Kiln Dried, Apitong</v>
          </cell>
          <cell r="C432" t="str">
            <v>bd. ft.</v>
          </cell>
          <cell r="D432">
            <v>37.800000000000004</v>
          </cell>
          <cell r="E432">
            <v>0</v>
          </cell>
          <cell r="F432">
            <v>36</v>
          </cell>
          <cell r="G432">
            <v>0</v>
          </cell>
          <cell r="H432">
            <v>20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420</v>
          </cell>
          <cell r="R432">
            <v>0</v>
          </cell>
        </row>
        <row r="433">
          <cell r="A433">
            <v>22.08</v>
          </cell>
          <cell r="B433" t="str">
            <v>S4S Lumber, Sun Dried, Apitong</v>
          </cell>
          <cell r="C433" t="str">
            <v>bd. ft.</v>
          </cell>
          <cell r="D433">
            <v>26.25</v>
          </cell>
          <cell r="E433">
            <v>0</v>
          </cell>
          <cell r="F433">
            <v>25</v>
          </cell>
          <cell r="G433">
            <v>0</v>
          </cell>
          <cell r="H433">
            <v>25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560</v>
          </cell>
          <cell r="R433">
            <v>0</v>
          </cell>
        </row>
        <row r="434">
          <cell r="A434">
            <v>22.09</v>
          </cell>
          <cell r="B434" t="str">
            <v>S4S Lumber, Kiln Dried, Guijo</v>
          </cell>
          <cell r="C434" t="str">
            <v>bd. ft.</v>
          </cell>
          <cell r="D434">
            <v>37.800000000000004</v>
          </cell>
          <cell r="E434">
            <v>0</v>
          </cell>
          <cell r="F434">
            <v>36</v>
          </cell>
          <cell r="G434">
            <v>0</v>
          </cell>
          <cell r="H434">
            <v>28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1200</v>
          </cell>
          <cell r="R434">
            <v>0</v>
          </cell>
        </row>
        <row r="435">
          <cell r="A435">
            <v>22.1</v>
          </cell>
          <cell r="B435" t="str">
            <v>S4S Lumber, Kiln Dried, Tanguile</v>
          </cell>
          <cell r="C435" t="str">
            <v>bd. ft.</v>
          </cell>
          <cell r="D435">
            <v>22.05</v>
          </cell>
          <cell r="E435">
            <v>0</v>
          </cell>
          <cell r="F435">
            <v>21</v>
          </cell>
          <cell r="G435">
            <v>0</v>
          </cell>
          <cell r="H435">
            <v>32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25</v>
          </cell>
          <cell r="R435">
            <v>0</v>
          </cell>
        </row>
        <row r="436">
          <cell r="A436">
            <v>22.11</v>
          </cell>
          <cell r="B436" t="str">
            <v>S4S Lumber, Sun Dried, Tanguile</v>
          </cell>
          <cell r="C436" t="str">
            <v>bd. ft.</v>
          </cell>
          <cell r="D436">
            <v>26.25</v>
          </cell>
          <cell r="E436">
            <v>0</v>
          </cell>
          <cell r="F436">
            <v>25</v>
          </cell>
          <cell r="G436">
            <v>0</v>
          </cell>
          <cell r="H436">
            <v>15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53</v>
          </cell>
          <cell r="R436">
            <v>0</v>
          </cell>
        </row>
        <row r="437">
          <cell r="A437">
            <v>22.12</v>
          </cell>
          <cell r="B437" t="str">
            <v>S4S Lumber, Sun Dried, Yakal</v>
          </cell>
          <cell r="C437" t="str">
            <v>bd. ft.</v>
          </cell>
          <cell r="D437">
            <v>54.6</v>
          </cell>
          <cell r="E437">
            <v>0</v>
          </cell>
          <cell r="F437">
            <v>52</v>
          </cell>
          <cell r="G437">
            <v>0</v>
          </cell>
          <cell r="H437">
            <v>20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96</v>
          </cell>
          <cell r="R437">
            <v>0</v>
          </cell>
        </row>
        <row r="438">
          <cell r="A438">
            <v>22.13</v>
          </cell>
          <cell r="B438" t="str">
            <v>Plyboard, 3/4" x 4' x 8'</v>
          </cell>
          <cell r="C438" t="str">
            <v>pc.</v>
          </cell>
          <cell r="D438">
            <v>693</v>
          </cell>
          <cell r="E438">
            <v>0</v>
          </cell>
          <cell r="F438">
            <v>660</v>
          </cell>
          <cell r="G438">
            <v>0</v>
          </cell>
          <cell r="H438">
            <v>23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20.5</v>
          </cell>
          <cell r="R438">
            <v>0</v>
          </cell>
        </row>
        <row r="439">
          <cell r="A439">
            <v>22.14</v>
          </cell>
          <cell r="B439" t="str">
            <v>Plywood, Danarra</v>
          </cell>
          <cell r="C439" t="str">
            <v>pc.</v>
          </cell>
          <cell r="D439">
            <v>420</v>
          </cell>
          <cell r="E439">
            <v>0</v>
          </cell>
          <cell r="F439">
            <v>400</v>
          </cell>
          <cell r="G439">
            <v>0</v>
          </cell>
          <cell r="H439">
            <v>15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39.5</v>
          </cell>
          <cell r="R439">
            <v>0</v>
          </cell>
        </row>
        <row r="440">
          <cell r="A440">
            <v>22.15</v>
          </cell>
          <cell r="B440" t="str">
            <v>Plywood, Marine, 1/4" x 4' x 8'</v>
          </cell>
          <cell r="C440" t="str">
            <v>pc.</v>
          </cell>
          <cell r="D440">
            <v>304.5</v>
          </cell>
          <cell r="E440">
            <v>0</v>
          </cell>
          <cell r="F440">
            <v>290</v>
          </cell>
          <cell r="G440">
            <v>0</v>
          </cell>
          <cell r="H440">
            <v>18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82.5</v>
          </cell>
          <cell r="R440">
            <v>0</v>
          </cell>
        </row>
        <row r="441">
          <cell r="A441">
            <v>22.16</v>
          </cell>
          <cell r="B441" t="str">
            <v>Plywood, Marine, 1/2" x 4' x 8'</v>
          </cell>
          <cell r="C441" t="str">
            <v>pc.</v>
          </cell>
          <cell r="D441">
            <v>577.5</v>
          </cell>
          <cell r="E441">
            <v>0</v>
          </cell>
          <cell r="F441">
            <v>550</v>
          </cell>
          <cell r="G441">
            <v>0</v>
          </cell>
          <cell r="H441">
            <v>21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36</v>
          </cell>
          <cell r="R441">
            <v>0</v>
          </cell>
        </row>
        <row r="442">
          <cell r="A442">
            <v>22.17</v>
          </cell>
          <cell r="B442" t="str">
            <v>Plywood, Marine, 3/4" x 4' x 8'</v>
          </cell>
          <cell r="C442" t="str">
            <v>pc.</v>
          </cell>
          <cell r="D442">
            <v>997.5</v>
          </cell>
          <cell r="E442">
            <v>0</v>
          </cell>
          <cell r="F442">
            <v>950</v>
          </cell>
          <cell r="G442">
            <v>0</v>
          </cell>
          <cell r="H442">
            <v>23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71.95</v>
          </cell>
          <cell r="R442">
            <v>0</v>
          </cell>
        </row>
        <row r="443">
          <cell r="A443">
            <v>22.18</v>
          </cell>
          <cell r="B443" t="str">
            <v>Plywood, Ordinary, 1/4" x 4' x 8'</v>
          </cell>
          <cell r="C443" t="str">
            <v>pc.</v>
          </cell>
          <cell r="D443">
            <v>262.5</v>
          </cell>
          <cell r="E443">
            <v>0</v>
          </cell>
          <cell r="F443">
            <v>250</v>
          </cell>
          <cell r="G443">
            <v>0</v>
          </cell>
          <cell r="H443">
            <v>25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89</v>
          </cell>
          <cell r="R443">
            <v>0</v>
          </cell>
        </row>
        <row r="444">
          <cell r="A444">
            <v>22.19</v>
          </cell>
          <cell r="B444" t="str">
            <v>Plywood, Ordinary, 1/2" x 4' x 8'</v>
          </cell>
          <cell r="C444" t="str">
            <v>pc.</v>
          </cell>
          <cell r="D444">
            <v>472.5</v>
          </cell>
          <cell r="E444">
            <v>0</v>
          </cell>
          <cell r="F444">
            <v>450</v>
          </cell>
          <cell r="G444">
            <v>0</v>
          </cell>
          <cell r="H444">
            <v>20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109</v>
          </cell>
          <cell r="R444">
            <v>0</v>
          </cell>
        </row>
        <row r="445">
          <cell r="A445">
            <v>22.2</v>
          </cell>
          <cell r="B445" t="str">
            <v>Plywood, Ordinary, 3/4" x 4' x 8'</v>
          </cell>
          <cell r="C445" t="str">
            <v>pc.</v>
          </cell>
          <cell r="D445">
            <v>808.5</v>
          </cell>
          <cell r="E445">
            <v>0</v>
          </cell>
          <cell r="F445">
            <v>770</v>
          </cell>
          <cell r="G445">
            <v>0</v>
          </cell>
          <cell r="H445">
            <v>25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138</v>
          </cell>
          <cell r="R445">
            <v>0</v>
          </cell>
        </row>
        <row r="446">
          <cell r="A446">
            <v>22.21</v>
          </cell>
          <cell r="B446" t="str">
            <v>T&amp;G, 3/4" x 6"</v>
          </cell>
          <cell r="C446" t="str">
            <v>bd. ft.</v>
          </cell>
          <cell r="D446">
            <v>42</v>
          </cell>
          <cell r="E446">
            <v>0</v>
          </cell>
          <cell r="F446">
            <v>40</v>
          </cell>
          <cell r="G446">
            <v>0</v>
          </cell>
          <cell r="H446">
            <v>30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38</v>
          </cell>
          <cell r="R446">
            <v>0</v>
          </cell>
        </row>
        <row r="447">
          <cell r="A447">
            <v>22.22</v>
          </cell>
          <cell r="B447" t="str">
            <v>Removal of Beam (Wood)</v>
          </cell>
          <cell r="C447" t="str">
            <v>bd. ft.</v>
          </cell>
          <cell r="D447">
            <v>0</v>
          </cell>
          <cell r="E447">
            <v>0.56650000000000011</v>
          </cell>
          <cell r="F447">
            <v>200</v>
          </cell>
          <cell r="G447">
            <v>0.55000000000000004</v>
          </cell>
          <cell r="H447">
            <v>200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60.5</v>
          </cell>
          <cell r="R447">
            <v>0</v>
          </cell>
        </row>
        <row r="448">
          <cell r="A448">
            <v>22.23</v>
          </cell>
          <cell r="B448" t="str">
            <v>Removal of Column (Wood)</v>
          </cell>
          <cell r="C448" t="str">
            <v>bd. ft.</v>
          </cell>
          <cell r="D448">
            <v>0</v>
          </cell>
          <cell r="E448">
            <v>0.36049999999999999</v>
          </cell>
          <cell r="F448">
            <v>250</v>
          </cell>
          <cell r="G448">
            <v>0.35</v>
          </cell>
          <cell r="H448">
            <v>200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81</v>
          </cell>
          <cell r="R448">
            <v>0</v>
          </cell>
        </row>
        <row r="449">
          <cell r="A449">
            <v>22.24</v>
          </cell>
          <cell r="B449" t="str">
            <v>Fabrication &amp; Installation of Beam</v>
          </cell>
          <cell r="C449" t="str">
            <v>bd. ft.</v>
          </cell>
          <cell r="D449">
            <v>0</v>
          </cell>
          <cell r="E449">
            <v>27.707000000000001</v>
          </cell>
          <cell r="F449">
            <v>350</v>
          </cell>
          <cell r="G449">
            <v>26.9</v>
          </cell>
          <cell r="H449">
            <v>200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97</v>
          </cell>
          <cell r="R449">
            <v>0</v>
          </cell>
        </row>
        <row r="450">
          <cell r="A450">
            <v>22.25</v>
          </cell>
          <cell r="B450" t="str">
            <v>Fabrication &amp; Installation of Column</v>
          </cell>
          <cell r="C450" t="str">
            <v>bd. ft.</v>
          </cell>
          <cell r="D450">
            <v>0</v>
          </cell>
          <cell r="E450">
            <v>27.707000000000001</v>
          </cell>
          <cell r="F450">
            <v>783</v>
          </cell>
          <cell r="G450">
            <v>26.9</v>
          </cell>
          <cell r="H450">
            <v>200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122</v>
          </cell>
          <cell r="R450">
            <v>0</v>
          </cell>
        </row>
        <row r="451">
          <cell r="A451">
            <v>22.26</v>
          </cell>
          <cell r="B451" t="str">
            <v>Coco Lumber</v>
          </cell>
          <cell r="C451" t="str">
            <v>bd. ft.</v>
          </cell>
          <cell r="D451">
            <v>8.4</v>
          </cell>
          <cell r="E451">
            <v>0</v>
          </cell>
          <cell r="F451">
            <v>8</v>
          </cell>
          <cell r="G451">
            <v>0</v>
          </cell>
          <cell r="H451">
            <v>200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165</v>
          </cell>
          <cell r="R451">
            <v>0</v>
          </cell>
        </row>
        <row r="452">
          <cell r="A452">
            <v>30.01</v>
          </cell>
          <cell r="B452" t="str">
            <v>Standard One-Classroom School Building w/o Toilet</v>
          </cell>
          <cell r="C452" t="str">
            <v>Lot</v>
          </cell>
          <cell r="D452">
            <v>168654.15</v>
          </cell>
          <cell r="E452">
            <v>49632.507000000005</v>
          </cell>
          <cell r="F452">
            <v>160623</v>
          </cell>
          <cell r="G452">
            <v>48186.9</v>
          </cell>
          <cell r="H452">
            <v>200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350</v>
          </cell>
          <cell r="R452">
            <v>0</v>
          </cell>
        </row>
        <row r="453">
          <cell r="A453">
            <v>30.02</v>
          </cell>
          <cell r="B453" t="str">
            <v>Standard Two-Classroom School Building w/o Toilet</v>
          </cell>
          <cell r="C453" t="str">
            <v>Lot</v>
          </cell>
          <cell r="D453">
            <v>315637.413</v>
          </cell>
          <cell r="E453">
            <v>92887.583599999998</v>
          </cell>
          <cell r="F453">
            <v>300607.06</v>
          </cell>
          <cell r="G453">
            <v>90182.12</v>
          </cell>
          <cell r="H453">
            <v>15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675</v>
          </cell>
          <cell r="R453">
            <v>0</v>
          </cell>
        </row>
        <row r="454">
          <cell r="A454">
            <v>30.03</v>
          </cell>
          <cell r="B454" t="str">
            <v>Standard Three-Classroom School Building w/o Toilet</v>
          </cell>
          <cell r="C454" t="str">
            <v>Lot</v>
          </cell>
          <cell r="D454">
            <v>462620.67600000004</v>
          </cell>
          <cell r="E454">
            <v>136142.66020000001</v>
          </cell>
          <cell r="F454">
            <v>440591.12</v>
          </cell>
          <cell r="G454">
            <v>132177.34</v>
          </cell>
          <cell r="H454">
            <v>18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66</v>
          </cell>
          <cell r="R454">
            <v>0</v>
          </cell>
        </row>
        <row r="455">
          <cell r="A455">
            <v>30.04</v>
          </cell>
          <cell r="B455" t="str">
            <v>Standard One-Classroom School Building w/ Toilet</v>
          </cell>
          <cell r="C455" t="str">
            <v>Lot</v>
          </cell>
          <cell r="D455">
            <v>200154.15</v>
          </cell>
          <cell r="E455">
            <v>68719.59150000001</v>
          </cell>
          <cell r="F455">
            <v>190623</v>
          </cell>
          <cell r="G455">
            <v>66718.05</v>
          </cell>
          <cell r="H455">
            <v>30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262</v>
          </cell>
          <cell r="R455">
            <v>0</v>
          </cell>
        </row>
        <row r="456">
          <cell r="A456">
            <v>12.32</v>
          </cell>
          <cell r="B456" t="str">
            <v>Three Chamber Septic Vault</v>
          </cell>
          <cell r="C456" t="str">
            <v>unit</v>
          </cell>
          <cell r="D456">
            <v>42878.516000000003</v>
          </cell>
          <cell r="E456">
            <v>14039.4154</v>
          </cell>
          <cell r="F456">
            <v>25</v>
          </cell>
          <cell r="G456">
            <v>0</v>
          </cell>
          <cell r="H456">
            <v>30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42878.516000000003</v>
          </cell>
          <cell r="R456">
            <v>0</v>
          </cell>
        </row>
        <row r="457">
          <cell r="A457" t="str">
            <v>12.32a</v>
          </cell>
          <cell r="B457" t="str">
            <v>Septic Vault</v>
          </cell>
          <cell r="C457" t="str">
            <v>unit</v>
          </cell>
          <cell r="D457">
            <v>28482.49354985973</v>
          </cell>
          <cell r="E457">
            <v>11768.3392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28482.49354985973</v>
          </cell>
          <cell r="R457">
            <v>0</v>
          </cell>
        </row>
        <row r="458">
          <cell r="A458">
            <v>12.33</v>
          </cell>
          <cell r="B458" t="str">
            <v>PVC Cement</v>
          </cell>
          <cell r="C458" t="str">
            <v>can</v>
          </cell>
          <cell r="D458">
            <v>150</v>
          </cell>
          <cell r="E458">
            <v>45</v>
          </cell>
          <cell r="F458">
            <v>25</v>
          </cell>
          <cell r="G458">
            <v>0</v>
          </cell>
          <cell r="H458">
            <v>30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150</v>
          </cell>
          <cell r="R458">
            <v>0</v>
          </cell>
        </row>
        <row r="459">
          <cell r="A459">
            <v>12.34</v>
          </cell>
          <cell r="B459" t="str">
            <v>Waste Vault</v>
          </cell>
          <cell r="C459" t="str">
            <v>unit</v>
          </cell>
          <cell r="D459">
            <v>4620</v>
          </cell>
          <cell r="E459">
            <v>1386</v>
          </cell>
          <cell r="F459">
            <v>25</v>
          </cell>
          <cell r="G459">
            <v>0</v>
          </cell>
          <cell r="H459">
            <v>30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4620</v>
          </cell>
          <cell r="R459">
            <v>0</v>
          </cell>
        </row>
        <row r="460">
          <cell r="A460">
            <v>13</v>
          </cell>
          <cell r="B460" t="str">
            <v>Painting Works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A461">
            <v>13.01</v>
          </cell>
          <cell r="B461" t="str">
            <v>Latex, Flat</v>
          </cell>
          <cell r="C461" t="str">
            <v>gal</v>
          </cell>
          <cell r="D461">
            <v>500</v>
          </cell>
          <cell r="E461">
            <v>150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460</v>
          </cell>
          <cell r="Q461">
            <v>506.00000000000006</v>
          </cell>
          <cell r="R461">
            <v>0</v>
          </cell>
        </row>
        <row r="462">
          <cell r="A462">
            <v>13.02</v>
          </cell>
          <cell r="B462" t="str">
            <v>Latex, Semi Gloss</v>
          </cell>
          <cell r="C462" t="str">
            <v>gal</v>
          </cell>
          <cell r="D462">
            <v>565</v>
          </cell>
          <cell r="E462">
            <v>169.5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501</v>
          </cell>
          <cell r="Q462">
            <v>551.1</v>
          </cell>
          <cell r="R462">
            <v>0</v>
          </cell>
        </row>
        <row r="463">
          <cell r="A463">
            <v>13.03</v>
          </cell>
          <cell r="B463" t="str">
            <v>Latex, Gloss</v>
          </cell>
          <cell r="C463" t="str">
            <v>gal</v>
          </cell>
          <cell r="D463">
            <v>520</v>
          </cell>
          <cell r="E463">
            <v>156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520</v>
          </cell>
          <cell r="Q463">
            <v>572</v>
          </cell>
          <cell r="R463">
            <v>0</v>
          </cell>
        </row>
        <row r="464">
          <cell r="A464">
            <v>13.04</v>
          </cell>
          <cell r="B464" t="str">
            <v>Enamel, Flatwall</v>
          </cell>
          <cell r="C464" t="str">
            <v>gal</v>
          </cell>
          <cell r="D464">
            <v>530</v>
          </cell>
          <cell r="E464">
            <v>159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491</v>
          </cell>
          <cell r="Q464">
            <v>540.1</v>
          </cell>
          <cell r="R464">
            <v>0</v>
          </cell>
        </row>
        <row r="465">
          <cell r="A465">
            <v>13.05</v>
          </cell>
          <cell r="B465" t="str">
            <v>Enamel, Semi Gloss</v>
          </cell>
          <cell r="C465" t="str">
            <v>gal</v>
          </cell>
          <cell r="D465">
            <v>580</v>
          </cell>
          <cell r="E465">
            <v>174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499</v>
          </cell>
          <cell r="Q465">
            <v>548.90000000000009</v>
          </cell>
          <cell r="R465">
            <v>0</v>
          </cell>
        </row>
        <row r="466">
          <cell r="A466">
            <v>13.06</v>
          </cell>
          <cell r="B466" t="str">
            <v>Enamel, Quick Dry</v>
          </cell>
          <cell r="C466" t="str">
            <v>gal</v>
          </cell>
          <cell r="D466">
            <v>512</v>
          </cell>
          <cell r="E466">
            <v>153.6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512</v>
          </cell>
          <cell r="Q466">
            <v>563.20000000000005</v>
          </cell>
          <cell r="R466">
            <v>0</v>
          </cell>
        </row>
        <row r="467">
          <cell r="A467">
            <v>13.07</v>
          </cell>
          <cell r="B467" t="str">
            <v>Enamel, Epoxy</v>
          </cell>
          <cell r="C467" t="str">
            <v>gal</v>
          </cell>
          <cell r="D467">
            <v>798</v>
          </cell>
          <cell r="E467">
            <v>239.39999999999998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798</v>
          </cell>
          <cell r="Q467">
            <v>877.80000000000007</v>
          </cell>
          <cell r="R467">
            <v>0</v>
          </cell>
        </row>
        <row r="468">
          <cell r="A468">
            <v>13.08</v>
          </cell>
          <cell r="B468" t="str">
            <v>Enamel, Traffic Paint</v>
          </cell>
          <cell r="C468" t="str">
            <v>gal</v>
          </cell>
          <cell r="D468">
            <v>460</v>
          </cell>
          <cell r="E468">
            <v>138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460</v>
          </cell>
          <cell r="Q468">
            <v>506.00000000000006</v>
          </cell>
          <cell r="R468">
            <v>0</v>
          </cell>
        </row>
        <row r="469">
          <cell r="A469">
            <v>13.09</v>
          </cell>
          <cell r="B469" t="str">
            <v>Primer, Red Lead</v>
          </cell>
          <cell r="C469" t="str">
            <v>gal</v>
          </cell>
          <cell r="D469">
            <v>563</v>
          </cell>
          <cell r="E469">
            <v>168.9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563</v>
          </cell>
          <cell r="Q469">
            <v>619.30000000000007</v>
          </cell>
          <cell r="R469">
            <v>0</v>
          </cell>
        </row>
        <row r="470">
          <cell r="A470">
            <v>13.1</v>
          </cell>
          <cell r="B470" t="str">
            <v>Primer, Red Oxide</v>
          </cell>
          <cell r="C470" t="str">
            <v>gal</v>
          </cell>
          <cell r="D470">
            <v>487</v>
          </cell>
          <cell r="E470">
            <v>146.1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487</v>
          </cell>
          <cell r="Q470">
            <v>535.70000000000005</v>
          </cell>
          <cell r="R470">
            <v>0</v>
          </cell>
        </row>
        <row r="471">
          <cell r="A471">
            <v>13.11</v>
          </cell>
          <cell r="B471" t="str">
            <v>Primer, Epoxy</v>
          </cell>
          <cell r="C471" t="str">
            <v>gal</v>
          </cell>
          <cell r="D471">
            <v>626</v>
          </cell>
          <cell r="E471">
            <v>187.79999999999998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626</v>
          </cell>
          <cell r="Q471">
            <v>688.6</v>
          </cell>
          <cell r="R471">
            <v>0</v>
          </cell>
        </row>
        <row r="472">
          <cell r="A472">
            <v>13.12</v>
          </cell>
          <cell r="B472" t="str">
            <v>Primer, Zinc Chromate</v>
          </cell>
          <cell r="C472" t="str">
            <v>gal</v>
          </cell>
          <cell r="D472">
            <v>800</v>
          </cell>
          <cell r="E472">
            <v>240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537</v>
          </cell>
          <cell r="Q472">
            <v>590.70000000000005</v>
          </cell>
          <cell r="R472">
            <v>0</v>
          </cell>
        </row>
        <row r="473">
          <cell r="A473">
            <v>13.13</v>
          </cell>
          <cell r="B473" t="str">
            <v>Gloss Acrylic Roof Paint</v>
          </cell>
          <cell r="C473" t="str">
            <v>gal</v>
          </cell>
          <cell r="D473">
            <v>515</v>
          </cell>
          <cell r="E473">
            <v>154.5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515</v>
          </cell>
          <cell r="Q473">
            <v>566.5</v>
          </cell>
          <cell r="R473">
            <v>0</v>
          </cell>
        </row>
        <row r="474">
          <cell r="A474">
            <v>13.14</v>
          </cell>
          <cell r="B474" t="str">
            <v>Masonry Putty</v>
          </cell>
          <cell r="C474" t="str">
            <v>gal</v>
          </cell>
          <cell r="D474">
            <v>720</v>
          </cell>
          <cell r="E474">
            <v>216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319</v>
          </cell>
          <cell r="Q474">
            <v>350.90000000000003</v>
          </cell>
          <cell r="R474">
            <v>0</v>
          </cell>
        </row>
        <row r="475">
          <cell r="A475">
            <v>13.15</v>
          </cell>
          <cell r="B475" t="str">
            <v>Glazing Putty</v>
          </cell>
          <cell r="C475" t="str">
            <v>gal</v>
          </cell>
          <cell r="D475">
            <v>557.33000000000004</v>
          </cell>
          <cell r="E475">
            <v>167.19900000000001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492</v>
          </cell>
          <cell r="Q475">
            <v>541.20000000000005</v>
          </cell>
          <cell r="R475">
            <v>0</v>
          </cell>
        </row>
        <row r="476">
          <cell r="A476">
            <v>13.16</v>
          </cell>
          <cell r="B476" t="str">
            <v>Paint Thinner</v>
          </cell>
          <cell r="C476" t="str">
            <v>gal</v>
          </cell>
          <cell r="D476">
            <v>240</v>
          </cell>
          <cell r="E476">
            <v>72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260</v>
          </cell>
          <cell r="Q476">
            <v>286</v>
          </cell>
          <cell r="R476">
            <v>0</v>
          </cell>
        </row>
        <row r="477">
          <cell r="A477">
            <v>13.17</v>
          </cell>
          <cell r="B477" t="str">
            <v>Lacquer Thinner</v>
          </cell>
          <cell r="C477" t="str">
            <v>gal</v>
          </cell>
          <cell r="D477">
            <v>342.1</v>
          </cell>
          <cell r="E477">
            <v>102.63000000000001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311</v>
          </cell>
          <cell r="Q477">
            <v>342.1</v>
          </cell>
          <cell r="R477">
            <v>0</v>
          </cell>
        </row>
        <row r="478">
          <cell r="A478">
            <v>13.18</v>
          </cell>
          <cell r="B478" t="str">
            <v>Neutralizer</v>
          </cell>
          <cell r="C478" t="str">
            <v>gal</v>
          </cell>
          <cell r="D478">
            <v>274</v>
          </cell>
          <cell r="E478">
            <v>82.2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132</v>
          </cell>
          <cell r="Q478">
            <v>145.20000000000002</v>
          </cell>
          <cell r="R478">
            <v>0</v>
          </cell>
        </row>
        <row r="479">
          <cell r="A479">
            <v>13.19</v>
          </cell>
          <cell r="B479" t="str">
            <v>Calsomine Powder</v>
          </cell>
          <cell r="C479" t="str">
            <v>kg</v>
          </cell>
          <cell r="D479">
            <v>20</v>
          </cell>
          <cell r="E479">
            <v>6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20</v>
          </cell>
          <cell r="Q479">
            <v>22</v>
          </cell>
          <cell r="R479">
            <v>0</v>
          </cell>
        </row>
        <row r="480">
          <cell r="A480">
            <v>13.2</v>
          </cell>
          <cell r="B480" t="str">
            <v>Acri Color</v>
          </cell>
          <cell r="C480" t="str">
            <v>qrt</v>
          </cell>
          <cell r="D480">
            <v>164.67</v>
          </cell>
          <cell r="E480">
            <v>49.400999999999996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165</v>
          </cell>
          <cell r="Q480">
            <v>181.50000000000003</v>
          </cell>
          <cell r="R480">
            <v>0</v>
          </cell>
        </row>
        <row r="481">
          <cell r="A481">
            <v>13.21</v>
          </cell>
          <cell r="B481" t="str">
            <v>Tinting Color</v>
          </cell>
          <cell r="C481" t="str">
            <v>qrt</v>
          </cell>
          <cell r="D481">
            <v>180</v>
          </cell>
          <cell r="E481">
            <v>54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180</v>
          </cell>
          <cell r="Q481">
            <v>198.00000000000003</v>
          </cell>
          <cell r="R481">
            <v>0</v>
          </cell>
        </row>
        <row r="482">
          <cell r="A482">
            <v>13.22</v>
          </cell>
          <cell r="B482" t="str">
            <v>Sanding Sealer</v>
          </cell>
          <cell r="C482" t="str">
            <v>gal</v>
          </cell>
          <cell r="D482">
            <v>519</v>
          </cell>
          <cell r="E482">
            <v>155.69999999999999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519</v>
          </cell>
          <cell r="Q482">
            <v>570.90000000000009</v>
          </cell>
          <cell r="R482">
            <v>0</v>
          </cell>
        </row>
        <row r="483">
          <cell r="A483">
            <v>13.23</v>
          </cell>
          <cell r="B483" t="str">
            <v>Lacquer, Automotive White</v>
          </cell>
          <cell r="C483" t="str">
            <v>gal</v>
          </cell>
          <cell r="D483">
            <v>715</v>
          </cell>
          <cell r="E483">
            <v>214.5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715</v>
          </cell>
          <cell r="Q483">
            <v>786.50000000000011</v>
          </cell>
          <cell r="R483">
            <v>0</v>
          </cell>
        </row>
        <row r="484">
          <cell r="A484">
            <v>13.24</v>
          </cell>
          <cell r="B484" t="str">
            <v>Lacquer, Gloss Enamel</v>
          </cell>
          <cell r="C484" t="str">
            <v>gal</v>
          </cell>
          <cell r="D484">
            <v>665</v>
          </cell>
          <cell r="E484">
            <v>199.5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665</v>
          </cell>
          <cell r="Q484">
            <v>731.50000000000011</v>
          </cell>
          <cell r="R484">
            <v>0</v>
          </cell>
        </row>
        <row r="485">
          <cell r="A485">
            <v>13.25</v>
          </cell>
          <cell r="B485" t="str">
            <v>Lacquer, Water White</v>
          </cell>
          <cell r="C485" t="str">
            <v>gal</v>
          </cell>
          <cell r="D485">
            <v>486</v>
          </cell>
          <cell r="E485">
            <v>145.79999999999998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486</v>
          </cell>
          <cell r="Q485">
            <v>534.6</v>
          </cell>
          <cell r="R485">
            <v>0</v>
          </cell>
        </row>
        <row r="486">
          <cell r="A486">
            <v>13.26</v>
          </cell>
          <cell r="B486" t="str">
            <v>Lacquer, Dead Flat</v>
          </cell>
          <cell r="C486" t="str">
            <v>gal</v>
          </cell>
          <cell r="D486">
            <v>515</v>
          </cell>
          <cell r="E486">
            <v>154.5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515</v>
          </cell>
          <cell r="Q486">
            <v>566.5</v>
          </cell>
          <cell r="R486">
            <v>0</v>
          </cell>
        </row>
        <row r="487">
          <cell r="A487">
            <v>13.27</v>
          </cell>
          <cell r="B487" t="str">
            <v>Lacquer, Primer Surfacer</v>
          </cell>
          <cell r="C487" t="str">
            <v>gal</v>
          </cell>
          <cell r="D487">
            <v>538</v>
          </cell>
          <cell r="E487">
            <v>161.4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538</v>
          </cell>
          <cell r="Q487">
            <v>591.80000000000007</v>
          </cell>
          <cell r="R487">
            <v>0</v>
          </cell>
        </row>
        <row r="488">
          <cell r="A488">
            <v>13.28</v>
          </cell>
          <cell r="B488" t="str">
            <v>Lacquer, Spot Putty</v>
          </cell>
          <cell r="C488" t="str">
            <v>gal</v>
          </cell>
          <cell r="D488">
            <v>521</v>
          </cell>
          <cell r="E488">
            <v>156.29999999999998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521</v>
          </cell>
          <cell r="Q488">
            <v>573.1</v>
          </cell>
          <cell r="R488">
            <v>0</v>
          </cell>
        </row>
        <row r="489">
          <cell r="A489">
            <v>13.29</v>
          </cell>
          <cell r="B489" t="str">
            <v>Textured Paint</v>
          </cell>
          <cell r="C489" t="str">
            <v>gal</v>
          </cell>
          <cell r="D489">
            <v>632</v>
          </cell>
          <cell r="E489">
            <v>189.6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632</v>
          </cell>
          <cell r="Q489">
            <v>695.2</v>
          </cell>
          <cell r="R489">
            <v>0</v>
          </cell>
        </row>
        <row r="490">
          <cell r="A490">
            <v>13.3</v>
          </cell>
          <cell r="B490" t="str">
            <v>Oil Wood Stain</v>
          </cell>
          <cell r="C490" t="str">
            <v>gal</v>
          </cell>
          <cell r="D490">
            <v>264</v>
          </cell>
          <cell r="E490">
            <v>79.2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240</v>
          </cell>
          <cell r="Q490">
            <v>264</v>
          </cell>
          <cell r="R490">
            <v>0</v>
          </cell>
        </row>
        <row r="491">
          <cell r="A491">
            <v>13.31</v>
          </cell>
          <cell r="B491" t="str">
            <v>Polyurethane Paint</v>
          </cell>
          <cell r="C491" t="str">
            <v>gal</v>
          </cell>
          <cell r="D491">
            <v>2058</v>
          </cell>
          <cell r="E491">
            <v>617.4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2058</v>
          </cell>
          <cell r="Q491">
            <v>2263.8000000000002</v>
          </cell>
          <cell r="R491">
            <v>0</v>
          </cell>
        </row>
        <row r="492">
          <cell r="A492">
            <v>13.32</v>
          </cell>
          <cell r="B492" t="str">
            <v>Wood Bleach #1</v>
          </cell>
          <cell r="C492" t="str">
            <v>L</v>
          </cell>
          <cell r="D492">
            <v>37.75</v>
          </cell>
          <cell r="E492">
            <v>11.324999999999999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37.75</v>
          </cell>
          <cell r="Q492">
            <v>41.525000000000006</v>
          </cell>
          <cell r="R492">
            <v>0</v>
          </cell>
        </row>
        <row r="493">
          <cell r="A493">
            <v>13.33</v>
          </cell>
          <cell r="B493" t="str">
            <v>Wood Bleach #2</v>
          </cell>
          <cell r="C493" t="str">
            <v>L</v>
          </cell>
          <cell r="D493">
            <v>130.75</v>
          </cell>
          <cell r="E493">
            <v>39.225000000000001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130.75</v>
          </cell>
          <cell r="Q493">
            <v>143.82500000000002</v>
          </cell>
          <cell r="R493">
            <v>0</v>
          </cell>
        </row>
        <row r="494">
          <cell r="A494">
            <v>13.34</v>
          </cell>
          <cell r="B494" t="str">
            <v>Paint Remover</v>
          </cell>
          <cell r="C494" t="str">
            <v>gal</v>
          </cell>
          <cell r="D494">
            <v>423.5</v>
          </cell>
          <cell r="E494">
            <v>127.05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423.5</v>
          </cell>
          <cell r="Q494">
            <v>465.85</v>
          </cell>
          <cell r="R494">
            <v>0</v>
          </cell>
        </row>
        <row r="495">
          <cell r="A495">
            <v>13.35</v>
          </cell>
          <cell r="B495" t="str">
            <v>Polytuff</v>
          </cell>
          <cell r="C495" t="str">
            <v>qrt</v>
          </cell>
          <cell r="D495">
            <v>150</v>
          </cell>
          <cell r="E495">
            <v>45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150</v>
          </cell>
          <cell r="Q495">
            <v>165</v>
          </cell>
          <cell r="R495">
            <v>0</v>
          </cell>
        </row>
        <row r="496">
          <cell r="A496">
            <v>13.36</v>
          </cell>
          <cell r="B496" t="str">
            <v>Paint Brush 2"</v>
          </cell>
          <cell r="C496" t="str">
            <v>pc</v>
          </cell>
          <cell r="D496">
            <v>45</v>
          </cell>
          <cell r="E496">
            <v>13.5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45</v>
          </cell>
          <cell r="Q496">
            <v>49.500000000000007</v>
          </cell>
          <cell r="R496">
            <v>0</v>
          </cell>
        </row>
        <row r="497">
          <cell r="A497">
            <v>13.37</v>
          </cell>
          <cell r="B497" t="str">
            <v>Paint Brush 3"</v>
          </cell>
          <cell r="C497" t="str">
            <v>pc</v>
          </cell>
          <cell r="D497">
            <v>60</v>
          </cell>
          <cell r="E497">
            <v>18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60</v>
          </cell>
          <cell r="Q497">
            <v>66</v>
          </cell>
          <cell r="R497">
            <v>0</v>
          </cell>
        </row>
        <row r="498">
          <cell r="A498">
            <v>13.38</v>
          </cell>
          <cell r="B498" t="str">
            <v>Paint Brush 4"</v>
          </cell>
          <cell r="C498" t="str">
            <v>pc</v>
          </cell>
          <cell r="D498">
            <v>85</v>
          </cell>
          <cell r="E498">
            <v>25.5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85</v>
          </cell>
          <cell r="Q498">
            <v>93.500000000000014</v>
          </cell>
          <cell r="R498">
            <v>0</v>
          </cell>
        </row>
        <row r="499">
          <cell r="A499">
            <v>13.39</v>
          </cell>
          <cell r="B499" t="str">
            <v>Roller Brush 7"</v>
          </cell>
          <cell r="C499" t="str">
            <v>pc</v>
          </cell>
          <cell r="D499">
            <v>90</v>
          </cell>
          <cell r="E499">
            <v>27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90</v>
          </cell>
          <cell r="Q499">
            <v>99.000000000000014</v>
          </cell>
          <cell r="R499">
            <v>0</v>
          </cell>
        </row>
        <row r="500">
          <cell r="A500">
            <v>13.4</v>
          </cell>
          <cell r="B500" t="str">
            <v>Baby Roller</v>
          </cell>
          <cell r="C500" t="str">
            <v>pc</v>
          </cell>
          <cell r="D500">
            <v>70</v>
          </cell>
          <cell r="E500">
            <v>21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70</v>
          </cell>
          <cell r="Q500">
            <v>77</v>
          </cell>
          <cell r="R500">
            <v>0</v>
          </cell>
        </row>
        <row r="501">
          <cell r="A501">
            <v>13.41</v>
          </cell>
          <cell r="B501" t="str">
            <v>Design Roller</v>
          </cell>
          <cell r="C501" t="str">
            <v>pc</v>
          </cell>
          <cell r="D501">
            <v>300</v>
          </cell>
          <cell r="E501">
            <v>90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300</v>
          </cell>
          <cell r="Q501">
            <v>330</v>
          </cell>
          <cell r="R501">
            <v>0</v>
          </cell>
        </row>
        <row r="502">
          <cell r="A502">
            <v>13.42</v>
          </cell>
          <cell r="B502" t="str">
            <v>Steel Brush</v>
          </cell>
          <cell r="C502" t="str">
            <v>pc</v>
          </cell>
          <cell r="D502">
            <v>50</v>
          </cell>
          <cell r="E502">
            <v>15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50</v>
          </cell>
          <cell r="Q502">
            <v>55.000000000000007</v>
          </cell>
          <cell r="R502">
            <v>0</v>
          </cell>
        </row>
        <row r="503">
          <cell r="A503">
            <v>13.43</v>
          </cell>
          <cell r="B503" t="str">
            <v xml:space="preserve">Sand Paper #100 </v>
          </cell>
          <cell r="C503" t="str">
            <v>m</v>
          </cell>
          <cell r="D503">
            <v>75</v>
          </cell>
          <cell r="E503">
            <v>22.5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75</v>
          </cell>
          <cell r="Q503">
            <v>82.5</v>
          </cell>
          <cell r="R503">
            <v>0</v>
          </cell>
        </row>
        <row r="504">
          <cell r="A504">
            <v>13.44</v>
          </cell>
          <cell r="B504" t="str">
            <v>Sand Paper #80</v>
          </cell>
          <cell r="C504" t="str">
            <v>m</v>
          </cell>
          <cell r="D504">
            <v>100</v>
          </cell>
          <cell r="E504">
            <v>30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100</v>
          </cell>
          <cell r="Q504">
            <v>110.00000000000001</v>
          </cell>
          <cell r="R504">
            <v>0</v>
          </cell>
        </row>
        <row r="505">
          <cell r="A505">
            <v>14</v>
          </cell>
          <cell r="B505" t="str">
            <v>Tile Works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A506">
            <v>14.01</v>
          </cell>
          <cell r="B506" t="str">
            <v>Unglazed Floor Tiles 20cm x 20cm</v>
          </cell>
          <cell r="C506" t="str">
            <v>pc</v>
          </cell>
          <cell r="D506">
            <v>15</v>
          </cell>
          <cell r="E506">
            <v>3.5999999999999996</v>
          </cell>
          <cell r="F506">
            <v>1.4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12</v>
          </cell>
          <cell r="R506">
            <v>0</v>
          </cell>
        </row>
        <row r="507">
          <cell r="A507">
            <v>14.02</v>
          </cell>
          <cell r="B507" t="str">
            <v>Unglazed Floor Tiles 30cm x 30cm</v>
          </cell>
          <cell r="C507" t="str">
            <v>pc</v>
          </cell>
          <cell r="D507">
            <v>18</v>
          </cell>
          <cell r="E507">
            <v>9.1199999999999992</v>
          </cell>
          <cell r="F507">
            <v>1.4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30.4</v>
          </cell>
          <cell r="R507">
            <v>0</v>
          </cell>
        </row>
        <row r="508">
          <cell r="A508">
            <v>14.03</v>
          </cell>
          <cell r="B508" t="str">
            <v>Unglazed Floor Tiles 40cm x 40cm</v>
          </cell>
          <cell r="C508" t="str">
            <v>pc</v>
          </cell>
          <cell r="D508">
            <v>29</v>
          </cell>
          <cell r="E508">
            <v>15.45</v>
          </cell>
          <cell r="F508">
            <v>1.4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51.5</v>
          </cell>
          <cell r="R508">
            <v>0</v>
          </cell>
        </row>
        <row r="509">
          <cell r="A509">
            <v>14.04</v>
          </cell>
          <cell r="B509" t="str">
            <v>Glazed Wall Tiles 20cm x 20cm</v>
          </cell>
          <cell r="C509" t="str">
            <v>pc</v>
          </cell>
          <cell r="D509">
            <v>15</v>
          </cell>
          <cell r="E509">
            <v>4.2</v>
          </cell>
          <cell r="F509">
            <v>1.4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14</v>
          </cell>
          <cell r="R509">
            <v>0</v>
          </cell>
        </row>
        <row r="510">
          <cell r="A510">
            <v>14.05</v>
          </cell>
          <cell r="B510" t="str">
            <v>Glazed Wall Tiles 20cm x 30cm</v>
          </cell>
          <cell r="C510" t="str">
            <v>pc</v>
          </cell>
          <cell r="D510">
            <v>20.5</v>
          </cell>
          <cell r="E510">
            <v>6.1499999999999995</v>
          </cell>
          <cell r="F510">
            <v>1.4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20.5</v>
          </cell>
          <cell r="R510">
            <v>0</v>
          </cell>
        </row>
        <row r="511">
          <cell r="A511">
            <v>14.06</v>
          </cell>
          <cell r="B511" t="str">
            <v>Glazed Wall Tiles 30cm x 30cm</v>
          </cell>
          <cell r="C511" t="str">
            <v>pc</v>
          </cell>
          <cell r="D511">
            <v>30</v>
          </cell>
          <cell r="E511">
            <v>7.101</v>
          </cell>
          <cell r="F511">
            <v>1.4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23.67</v>
          </cell>
          <cell r="R511">
            <v>0</v>
          </cell>
        </row>
        <row r="512">
          <cell r="A512">
            <v>14.07</v>
          </cell>
          <cell r="B512" t="str">
            <v>Glazed Wall Tiles 40cm x 40cm</v>
          </cell>
          <cell r="C512" t="str">
            <v>pc</v>
          </cell>
          <cell r="D512">
            <v>42</v>
          </cell>
          <cell r="E512">
            <v>12.525</v>
          </cell>
          <cell r="F512">
            <v>1.4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41.75</v>
          </cell>
          <cell r="R512">
            <v>0</v>
          </cell>
        </row>
        <row r="513">
          <cell r="A513">
            <v>14.08</v>
          </cell>
          <cell r="B513" t="str">
            <v>Vinyl Tiles, 12" x 12" x 1.3mm</v>
          </cell>
          <cell r="C513" t="str">
            <v>pc</v>
          </cell>
          <cell r="D513">
            <v>13.5</v>
          </cell>
          <cell r="E513">
            <v>4.05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13.5</v>
          </cell>
          <cell r="R513">
            <v>0</v>
          </cell>
        </row>
        <row r="514">
          <cell r="A514">
            <v>14.09</v>
          </cell>
          <cell r="B514" t="str">
            <v>Vinyl Tiles, 18" x 18" x 2.0mm</v>
          </cell>
          <cell r="C514" t="str">
            <v>pc</v>
          </cell>
          <cell r="D514">
            <v>115.75</v>
          </cell>
          <cell r="E514">
            <v>34.725000000000001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115.75</v>
          </cell>
          <cell r="R514">
            <v>0</v>
          </cell>
        </row>
        <row r="515">
          <cell r="A515">
            <v>14.1</v>
          </cell>
          <cell r="B515" t="str">
            <v>Vinyl Tiles, 4" x 36" x 1.3mm</v>
          </cell>
          <cell r="C515" t="str">
            <v>pc</v>
          </cell>
          <cell r="D515">
            <v>17.75</v>
          </cell>
          <cell r="E515">
            <v>5.3250000000000002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17.75</v>
          </cell>
          <cell r="R515">
            <v>0</v>
          </cell>
        </row>
        <row r="516">
          <cell r="A516">
            <v>14.11</v>
          </cell>
          <cell r="B516" t="str">
            <v>Vinyl Tiles, 4" x 36" x 1.7mm</v>
          </cell>
          <cell r="C516" t="str">
            <v>pc</v>
          </cell>
          <cell r="D516">
            <v>21.25</v>
          </cell>
          <cell r="E516">
            <v>6.375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21.25</v>
          </cell>
          <cell r="R516">
            <v>0</v>
          </cell>
        </row>
        <row r="517">
          <cell r="A517">
            <v>14.12</v>
          </cell>
          <cell r="B517" t="str">
            <v>Carpet Tiles 50cm x 50cm</v>
          </cell>
          <cell r="C517" t="str">
            <v>pc</v>
          </cell>
          <cell r="D517">
            <v>200</v>
          </cell>
          <cell r="E517">
            <v>60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200</v>
          </cell>
          <cell r="R517">
            <v>0</v>
          </cell>
        </row>
        <row r="518">
          <cell r="A518">
            <v>14.13</v>
          </cell>
          <cell r="B518" t="str">
            <v>Tile Trim 6mm</v>
          </cell>
          <cell r="C518" t="str">
            <v>pc</v>
          </cell>
          <cell r="D518">
            <v>95</v>
          </cell>
          <cell r="E518">
            <v>29.324999999999999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97.75</v>
          </cell>
          <cell r="R518">
            <v>0</v>
          </cell>
        </row>
        <row r="519">
          <cell r="A519">
            <v>14.14</v>
          </cell>
          <cell r="B519" t="str">
            <v>Tile Grout 2 kg/bag</v>
          </cell>
          <cell r="C519" t="str">
            <v>bag</v>
          </cell>
          <cell r="D519">
            <v>67</v>
          </cell>
          <cell r="E519">
            <v>14.7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49</v>
          </cell>
          <cell r="R519">
            <v>0</v>
          </cell>
        </row>
        <row r="520">
          <cell r="A520">
            <v>14.15</v>
          </cell>
          <cell r="B520" t="str">
            <v>Tile Grout 5 kg/bag</v>
          </cell>
          <cell r="C520" t="str">
            <v>bag</v>
          </cell>
          <cell r="D520">
            <v>150</v>
          </cell>
          <cell r="E520">
            <v>45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150</v>
          </cell>
          <cell r="R520">
            <v>0</v>
          </cell>
        </row>
        <row r="521">
          <cell r="A521">
            <v>14.16</v>
          </cell>
          <cell r="B521" t="str">
            <v>Tile Adhesive 25 kg/bag</v>
          </cell>
          <cell r="C521" t="str">
            <v>bag</v>
          </cell>
          <cell r="D521">
            <v>224.1</v>
          </cell>
          <cell r="E521">
            <v>67.22999999999999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224.1</v>
          </cell>
          <cell r="R521">
            <v>0</v>
          </cell>
        </row>
        <row r="522">
          <cell r="A522">
            <v>14.17</v>
          </cell>
          <cell r="B522" t="str">
            <v>Grout Sealer</v>
          </cell>
          <cell r="C522" t="str">
            <v>L</v>
          </cell>
          <cell r="D522">
            <v>495</v>
          </cell>
          <cell r="E522">
            <v>148.5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495</v>
          </cell>
          <cell r="R522">
            <v>0</v>
          </cell>
        </row>
        <row r="523">
          <cell r="A523">
            <v>14.18</v>
          </cell>
          <cell r="B523" t="str">
            <v>Tile Adhesive Modifier</v>
          </cell>
          <cell r="C523" t="str">
            <v>L</v>
          </cell>
          <cell r="D523">
            <v>190</v>
          </cell>
          <cell r="E523">
            <v>57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190</v>
          </cell>
          <cell r="R523">
            <v>0</v>
          </cell>
        </row>
        <row r="524">
          <cell r="A524">
            <v>14.19</v>
          </cell>
          <cell r="B524" t="str">
            <v>Contact Cement</v>
          </cell>
          <cell r="C524" t="str">
            <v>gal</v>
          </cell>
          <cell r="D524">
            <v>561</v>
          </cell>
          <cell r="E524">
            <v>168.29999999999998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561</v>
          </cell>
          <cell r="R524">
            <v>0</v>
          </cell>
        </row>
        <row r="525">
          <cell r="A525">
            <v>15</v>
          </cell>
          <cell r="B525" t="str">
            <v>Waterproofing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A526">
            <v>15.01</v>
          </cell>
          <cell r="B526" t="str">
            <v>Waterproofing, Cementitious</v>
          </cell>
          <cell r="C526" t="str">
            <v>gal</v>
          </cell>
          <cell r="D526">
            <v>500</v>
          </cell>
          <cell r="E526">
            <v>100</v>
          </cell>
          <cell r="F526">
            <v>1.4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500</v>
          </cell>
          <cell r="R526">
            <v>0</v>
          </cell>
        </row>
        <row r="527">
          <cell r="A527">
            <v>15.02</v>
          </cell>
          <cell r="B527" t="str">
            <v>Waterproofing, Elastomeric</v>
          </cell>
          <cell r="C527" t="str">
            <v>gal</v>
          </cell>
          <cell r="D527">
            <v>400</v>
          </cell>
          <cell r="E527">
            <v>100</v>
          </cell>
          <cell r="F527">
            <v>1.4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400</v>
          </cell>
          <cell r="R527">
            <v>0</v>
          </cell>
        </row>
        <row r="16486">
          <cell r="A16486">
            <v>7.13</v>
          </cell>
          <cell r="B16486" t="str">
            <v>THW Wire # 4, 22 mm2</v>
          </cell>
          <cell r="C16486" t="str">
            <v>l/m</v>
          </cell>
          <cell r="D16486">
            <v>31.5</v>
          </cell>
          <cell r="E16486">
            <v>0</v>
          </cell>
          <cell r="F16486">
            <v>30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W"/>
      <sheetName val="Lupang Pangako"/>
      <sheetName val="Database"/>
      <sheetName val="Sheet1"/>
      <sheetName val="Sheet2"/>
      <sheetName val="Sheet3"/>
      <sheetName val="SUMMARY"/>
      <sheetName val="Lupang_Pangako"/>
      <sheetName val="Max"/>
    </sheetNames>
    <sheetDataSet>
      <sheetData sheetId="0" refreshError="1"/>
      <sheetData sheetId="1" refreshError="1"/>
      <sheetData sheetId="2" refreshError="1">
        <row r="3">
          <cell r="A3" t="str">
            <v>Item
No.</v>
          </cell>
          <cell r="B3" t="str">
            <v>Item Description</v>
          </cell>
          <cell r="C3" t="str">
            <v>Unit</v>
          </cell>
          <cell r="D3" t="str">
            <v>Material</v>
          </cell>
          <cell r="E3" t="str">
            <v>Labor</v>
          </cell>
        </row>
        <row r="4">
          <cell r="D4" t="str">
            <v>Unit Cost (factored)</v>
          </cell>
        </row>
        <row r="5">
          <cell r="A5">
            <v>1</v>
          </cell>
          <cell r="B5" t="str">
            <v>Aggregates</v>
          </cell>
        </row>
        <row r="6">
          <cell r="A6" t="str">
            <v>1a</v>
          </cell>
          <cell r="B6" t="str">
            <v>Excavation (manual), common earth</v>
          </cell>
          <cell r="C6" t="str">
            <v>cu. m.</v>
          </cell>
          <cell r="D6">
            <v>0</v>
          </cell>
          <cell r="E6">
            <v>250</v>
          </cell>
        </row>
        <row r="7">
          <cell r="A7" t="str">
            <v>1b</v>
          </cell>
          <cell r="B7" t="str">
            <v>Excavation (manual), rock</v>
          </cell>
          <cell r="C7" t="str">
            <v>cu. m.</v>
          </cell>
          <cell r="D7">
            <v>0</v>
          </cell>
          <cell r="E7">
            <v>609.87330000000009</v>
          </cell>
        </row>
        <row r="8">
          <cell r="A8" t="str">
            <v>1c</v>
          </cell>
          <cell r="B8" t="str">
            <v>Excavation (machine)</v>
          </cell>
          <cell r="C8" t="str">
            <v>cu. m.</v>
          </cell>
          <cell r="D8">
            <v>0</v>
          </cell>
          <cell r="E8">
            <v>618</v>
          </cell>
        </row>
        <row r="9">
          <cell r="A9" t="str">
            <v>1d</v>
          </cell>
          <cell r="B9" t="str">
            <v>Backfilling, common earth</v>
          </cell>
          <cell r="C9" t="str">
            <v>cu. m.</v>
          </cell>
          <cell r="D9">
            <v>0</v>
          </cell>
          <cell r="E9">
            <v>18.993200000000002</v>
          </cell>
        </row>
        <row r="10">
          <cell r="A10" t="str">
            <v>1e</v>
          </cell>
          <cell r="B10" t="str">
            <v>Backfilling, gravel fill</v>
          </cell>
          <cell r="C10" t="str">
            <v>cu. m.</v>
          </cell>
          <cell r="D10">
            <v>0</v>
          </cell>
          <cell r="E10">
            <v>200</v>
          </cell>
        </row>
        <row r="11">
          <cell r="A11" t="str">
            <v>1f</v>
          </cell>
          <cell r="B11" t="str">
            <v>Backfilling, escombro</v>
          </cell>
          <cell r="C11" t="str">
            <v>cu. m.</v>
          </cell>
          <cell r="D11">
            <v>0</v>
          </cell>
          <cell r="E11">
            <v>4.8513000000000002</v>
          </cell>
        </row>
        <row r="12">
          <cell r="A12" t="str">
            <v>1g</v>
          </cell>
          <cell r="B12" t="str">
            <v>Compaction (mechanical)</v>
          </cell>
          <cell r="C12" t="str">
            <v>cu. m.</v>
          </cell>
          <cell r="D12">
            <v>0</v>
          </cell>
          <cell r="E12">
            <v>20.435200000000002</v>
          </cell>
        </row>
        <row r="13">
          <cell r="A13" t="str">
            <v>1h</v>
          </cell>
          <cell r="B13" t="str">
            <v>Disposal of soil</v>
          </cell>
          <cell r="C13" t="str">
            <v>cu. m.</v>
          </cell>
          <cell r="D13">
            <v>0</v>
          </cell>
          <cell r="E13">
            <v>39.284199999999998</v>
          </cell>
        </row>
        <row r="14">
          <cell r="A14" t="str">
            <v>1i</v>
          </cell>
          <cell r="B14" t="str">
            <v>Hauling of soil</v>
          </cell>
          <cell r="C14" t="str">
            <v>cu. m.</v>
          </cell>
          <cell r="D14">
            <v>0</v>
          </cell>
          <cell r="E14">
            <v>23.175000000000001</v>
          </cell>
        </row>
        <row r="15">
          <cell r="A15">
            <v>1.01</v>
          </cell>
          <cell r="B15" t="str">
            <v>3/4" Crushed Gravel</v>
          </cell>
          <cell r="C15" t="str">
            <v>cu. m.</v>
          </cell>
          <cell r="D15">
            <v>577.5</v>
          </cell>
          <cell r="E15">
            <v>0</v>
          </cell>
        </row>
        <row r="16">
          <cell r="A16">
            <v>1.02</v>
          </cell>
          <cell r="B16" t="str">
            <v>3/8" Crushed Gravel</v>
          </cell>
          <cell r="C16" t="str">
            <v>cu. m.</v>
          </cell>
          <cell r="D16">
            <v>525</v>
          </cell>
          <cell r="E16">
            <v>0</v>
          </cell>
        </row>
        <row r="17">
          <cell r="A17">
            <v>1.03</v>
          </cell>
          <cell r="B17" t="str">
            <v>G-1 Crushed Gravel</v>
          </cell>
          <cell r="C17" t="str">
            <v>cu. m.</v>
          </cell>
          <cell r="D17">
            <v>600</v>
          </cell>
          <cell r="E17">
            <v>0</v>
          </cell>
        </row>
        <row r="18">
          <cell r="A18">
            <v>1.04</v>
          </cell>
          <cell r="B18" t="str">
            <v>Lastillas</v>
          </cell>
          <cell r="C18" t="str">
            <v>cu. m.</v>
          </cell>
          <cell r="D18">
            <v>294</v>
          </cell>
          <cell r="E18">
            <v>0</v>
          </cell>
        </row>
        <row r="19">
          <cell r="A19">
            <v>1.05</v>
          </cell>
          <cell r="B19" t="str">
            <v>Washed Sand</v>
          </cell>
          <cell r="C19" t="str">
            <v>cu. m.</v>
          </cell>
          <cell r="D19">
            <v>500</v>
          </cell>
          <cell r="E19">
            <v>0</v>
          </cell>
        </row>
        <row r="20">
          <cell r="A20">
            <v>1.06</v>
          </cell>
          <cell r="B20" t="str">
            <v>White Sand (Ordinary)</v>
          </cell>
          <cell r="C20" t="str">
            <v>cu. m.</v>
          </cell>
          <cell r="D20">
            <v>22</v>
          </cell>
          <cell r="E20">
            <v>0</v>
          </cell>
        </row>
        <row r="21">
          <cell r="A21">
            <v>1.07</v>
          </cell>
          <cell r="B21" t="str">
            <v>Select Fill</v>
          </cell>
          <cell r="C21" t="str">
            <v>cu. m.</v>
          </cell>
          <cell r="D21">
            <v>126</v>
          </cell>
          <cell r="E21">
            <v>0</v>
          </cell>
        </row>
        <row r="22">
          <cell r="A22">
            <v>1.08</v>
          </cell>
          <cell r="B22" t="str">
            <v>Clearing and Grubbing</v>
          </cell>
          <cell r="C22" t="str">
            <v>sq.m.</v>
          </cell>
          <cell r="D22">
            <v>0</v>
          </cell>
          <cell r="E22">
            <v>10.3</v>
          </cell>
        </row>
        <row r="23">
          <cell r="A23">
            <v>3</v>
          </cell>
          <cell r="B23" t="str">
            <v>Cement</v>
          </cell>
          <cell r="D23">
            <v>0</v>
          </cell>
          <cell r="E23">
            <v>0</v>
          </cell>
        </row>
        <row r="24">
          <cell r="A24">
            <v>3.01</v>
          </cell>
          <cell r="B24" t="str">
            <v>Colored Cement</v>
          </cell>
          <cell r="C24" t="str">
            <v>kg.</v>
          </cell>
          <cell r="D24">
            <v>28.35</v>
          </cell>
          <cell r="E24">
            <v>0</v>
          </cell>
        </row>
        <row r="25">
          <cell r="A25">
            <v>3.02</v>
          </cell>
          <cell r="B25" t="str">
            <v>Portland Type 1, 40-kg/bag</v>
          </cell>
          <cell r="C25" t="str">
            <v>bag</v>
          </cell>
          <cell r="D25">
            <v>130</v>
          </cell>
          <cell r="E25">
            <v>0</v>
          </cell>
        </row>
        <row r="26">
          <cell r="A26">
            <v>3.03</v>
          </cell>
          <cell r="B26" t="str">
            <v>Pozzolan 40-kg/bag</v>
          </cell>
          <cell r="C26" t="str">
            <v>bag</v>
          </cell>
          <cell r="D26">
            <v>105</v>
          </cell>
          <cell r="E26">
            <v>0</v>
          </cell>
        </row>
        <row r="27">
          <cell r="A27">
            <v>4</v>
          </cell>
          <cell r="B27" t="str">
            <v>Concrete</v>
          </cell>
          <cell r="D27">
            <v>0</v>
          </cell>
          <cell r="E27">
            <v>0</v>
          </cell>
        </row>
        <row r="28">
          <cell r="A28" t="str">
            <v>4a</v>
          </cell>
          <cell r="B28" t="str">
            <v>Concreting of column (exterior)</v>
          </cell>
          <cell r="C28" t="str">
            <v>cu. m.</v>
          </cell>
          <cell r="D28">
            <v>0</v>
          </cell>
          <cell r="E28">
            <v>462.21250000000003</v>
          </cell>
        </row>
        <row r="29">
          <cell r="A29" t="str">
            <v>4b</v>
          </cell>
          <cell r="B29" t="str">
            <v>Concreting of column (interior)</v>
          </cell>
          <cell r="C29" t="str">
            <v>cu. m.</v>
          </cell>
          <cell r="D29">
            <v>0</v>
          </cell>
          <cell r="E29">
            <v>462.21250000000003</v>
          </cell>
        </row>
        <row r="30">
          <cell r="A30" t="str">
            <v>4c</v>
          </cell>
          <cell r="B30" t="str">
            <v>Concreting of beams/girders</v>
          </cell>
          <cell r="C30" t="str">
            <v>cu. m.</v>
          </cell>
          <cell r="D30">
            <v>0</v>
          </cell>
          <cell r="E30">
            <v>554.65499999999997</v>
          </cell>
        </row>
        <row r="31">
          <cell r="A31" t="str">
            <v>4d</v>
          </cell>
          <cell r="B31" t="str">
            <v>Concreting of floor slab (elevated)</v>
          </cell>
          <cell r="C31" t="str">
            <v>cu. m.</v>
          </cell>
          <cell r="D31">
            <v>0</v>
          </cell>
          <cell r="E31">
            <v>116.57540000000002</v>
          </cell>
        </row>
        <row r="32">
          <cell r="A32" t="str">
            <v>4e</v>
          </cell>
          <cell r="B32" t="str">
            <v>Concreting of floor slab (ground)</v>
          </cell>
          <cell r="C32" t="str">
            <v>cu. m.</v>
          </cell>
          <cell r="D32">
            <v>0</v>
          </cell>
          <cell r="E32">
            <v>900</v>
          </cell>
        </row>
        <row r="33">
          <cell r="A33" t="str">
            <v>4f</v>
          </cell>
          <cell r="B33" t="str">
            <v>Concreting of footing</v>
          </cell>
          <cell r="C33" t="str">
            <v>cu. m.</v>
          </cell>
          <cell r="D33">
            <v>0</v>
          </cell>
          <cell r="E33">
            <v>117.34790000000001</v>
          </cell>
        </row>
        <row r="34">
          <cell r="A34" t="str">
            <v>4g</v>
          </cell>
          <cell r="B34" t="str">
            <v>CHB laying, 4" thick</v>
          </cell>
          <cell r="C34" t="str">
            <v>pc.</v>
          </cell>
          <cell r="D34">
            <v>0</v>
          </cell>
          <cell r="E34">
            <v>7</v>
          </cell>
        </row>
        <row r="35">
          <cell r="A35" t="str">
            <v>4h</v>
          </cell>
          <cell r="B35" t="str">
            <v>CHB laying, 6" thick</v>
          </cell>
          <cell r="C35" t="str">
            <v>pc.</v>
          </cell>
          <cell r="D35">
            <v>0</v>
          </cell>
          <cell r="E35">
            <v>8</v>
          </cell>
        </row>
        <row r="36">
          <cell r="A36" t="str">
            <v>4i</v>
          </cell>
          <cell r="B36" t="str">
            <v>Demolition of elevated slab</v>
          </cell>
          <cell r="C36" t="str">
            <v>cu. m.</v>
          </cell>
          <cell r="D36">
            <v>0</v>
          </cell>
          <cell r="E36">
            <v>475.57160000000005</v>
          </cell>
        </row>
        <row r="37">
          <cell r="A37" t="str">
            <v>4j</v>
          </cell>
          <cell r="B37" t="str">
            <v>Demolition of solid masonry walls</v>
          </cell>
          <cell r="C37" t="str">
            <v>cu. m.</v>
          </cell>
          <cell r="D37">
            <v>0</v>
          </cell>
          <cell r="E37">
            <v>100</v>
          </cell>
        </row>
        <row r="38">
          <cell r="A38" t="str">
            <v>4k</v>
          </cell>
          <cell r="B38" t="str">
            <v>Demolition of reinforced concrete</v>
          </cell>
          <cell r="C38" t="str">
            <v>cu. m.</v>
          </cell>
          <cell r="D38">
            <v>0</v>
          </cell>
          <cell r="E38">
            <v>2000</v>
          </cell>
        </row>
        <row r="39">
          <cell r="A39" t="str">
            <v>4l</v>
          </cell>
          <cell r="B39" t="str">
            <v>Plastering</v>
          </cell>
          <cell r="C39" t="str">
            <v>sq.m.</v>
          </cell>
          <cell r="D39">
            <v>0</v>
          </cell>
          <cell r="E39">
            <v>50</v>
          </cell>
        </row>
        <row r="40">
          <cell r="A40" t="str">
            <v>4m</v>
          </cell>
          <cell r="B40" t="str">
            <v>Topping</v>
          </cell>
          <cell r="C40" t="str">
            <v>sq.m.</v>
          </cell>
          <cell r="D40">
            <v>0</v>
          </cell>
          <cell r="E40">
            <v>40</v>
          </cell>
        </row>
        <row r="41">
          <cell r="A41">
            <v>4.01</v>
          </cell>
          <cell r="B41" t="str">
            <v>CHB (non-load bearing), 4" x 8" x 16"</v>
          </cell>
          <cell r="C41" t="str">
            <v>pc.</v>
          </cell>
          <cell r="D41">
            <v>6</v>
          </cell>
          <cell r="E41">
            <v>0</v>
          </cell>
        </row>
        <row r="42">
          <cell r="A42">
            <v>4.0199999999999996</v>
          </cell>
          <cell r="B42" t="str">
            <v>CHB (non-load bearing), 6" x 8" x 16"</v>
          </cell>
          <cell r="C42" t="str">
            <v>pc.</v>
          </cell>
          <cell r="D42">
            <v>7.3500000000000005</v>
          </cell>
          <cell r="E42">
            <v>0</v>
          </cell>
        </row>
        <row r="43">
          <cell r="A43">
            <v>4.03</v>
          </cell>
          <cell r="B43" t="str">
            <v>Concrete Pipes Non-Reinforced,  6" dia.</v>
          </cell>
          <cell r="C43" t="str">
            <v>lm</v>
          </cell>
          <cell r="D43">
            <v>110.25</v>
          </cell>
          <cell r="E43">
            <v>0</v>
          </cell>
        </row>
        <row r="44">
          <cell r="A44">
            <v>4.04</v>
          </cell>
          <cell r="B44" t="str">
            <v>Concrete Pipes Non-Reinforced,  8" dia.</v>
          </cell>
          <cell r="C44" t="str">
            <v>lm</v>
          </cell>
          <cell r="D44">
            <v>147</v>
          </cell>
          <cell r="E44">
            <v>0</v>
          </cell>
        </row>
        <row r="45">
          <cell r="A45">
            <v>4.05</v>
          </cell>
          <cell r="B45" t="str">
            <v>Concrete Pipes Non-Reinforced, 10" dia.</v>
          </cell>
          <cell r="C45" t="str">
            <v>lm</v>
          </cell>
          <cell r="D45">
            <v>178.5</v>
          </cell>
          <cell r="E45">
            <v>0</v>
          </cell>
        </row>
        <row r="46">
          <cell r="A46">
            <v>4.0599999999999996</v>
          </cell>
          <cell r="B46" t="str">
            <v>Concrete Pipes Non-Reinforced, 12" dia.</v>
          </cell>
          <cell r="C46" t="str">
            <v>lm</v>
          </cell>
          <cell r="D46">
            <v>336</v>
          </cell>
          <cell r="E46">
            <v>0</v>
          </cell>
        </row>
        <row r="47">
          <cell r="A47">
            <v>4.07</v>
          </cell>
          <cell r="B47" t="str">
            <v>Concrete Pipes Non-Reinforced, 15" dia.</v>
          </cell>
          <cell r="C47" t="str">
            <v>lm</v>
          </cell>
          <cell r="D47">
            <v>409.5</v>
          </cell>
          <cell r="E47">
            <v>0</v>
          </cell>
        </row>
        <row r="48">
          <cell r="A48">
            <v>4.08</v>
          </cell>
          <cell r="B48" t="str">
            <v>Concrete Pipes Non-Reinforced, 18" dia.</v>
          </cell>
          <cell r="C48" t="str">
            <v>lm</v>
          </cell>
          <cell r="D48">
            <v>472.5</v>
          </cell>
          <cell r="E48">
            <v>0</v>
          </cell>
        </row>
        <row r="49">
          <cell r="A49">
            <v>4.09</v>
          </cell>
          <cell r="B49" t="str">
            <v>Concrete Pipes Reinforced, 18" dia.</v>
          </cell>
          <cell r="C49" t="str">
            <v>lm</v>
          </cell>
          <cell r="D49">
            <v>525</v>
          </cell>
          <cell r="E49">
            <v>0</v>
          </cell>
        </row>
        <row r="50">
          <cell r="A50">
            <v>4.0999999999999996</v>
          </cell>
          <cell r="B50" t="str">
            <v>Concrete Pipes Reinforced, 24" dia.</v>
          </cell>
          <cell r="C50" t="str">
            <v>lm</v>
          </cell>
          <cell r="D50">
            <v>787.5</v>
          </cell>
          <cell r="E50">
            <v>0</v>
          </cell>
        </row>
        <row r="51">
          <cell r="A51">
            <v>4.1100000000000003</v>
          </cell>
          <cell r="B51" t="str">
            <v>Concrete Pipes Reinforced, 36" dia.</v>
          </cell>
          <cell r="C51" t="str">
            <v>lm</v>
          </cell>
          <cell r="D51">
            <v>1260</v>
          </cell>
          <cell r="E51">
            <v>0</v>
          </cell>
        </row>
        <row r="52">
          <cell r="A52">
            <v>4.12</v>
          </cell>
          <cell r="B52" t="str">
            <v>Concrete Pipes Reinforced, 42" dia.</v>
          </cell>
          <cell r="C52" t="str">
            <v>lm</v>
          </cell>
          <cell r="D52">
            <v>1995</v>
          </cell>
          <cell r="E52">
            <v>0</v>
          </cell>
        </row>
        <row r="53">
          <cell r="A53">
            <v>4.13</v>
          </cell>
          <cell r="B53" t="str">
            <v>RMC w/o Pump, Delivered, 28 days, 3/4", 2500 psi</v>
          </cell>
          <cell r="C53" t="str">
            <v>cu. m.</v>
          </cell>
          <cell r="D53">
            <v>1732.5</v>
          </cell>
          <cell r="E53">
            <v>0</v>
          </cell>
        </row>
        <row r="54">
          <cell r="A54">
            <v>4.1399999999999997</v>
          </cell>
          <cell r="B54" t="str">
            <v>RMC w/o Pump, Delivered, 28 days, 3/4", 3000 psi</v>
          </cell>
          <cell r="C54" t="str">
            <v>cu. m.</v>
          </cell>
          <cell r="D54">
            <v>1837.5</v>
          </cell>
          <cell r="E54">
            <v>0</v>
          </cell>
        </row>
        <row r="55">
          <cell r="A55">
            <v>4.1500000000000004</v>
          </cell>
          <cell r="B55" t="str">
            <v>RMC w/o Pump, Delivered, 28 days, 3/4", 4000 psi</v>
          </cell>
          <cell r="C55" t="str">
            <v>cu. m.</v>
          </cell>
          <cell r="D55">
            <v>2299.5</v>
          </cell>
          <cell r="E55">
            <v>0</v>
          </cell>
        </row>
        <row r="56">
          <cell r="A56">
            <v>5</v>
          </cell>
          <cell r="B56" t="str">
            <v>Doors and Windows</v>
          </cell>
          <cell r="D56">
            <v>0</v>
          </cell>
          <cell r="E56">
            <v>0</v>
          </cell>
        </row>
        <row r="57">
          <cell r="A57" t="str">
            <v>5a</v>
          </cell>
          <cell r="B57" t="str">
            <v>Installation of Door</v>
          </cell>
          <cell r="C57" t="str">
            <v>sq.m.</v>
          </cell>
          <cell r="D57">
            <v>0</v>
          </cell>
          <cell r="E57">
            <v>180</v>
          </cell>
        </row>
        <row r="58">
          <cell r="A58" t="str">
            <v>5b</v>
          </cell>
          <cell r="B58" t="str">
            <v>Installation of Door Lockset</v>
          </cell>
          <cell r="C58" t="str">
            <v>set</v>
          </cell>
          <cell r="D58">
            <v>0</v>
          </cell>
          <cell r="E58">
            <v>200</v>
          </cell>
        </row>
        <row r="59">
          <cell r="A59" t="str">
            <v>5c</v>
          </cell>
          <cell r="B59" t="str">
            <v>Installation of Window Panel (Wood)</v>
          </cell>
          <cell r="C59" t="str">
            <v>sq.m.</v>
          </cell>
          <cell r="D59">
            <v>0</v>
          </cell>
          <cell r="E59">
            <v>108.7371</v>
          </cell>
        </row>
        <row r="60">
          <cell r="A60" t="str">
            <v>5d</v>
          </cell>
          <cell r="B60" t="str">
            <v>Installation of Door/Window Jamb</v>
          </cell>
          <cell r="C60" t="str">
            <v>set</v>
          </cell>
          <cell r="D60">
            <v>0</v>
          </cell>
          <cell r="E60">
            <v>500</v>
          </cell>
        </row>
        <row r="61">
          <cell r="A61" t="str">
            <v>5e</v>
          </cell>
          <cell r="B61" t="str">
            <v>Removal of Door/Window jamb</v>
          </cell>
          <cell r="C61" t="str">
            <v>m</v>
          </cell>
          <cell r="D61">
            <v>0</v>
          </cell>
          <cell r="E61">
            <v>10</v>
          </cell>
        </row>
        <row r="62">
          <cell r="A62" t="str">
            <v>5f</v>
          </cell>
          <cell r="B62" t="str">
            <v>Repair of Door/Window Jamb</v>
          </cell>
          <cell r="C62" t="str">
            <v>bd. ft.</v>
          </cell>
          <cell r="D62">
            <v>0</v>
          </cell>
          <cell r="E62">
            <v>20.558800000000002</v>
          </cell>
        </row>
        <row r="63">
          <cell r="A63" t="str">
            <v>5g</v>
          </cell>
          <cell r="B63" t="str">
            <v>Installation of Door/Window Jamb</v>
          </cell>
          <cell r="C63" t="str">
            <v>bd. ft.</v>
          </cell>
          <cell r="D63">
            <v>0</v>
          </cell>
          <cell r="E63">
            <v>500</v>
          </cell>
        </row>
        <row r="64">
          <cell r="A64" t="str">
            <v>5h</v>
          </cell>
          <cell r="B64" t="str">
            <v>Removal of Door</v>
          </cell>
          <cell r="C64" t="str">
            <v>sq. m.</v>
          </cell>
          <cell r="D64">
            <v>0</v>
          </cell>
          <cell r="E64">
            <v>20</v>
          </cell>
        </row>
        <row r="65">
          <cell r="A65" t="str">
            <v>5i</v>
          </cell>
          <cell r="B65" t="str">
            <v>Removal of Window Frame w/ Blades</v>
          </cell>
          <cell r="C65" t="str">
            <v>sq. m.</v>
          </cell>
          <cell r="D65">
            <v>0</v>
          </cell>
          <cell r="E65">
            <v>40</v>
          </cell>
        </row>
        <row r="66">
          <cell r="A66" t="str">
            <v>5i1</v>
          </cell>
          <cell r="B66" t="str">
            <v>Removal of Window Panel (Wood)</v>
          </cell>
          <cell r="C66" t="str">
            <v>sq. m.</v>
          </cell>
          <cell r="D66">
            <v>0</v>
          </cell>
          <cell r="E66">
            <v>9.6820000000000004</v>
          </cell>
        </row>
        <row r="67">
          <cell r="A67" t="str">
            <v>5j</v>
          </cell>
          <cell r="B67" t="str">
            <v>Fab. &amp; Inst. of Steel Casement w/ Grill</v>
          </cell>
          <cell r="C67" t="str">
            <v>sq.m.</v>
          </cell>
          <cell r="D67">
            <v>0</v>
          </cell>
          <cell r="E67">
            <v>130</v>
          </cell>
        </row>
        <row r="68">
          <cell r="A68" t="str">
            <v>5k</v>
          </cell>
          <cell r="B68" t="str">
            <v>Fab. &amp; Inst. of Steel Casement w/o Grill</v>
          </cell>
          <cell r="C68" t="str">
            <v>sq.m.</v>
          </cell>
          <cell r="D68">
            <v>0</v>
          </cell>
          <cell r="E68">
            <v>376.8152</v>
          </cell>
        </row>
        <row r="69">
          <cell r="A69" t="str">
            <v>5l</v>
          </cell>
          <cell r="B69" t="str">
            <v>Repair of Window Blades</v>
          </cell>
          <cell r="C69" t="str">
            <v>sq.m.</v>
          </cell>
          <cell r="D69">
            <v>0</v>
          </cell>
          <cell r="E69">
            <v>108.7371</v>
          </cell>
        </row>
        <row r="70">
          <cell r="A70">
            <v>5.01</v>
          </cell>
          <cell r="B70" t="str">
            <v>Flush Door, 0.60m x 2.10m</v>
          </cell>
          <cell r="C70" t="str">
            <v>pc.</v>
          </cell>
          <cell r="D70">
            <v>945</v>
          </cell>
          <cell r="E70">
            <v>0</v>
          </cell>
        </row>
        <row r="71">
          <cell r="A71">
            <v>5.0199999999999996</v>
          </cell>
          <cell r="B71" t="str">
            <v>Flush Door, 0.70m x 2.10m</v>
          </cell>
          <cell r="C71" t="str">
            <v>pc.</v>
          </cell>
          <cell r="D71">
            <v>997.5</v>
          </cell>
          <cell r="E71">
            <v>0</v>
          </cell>
        </row>
        <row r="72">
          <cell r="A72">
            <v>5.03</v>
          </cell>
          <cell r="B72" t="str">
            <v>Flush Door, 0.80m x 2.10m, Plain</v>
          </cell>
          <cell r="C72" t="str">
            <v>pc.</v>
          </cell>
          <cell r="D72">
            <v>997.5</v>
          </cell>
          <cell r="E72">
            <v>0</v>
          </cell>
        </row>
        <row r="73">
          <cell r="A73">
            <v>5.04</v>
          </cell>
          <cell r="B73" t="str">
            <v>Flush Door, 0.90m x 2.10m, Plain</v>
          </cell>
          <cell r="C73" t="str">
            <v>pc.</v>
          </cell>
          <cell r="D73">
            <v>840</v>
          </cell>
          <cell r="E73">
            <v>0</v>
          </cell>
        </row>
        <row r="74">
          <cell r="A74">
            <v>5.05</v>
          </cell>
          <cell r="B74" t="str">
            <v>Flush Door, 0.90m x 2.10m, (1-Face)</v>
          </cell>
          <cell r="C74" t="str">
            <v>pc.</v>
          </cell>
          <cell r="D74">
            <v>1575</v>
          </cell>
          <cell r="E74">
            <v>0</v>
          </cell>
        </row>
        <row r="75">
          <cell r="A75">
            <v>5.0599999999999996</v>
          </cell>
          <cell r="B75" t="str">
            <v>Window Steel Frame w/ grill</v>
          </cell>
          <cell r="C75" t="str">
            <v>sq. ft.</v>
          </cell>
          <cell r="D75">
            <v>94.5</v>
          </cell>
          <cell r="E75">
            <v>0</v>
          </cell>
        </row>
        <row r="76">
          <cell r="A76">
            <v>5.07</v>
          </cell>
          <cell r="B76" t="str">
            <v>Window Steel Frame w/o grill</v>
          </cell>
          <cell r="C76" t="str">
            <v>sq. ft.</v>
          </cell>
          <cell r="D76">
            <v>78.75</v>
          </cell>
          <cell r="E76">
            <v>0</v>
          </cell>
        </row>
        <row r="77">
          <cell r="A77">
            <v>5.08</v>
          </cell>
          <cell r="B77" t="str">
            <v>Window Frame w/ Jalousies</v>
          </cell>
          <cell r="C77" t="str">
            <v>sq. m.</v>
          </cell>
          <cell r="D77">
            <v>958.65000000000009</v>
          </cell>
          <cell r="E77">
            <v>0</v>
          </cell>
        </row>
        <row r="78">
          <cell r="A78">
            <v>5.09</v>
          </cell>
          <cell r="B78" t="str">
            <v>Window Panel (Wood)</v>
          </cell>
          <cell r="C78" t="str">
            <v>sq. m.</v>
          </cell>
          <cell r="D78">
            <v>619.5</v>
          </cell>
          <cell r="E78">
            <v>0</v>
          </cell>
        </row>
        <row r="79">
          <cell r="A79">
            <v>5.0999999999999996</v>
          </cell>
          <cell r="B79" t="str">
            <v>Installation of Windows Grill</v>
          </cell>
          <cell r="C79" t="str">
            <v>kg.</v>
          </cell>
          <cell r="D79">
            <v>0</v>
          </cell>
          <cell r="E79">
            <v>6.6950000000000003</v>
          </cell>
        </row>
        <row r="80">
          <cell r="A80">
            <v>5.1100000000000003</v>
          </cell>
          <cell r="B80" t="str">
            <v>Panel Door</v>
          </cell>
          <cell r="C80" t="str">
            <v>pc.</v>
          </cell>
          <cell r="D80">
            <v>2700</v>
          </cell>
          <cell r="E80">
            <v>0</v>
          </cell>
        </row>
        <row r="81">
          <cell r="A81">
            <v>5.12</v>
          </cell>
          <cell r="B81" t="str">
            <v>Steel Casement w/ Grill</v>
          </cell>
          <cell r="C81" t="str">
            <v>sq.m.</v>
          </cell>
          <cell r="D81">
            <v>1200</v>
          </cell>
          <cell r="E81">
            <v>0</v>
          </cell>
        </row>
        <row r="82">
          <cell r="A82">
            <v>5.13</v>
          </cell>
          <cell r="B82" t="str">
            <v>Steel Casement w/o Grill</v>
          </cell>
          <cell r="C82" t="str">
            <v>sq.m.</v>
          </cell>
          <cell r="D82">
            <v>575.98799999999994</v>
          </cell>
          <cell r="E82">
            <v>0</v>
          </cell>
        </row>
        <row r="83">
          <cell r="A83">
            <v>6</v>
          </cell>
          <cell r="B83" t="str">
            <v>Electrical Fixtures</v>
          </cell>
          <cell r="D83">
            <v>0</v>
          </cell>
          <cell r="E83">
            <v>0</v>
          </cell>
        </row>
        <row r="84">
          <cell r="A84">
            <v>6.01</v>
          </cell>
          <cell r="B84" t="str">
            <v>Bulb, 15   Watts</v>
          </cell>
          <cell r="C84" t="str">
            <v>pc.</v>
          </cell>
          <cell r="D84">
            <v>18.900000000000002</v>
          </cell>
          <cell r="E84">
            <v>0</v>
          </cell>
        </row>
        <row r="85">
          <cell r="A85">
            <v>6.02</v>
          </cell>
          <cell r="B85" t="str">
            <v>Bulb, 75   Watts</v>
          </cell>
          <cell r="C85" t="str">
            <v>pc.</v>
          </cell>
          <cell r="D85">
            <v>26.25</v>
          </cell>
          <cell r="E85">
            <v>0</v>
          </cell>
        </row>
        <row r="86">
          <cell r="A86">
            <v>6.03</v>
          </cell>
          <cell r="B86" t="str">
            <v>Bulb, 100 Watts</v>
          </cell>
          <cell r="C86" t="str">
            <v>pc.</v>
          </cell>
          <cell r="D86">
            <v>40</v>
          </cell>
          <cell r="E86">
            <v>0</v>
          </cell>
        </row>
        <row r="87">
          <cell r="A87">
            <v>6.04</v>
          </cell>
          <cell r="B87" t="str">
            <v>Flourescent Lamp, 20 Watts</v>
          </cell>
          <cell r="C87" t="str">
            <v>pc.</v>
          </cell>
          <cell r="D87">
            <v>57.75</v>
          </cell>
          <cell r="E87">
            <v>0</v>
          </cell>
        </row>
        <row r="88">
          <cell r="A88">
            <v>6.05</v>
          </cell>
          <cell r="B88" t="str">
            <v>Flourescent Lamp, 40 Watts</v>
          </cell>
          <cell r="C88" t="str">
            <v>pc.</v>
          </cell>
          <cell r="D88">
            <v>80</v>
          </cell>
          <cell r="E88">
            <v>0</v>
          </cell>
        </row>
        <row r="89">
          <cell r="A89" t="str">
            <v>6.05A</v>
          </cell>
          <cell r="B89" t="str">
            <v>Flourescent Lamp, 40 Watts w/ Housing</v>
          </cell>
          <cell r="C89" t="str">
            <v>pc.</v>
          </cell>
          <cell r="D89">
            <v>210</v>
          </cell>
        </row>
        <row r="90">
          <cell r="A90">
            <v>6.06</v>
          </cell>
          <cell r="B90" t="str">
            <v>Flourescent Housing/Base 40 Watts (single)</v>
          </cell>
          <cell r="C90" t="str">
            <v>pc.</v>
          </cell>
          <cell r="D90">
            <v>200</v>
          </cell>
          <cell r="E90">
            <v>0</v>
          </cell>
        </row>
        <row r="91">
          <cell r="A91">
            <v>6.07</v>
          </cell>
          <cell r="B91" t="str">
            <v>Flourescent Housing/Base 40 Watts (double)</v>
          </cell>
          <cell r="C91" t="str">
            <v>pc.</v>
          </cell>
          <cell r="D91">
            <v>409.5</v>
          </cell>
          <cell r="E91">
            <v>0</v>
          </cell>
        </row>
        <row r="92">
          <cell r="A92">
            <v>6.08</v>
          </cell>
          <cell r="B92" t="str">
            <v>Flourescent Lamp 2 x 40W industrial type</v>
          </cell>
          <cell r="C92" t="str">
            <v>set</v>
          </cell>
          <cell r="D92">
            <v>2940</v>
          </cell>
          <cell r="E92">
            <v>0</v>
          </cell>
        </row>
        <row r="93">
          <cell r="A93">
            <v>6.09</v>
          </cell>
          <cell r="B93" t="str">
            <v>Flourescent Lamp 40W industrial type</v>
          </cell>
          <cell r="C93" t="str">
            <v>set</v>
          </cell>
          <cell r="D93">
            <v>367.5</v>
          </cell>
          <cell r="E93">
            <v>0</v>
          </cell>
        </row>
        <row r="94">
          <cell r="A94">
            <v>6.1</v>
          </cell>
          <cell r="B94" t="str">
            <v>Installation of Flourescent Housing</v>
          </cell>
          <cell r="C94" t="str">
            <v>set</v>
          </cell>
          <cell r="E94">
            <v>400</v>
          </cell>
        </row>
        <row r="95">
          <cell r="A95">
            <v>6.11</v>
          </cell>
          <cell r="B95" t="str">
            <v>Re-installation of Electrical Wiring/Fixtures</v>
          </cell>
          <cell r="C95" t="str">
            <v>lot</v>
          </cell>
          <cell r="E95">
            <v>6000</v>
          </cell>
        </row>
        <row r="96">
          <cell r="A96">
            <v>6.12</v>
          </cell>
          <cell r="B96" t="str">
            <v>Installation of Flourescent Lamp</v>
          </cell>
          <cell r="C96" t="str">
            <v>set</v>
          </cell>
          <cell r="E96">
            <v>61.8</v>
          </cell>
        </row>
        <row r="97">
          <cell r="A97">
            <v>7</v>
          </cell>
          <cell r="B97" t="str">
            <v>Electrical Rough-ins</v>
          </cell>
        </row>
        <row r="98">
          <cell r="A98">
            <v>7.01</v>
          </cell>
          <cell r="B98" t="str">
            <v>Junction Box Metal, 4" x 4"</v>
          </cell>
          <cell r="C98" t="str">
            <v>pc.</v>
          </cell>
          <cell r="D98">
            <v>22</v>
          </cell>
          <cell r="E98">
            <v>0</v>
          </cell>
        </row>
        <row r="99">
          <cell r="A99">
            <v>7.02</v>
          </cell>
          <cell r="B99" t="str">
            <v>Utility Box Metal, 2" x 4"</v>
          </cell>
          <cell r="C99" t="str">
            <v>pc.</v>
          </cell>
          <cell r="D99">
            <v>20</v>
          </cell>
          <cell r="E99">
            <v>0</v>
          </cell>
        </row>
        <row r="100">
          <cell r="A100">
            <v>7.03</v>
          </cell>
          <cell r="B100" t="str">
            <v>Cutout Box w/ Cover, 3" x 5" x 8"</v>
          </cell>
          <cell r="C100" t="str">
            <v>pc.</v>
          </cell>
          <cell r="D100">
            <v>136.5</v>
          </cell>
          <cell r="E100">
            <v>0</v>
          </cell>
        </row>
        <row r="101">
          <cell r="A101">
            <v>7.04</v>
          </cell>
          <cell r="B101" t="str">
            <v>1-Gang Plate Cover (Veto Brand)</v>
          </cell>
          <cell r="C101" t="str">
            <v>pc.</v>
          </cell>
          <cell r="D101">
            <v>110</v>
          </cell>
          <cell r="E101">
            <v>0</v>
          </cell>
        </row>
        <row r="102">
          <cell r="A102">
            <v>7.05</v>
          </cell>
          <cell r="B102" t="str">
            <v>2-Gang Plate Cover (Veto Brand)</v>
          </cell>
          <cell r="C102" t="str">
            <v>pc.</v>
          </cell>
          <cell r="D102">
            <v>170</v>
          </cell>
          <cell r="E102">
            <v>0</v>
          </cell>
        </row>
        <row r="103">
          <cell r="A103">
            <v>7.06</v>
          </cell>
          <cell r="B103" t="str">
            <v>Conduit Elbow, 1" dia.</v>
          </cell>
          <cell r="C103" t="str">
            <v>pc.</v>
          </cell>
          <cell r="D103">
            <v>50</v>
          </cell>
          <cell r="E103">
            <v>0</v>
          </cell>
        </row>
        <row r="104">
          <cell r="A104">
            <v>7.07</v>
          </cell>
          <cell r="B104" t="str">
            <v>Convenience Outlet, Duplex</v>
          </cell>
          <cell r="C104" t="str">
            <v>pc.</v>
          </cell>
          <cell r="D104">
            <v>170</v>
          </cell>
          <cell r="E104">
            <v>0</v>
          </cell>
        </row>
        <row r="105">
          <cell r="A105">
            <v>7.08</v>
          </cell>
          <cell r="B105" t="str">
            <v>Porcelain Receptacle, 2" dia.</v>
          </cell>
          <cell r="C105" t="str">
            <v>pc.</v>
          </cell>
          <cell r="D105">
            <v>15</v>
          </cell>
          <cell r="E105">
            <v>0</v>
          </cell>
        </row>
        <row r="106">
          <cell r="A106">
            <v>7.09</v>
          </cell>
          <cell r="B106" t="str">
            <v>Safety Switch, Flush type</v>
          </cell>
          <cell r="C106" t="str">
            <v>pc.</v>
          </cell>
          <cell r="D106">
            <v>220</v>
          </cell>
          <cell r="E106">
            <v>0</v>
          </cell>
        </row>
        <row r="107">
          <cell r="A107">
            <v>7.1</v>
          </cell>
          <cell r="B107" t="str">
            <v>Switch Outlet, Flush type</v>
          </cell>
          <cell r="C107" t="str">
            <v>pc.</v>
          </cell>
          <cell r="D107">
            <v>170</v>
          </cell>
          <cell r="E107">
            <v>0</v>
          </cell>
        </row>
        <row r="108">
          <cell r="A108">
            <v>7.11</v>
          </cell>
          <cell r="B108" t="str">
            <v>Weather-proof Outlet, Double (Eagle)</v>
          </cell>
          <cell r="C108" t="str">
            <v>pc.</v>
          </cell>
          <cell r="D108">
            <v>173.25</v>
          </cell>
          <cell r="E108">
            <v>0</v>
          </cell>
        </row>
        <row r="109">
          <cell r="A109">
            <v>7.12</v>
          </cell>
          <cell r="B109" t="str">
            <v>Weather-proof Outlet, Single (Eagle)</v>
          </cell>
          <cell r="C109" t="str">
            <v>pc.</v>
          </cell>
          <cell r="D109">
            <v>157.5</v>
          </cell>
          <cell r="E109">
            <v>0</v>
          </cell>
        </row>
        <row r="110">
          <cell r="A110">
            <v>7.13</v>
          </cell>
          <cell r="B110" t="str">
            <v>THW Wire # 4, 22 mm2</v>
          </cell>
          <cell r="C110" t="str">
            <v>l-m</v>
          </cell>
          <cell r="D110">
            <v>31.5</v>
          </cell>
          <cell r="E110">
            <v>0</v>
          </cell>
        </row>
        <row r="111">
          <cell r="A111">
            <v>7.14</v>
          </cell>
          <cell r="B111" t="str">
            <v>THW Wire # 12, 3.5 mm2</v>
          </cell>
          <cell r="C111" t="str">
            <v>roll</v>
          </cell>
          <cell r="D111">
            <v>1417.5</v>
          </cell>
          <cell r="E111">
            <v>0</v>
          </cell>
        </row>
        <row r="112">
          <cell r="A112">
            <v>7.15</v>
          </cell>
          <cell r="B112" t="str">
            <v>Bare Copper Wire, 5.5 mm2</v>
          </cell>
          <cell r="C112" t="str">
            <v>l-m</v>
          </cell>
          <cell r="D112">
            <v>5.25</v>
          </cell>
          <cell r="E112">
            <v>0</v>
          </cell>
        </row>
        <row r="113">
          <cell r="A113">
            <v>7.16</v>
          </cell>
          <cell r="B113" t="str">
            <v>Grounding Rod, 3 m x 20 mm dia.</v>
          </cell>
          <cell r="C113" t="str">
            <v>pc.</v>
          </cell>
          <cell r="D113">
            <v>1155</v>
          </cell>
          <cell r="E113">
            <v>0</v>
          </cell>
        </row>
        <row r="114">
          <cell r="A114">
            <v>7.17</v>
          </cell>
          <cell r="B114" t="str">
            <v>RSC, 25 mm dia.</v>
          </cell>
          <cell r="C114" t="str">
            <v>pc.</v>
          </cell>
          <cell r="D114">
            <v>262.5</v>
          </cell>
          <cell r="E114">
            <v>0</v>
          </cell>
        </row>
        <row r="115">
          <cell r="A115">
            <v>7.18</v>
          </cell>
          <cell r="B115" t="str">
            <v>Single Pole Switch</v>
          </cell>
          <cell r="C115" t="str">
            <v>pc.</v>
          </cell>
          <cell r="D115">
            <v>15.75</v>
          </cell>
          <cell r="E115">
            <v>0</v>
          </cell>
        </row>
        <row r="116">
          <cell r="A116">
            <v>7.19</v>
          </cell>
          <cell r="B116" t="str">
            <v>Panel Board (4-Branches)</v>
          </cell>
          <cell r="C116" t="str">
            <v>set</v>
          </cell>
          <cell r="D116">
            <v>367.5</v>
          </cell>
          <cell r="E116">
            <v>0</v>
          </cell>
        </row>
        <row r="117">
          <cell r="A117">
            <v>7.2</v>
          </cell>
          <cell r="B117" t="str">
            <v>Circuit Breaker, 100A, 230V</v>
          </cell>
          <cell r="C117" t="str">
            <v>set</v>
          </cell>
          <cell r="D117">
            <v>525</v>
          </cell>
          <cell r="E117">
            <v>0</v>
          </cell>
        </row>
        <row r="118">
          <cell r="A118">
            <v>7.21</v>
          </cell>
          <cell r="B118" t="str">
            <v>Circuit Breaker, 20A, 230V</v>
          </cell>
          <cell r="C118" t="str">
            <v>set</v>
          </cell>
          <cell r="D118">
            <v>262.5</v>
          </cell>
          <cell r="E118">
            <v>0</v>
          </cell>
        </row>
        <row r="119">
          <cell r="A119">
            <v>7.22</v>
          </cell>
          <cell r="B119" t="str">
            <v>Entrance Cap</v>
          </cell>
          <cell r="C119" t="str">
            <v>pc.</v>
          </cell>
          <cell r="D119">
            <v>80</v>
          </cell>
          <cell r="E119">
            <v>0</v>
          </cell>
        </row>
        <row r="120">
          <cell r="A120">
            <v>7.23</v>
          </cell>
          <cell r="B120" t="str">
            <v>Electrical Tape</v>
          </cell>
          <cell r="C120" t="str">
            <v>pc.</v>
          </cell>
          <cell r="D120">
            <v>20</v>
          </cell>
          <cell r="E120">
            <v>0</v>
          </cell>
        </row>
        <row r="121">
          <cell r="A121">
            <v>7.24</v>
          </cell>
          <cell r="B121" t="str">
            <v>Electrical Installation per Outlet</v>
          </cell>
          <cell r="C121" t="str">
            <v>set</v>
          </cell>
          <cell r="D121">
            <v>0</v>
          </cell>
          <cell r="E121">
            <v>500</v>
          </cell>
        </row>
        <row r="122">
          <cell r="A122">
            <v>7.25</v>
          </cell>
          <cell r="B122" t="str">
            <v>Electrical Installation per Safety Switch</v>
          </cell>
          <cell r="C122" t="str">
            <v>set</v>
          </cell>
          <cell r="D122">
            <v>0</v>
          </cell>
          <cell r="E122">
            <v>1000</v>
          </cell>
        </row>
        <row r="123">
          <cell r="A123">
            <v>7.26</v>
          </cell>
          <cell r="B123" t="str">
            <v>TW 2.0 mm2</v>
          </cell>
          <cell r="C123" t="str">
            <v>roll</v>
          </cell>
          <cell r="D123">
            <v>945</v>
          </cell>
          <cell r="E123">
            <v>0</v>
          </cell>
        </row>
        <row r="124">
          <cell r="A124">
            <v>7.27</v>
          </cell>
          <cell r="B124" t="str">
            <v>THW 14 mm2</v>
          </cell>
          <cell r="C124" t="str">
            <v>l-m</v>
          </cell>
          <cell r="D124">
            <v>31.5</v>
          </cell>
          <cell r="E124">
            <v>0</v>
          </cell>
        </row>
        <row r="125">
          <cell r="A125">
            <v>7.28</v>
          </cell>
          <cell r="B125" t="str">
            <v>Bare Copper Wire 14 mm2</v>
          </cell>
          <cell r="C125" t="str">
            <v>l-m</v>
          </cell>
          <cell r="D125">
            <v>24.150000000000002</v>
          </cell>
          <cell r="E125">
            <v>0</v>
          </cell>
        </row>
        <row r="126">
          <cell r="A126">
            <v>7.29</v>
          </cell>
          <cell r="B126" t="str">
            <v>Two-Gang Switch with Cover</v>
          </cell>
          <cell r="C126" t="str">
            <v>pc.</v>
          </cell>
          <cell r="D126">
            <v>136.5</v>
          </cell>
          <cell r="E126">
            <v>0</v>
          </cell>
        </row>
        <row r="127">
          <cell r="A127">
            <v>7.3</v>
          </cell>
          <cell r="B127" t="str">
            <v>ACB 60AT main, branch: 8-20 AT</v>
          </cell>
          <cell r="C127" t="str">
            <v>set</v>
          </cell>
          <cell r="D127">
            <v>2100</v>
          </cell>
          <cell r="E127">
            <v>0</v>
          </cell>
        </row>
        <row r="128">
          <cell r="A128">
            <v>7.31</v>
          </cell>
          <cell r="B128" t="str">
            <v>Service Entrance Accessories</v>
          </cell>
          <cell r="C128" t="str">
            <v>lot</v>
          </cell>
          <cell r="D128">
            <v>3150</v>
          </cell>
          <cell r="E128">
            <v>0</v>
          </cell>
        </row>
        <row r="129">
          <cell r="A129">
            <v>8</v>
          </cell>
          <cell r="B129" t="str">
            <v>Filling Materials</v>
          </cell>
          <cell r="D129">
            <v>0</v>
          </cell>
          <cell r="E129">
            <v>0</v>
          </cell>
        </row>
        <row r="130">
          <cell r="A130">
            <v>8.01</v>
          </cell>
          <cell r="B130" t="str">
            <v>Escombro</v>
          </cell>
          <cell r="C130" t="str">
            <v>cu. m.</v>
          </cell>
          <cell r="D130">
            <v>315</v>
          </cell>
          <cell r="E130">
            <v>0</v>
          </cell>
        </row>
        <row r="131">
          <cell r="A131">
            <v>9</v>
          </cell>
          <cell r="B131" t="str">
            <v>Glass &amp; Glazing</v>
          </cell>
          <cell r="D131">
            <v>0</v>
          </cell>
          <cell r="E131">
            <v>0</v>
          </cell>
        </row>
        <row r="132">
          <cell r="A132" t="str">
            <v>9a</v>
          </cell>
          <cell r="B132" t="str">
            <v>Installation of fixed glass window</v>
          </cell>
          <cell r="C132" t="str">
            <v>sq. m.</v>
          </cell>
          <cell r="D132">
            <v>0</v>
          </cell>
          <cell r="E132">
            <v>90</v>
          </cell>
        </row>
        <row r="133">
          <cell r="A133" t="str">
            <v>9b</v>
          </cell>
          <cell r="B133" t="str">
            <v>Installation of glass transom</v>
          </cell>
          <cell r="C133" t="str">
            <v>sq. m.</v>
          </cell>
          <cell r="D133">
            <v>0</v>
          </cell>
          <cell r="E133">
            <v>88.641800000000003</v>
          </cell>
        </row>
        <row r="134">
          <cell r="A134">
            <v>9.01</v>
          </cell>
          <cell r="B134" t="str">
            <v>Clear Glass, 2mm x 405mm x 510mm</v>
          </cell>
          <cell r="C134" t="str">
            <v>pc.</v>
          </cell>
          <cell r="D134">
            <v>36.75</v>
          </cell>
          <cell r="E134">
            <v>0</v>
          </cell>
        </row>
        <row r="135">
          <cell r="A135">
            <v>9.02</v>
          </cell>
          <cell r="B135" t="str">
            <v>Clear Glass, 3mm x 405mm x 915mm</v>
          </cell>
          <cell r="C135" t="str">
            <v>pc.</v>
          </cell>
          <cell r="D135">
            <v>168</v>
          </cell>
          <cell r="E135">
            <v>0</v>
          </cell>
        </row>
        <row r="136">
          <cell r="A136">
            <v>9.0299999999999994</v>
          </cell>
          <cell r="B136" t="str">
            <v>Clear Glass, 3mm x 610mm x 1220mm</v>
          </cell>
          <cell r="C136" t="str">
            <v>pc.</v>
          </cell>
          <cell r="D136">
            <v>338.1</v>
          </cell>
          <cell r="E136">
            <v>0</v>
          </cell>
        </row>
        <row r="137">
          <cell r="A137">
            <v>9.0399999999999991</v>
          </cell>
          <cell r="B137" t="str">
            <v>Clear Glass, 5.5mm x 1220mm x 1525mm</v>
          </cell>
          <cell r="C137" t="str">
            <v>pc.</v>
          </cell>
          <cell r="D137">
            <v>603.75</v>
          </cell>
          <cell r="E137">
            <v>0</v>
          </cell>
        </row>
        <row r="138">
          <cell r="A138">
            <v>9.0500000000000007</v>
          </cell>
          <cell r="B138" t="str">
            <v>Clear Glass, 5.5mm x 1220mm x 2135mm</v>
          </cell>
          <cell r="C138" t="str">
            <v>pc.</v>
          </cell>
          <cell r="D138">
            <v>31.5</v>
          </cell>
          <cell r="E138">
            <v>0</v>
          </cell>
        </row>
        <row r="139">
          <cell r="A139">
            <v>9.06</v>
          </cell>
          <cell r="B139" t="str">
            <v>Clear Glass, 5mm x 1220mm x 1200mm</v>
          </cell>
          <cell r="C139" t="str">
            <v>pc.</v>
          </cell>
          <cell r="D139">
            <v>437.85</v>
          </cell>
          <cell r="E139">
            <v>0</v>
          </cell>
        </row>
        <row r="140">
          <cell r="A140">
            <v>9.07</v>
          </cell>
          <cell r="B140" t="str">
            <v>Clear Glass Table, 6mm x 50mm x 100mm</v>
          </cell>
          <cell r="C140" t="str">
            <v>pc.</v>
          </cell>
          <cell r="D140">
            <v>89.25</v>
          </cell>
          <cell r="E140">
            <v>0</v>
          </cell>
        </row>
        <row r="141">
          <cell r="A141">
            <v>9.08</v>
          </cell>
          <cell r="B141" t="str">
            <v>Clear Glass Window, 3mm x 50mm x 100mm</v>
          </cell>
          <cell r="C141" t="str">
            <v>pc.</v>
          </cell>
          <cell r="D141">
            <v>40.950000000000003</v>
          </cell>
          <cell r="E141">
            <v>0</v>
          </cell>
        </row>
        <row r="142">
          <cell r="A142">
            <v>9.09</v>
          </cell>
          <cell r="B142" t="str">
            <v>Figured Glass (Ilang-Ilang) Jalousy, 5.5mm x 100mm x 915mm</v>
          </cell>
          <cell r="C142" t="str">
            <v>pc.</v>
          </cell>
          <cell r="D142">
            <v>31.5</v>
          </cell>
          <cell r="E142">
            <v>0</v>
          </cell>
        </row>
        <row r="143">
          <cell r="A143">
            <v>9.1</v>
          </cell>
          <cell r="B143" t="str">
            <v>Figured Glass (Ilang-Ilang) Table, 5mm x 915mm x 1220mm</v>
          </cell>
          <cell r="C143" t="str">
            <v>pc.</v>
          </cell>
          <cell r="D143">
            <v>89.25</v>
          </cell>
          <cell r="E143">
            <v>0</v>
          </cell>
        </row>
        <row r="144">
          <cell r="A144">
            <v>9.11</v>
          </cell>
          <cell r="B144" t="str">
            <v>Imported Bronze Float,   6mm</v>
          </cell>
          <cell r="C144" t="str">
            <v>sq. ft.</v>
          </cell>
          <cell r="D144">
            <v>42</v>
          </cell>
          <cell r="E144">
            <v>0</v>
          </cell>
        </row>
        <row r="145">
          <cell r="A145">
            <v>9.1199999999999992</v>
          </cell>
          <cell r="B145" t="str">
            <v>Imported Bronze Float, 10mm</v>
          </cell>
          <cell r="C145" t="str">
            <v>sq. ft.</v>
          </cell>
          <cell r="D145">
            <v>89.25</v>
          </cell>
          <cell r="E145">
            <v>0</v>
          </cell>
        </row>
        <row r="146">
          <cell r="A146">
            <v>9.1300000000000008</v>
          </cell>
          <cell r="B146" t="str">
            <v>Imported Bronze Float, 12mm</v>
          </cell>
          <cell r="C146" t="str">
            <v>sq. ft.</v>
          </cell>
          <cell r="D146">
            <v>105</v>
          </cell>
          <cell r="E146">
            <v>0</v>
          </cell>
        </row>
        <row r="147">
          <cell r="A147">
            <v>9.14</v>
          </cell>
          <cell r="B147" t="str">
            <v>Imported Clear Float,   6mm</v>
          </cell>
          <cell r="C147" t="str">
            <v>sq. ft.</v>
          </cell>
          <cell r="D147">
            <v>36.75</v>
          </cell>
          <cell r="E147">
            <v>0</v>
          </cell>
        </row>
        <row r="148">
          <cell r="A148">
            <v>9.15</v>
          </cell>
          <cell r="B148" t="str">
            <v>Imported Clear Float, 10mm</v>
          </cell>
          <cell r="C148" t="str">
            <v>sq. ft.</v>
          </cell>
          <cell r="D148">
            <v>78.75</v>
          </cell>
          <cell r="E148">
            <v>0</v>
          </cell>
        </row>
        <row r="149">
          <cell r="A149">
            <v>9.16</v>
          </cell>
          <cell r="B149" t="str">
            <v>Imported Clear Float, 12mm</v>
          </cell>
          <cell r="C149" t="str">
            <v>sq. ft.</v>
          </cell>
          <cell r="D149">
            <v>105.315</v>
          </cell>
          <cell r="E149">
            <v>0</v>
          </cell>
        </row>
        <row r="150">
          <cell r="A150">
            <v>9.17</v>
          </cell>
          <cell r="B150" t="str">
            <v>Imported Mirror (Plain), 6mm</v>
          </cell>
          <cell r="C150" t="str">
            <v>sq. ft.</v>
          </cell>
          <cell r="D150">
            <v>67.62</v>
          </cell>
          <cell r="E150">
            <v>0</v>
          </cell>
        </row>
        <row r="151">
          <cell r="A151">
            <v>9.18</v>
          </cell>
          <cell r="B151" t="str">
            <v>Clear Glass, 3mm x 300mm x 900mm</v>
          </cell>
          <cell r="C151" t="str">
            <v>pc.</v>
          </cell>
          <cell r="D151">
            <v>122.85000000000001</v>
          </cell>
          <cell r="E151">
            <v>0</v>
          </cell>
        </row>
        <row r="152">
          <cell r="A152">
            <v>9.19</v>
          </cell>
          <cell r="B152" t="str">
            <v>Clear Glass, 3mm x 300mm x 600mm</v>
          </cell>
          <cell r="C152" t="str">
            <v>pc.</v>
          </cell>
          <cell r="D152">
            <v>20</v>
          </cell>
          <cell r="E152">
            <v>0</v>
          </cell>
        </row>
        <row r="153">
          <cell r="A153">
            <v>9.1999999999999993</v>
          </cell>
          <cell r="B153" t="str">
            <v>Clear Glass, 3mm x 250mm x 900mm</v>
          </cell>
          <cell r="C153" t="str">
            <v>pc.</v>
          </cell>
          <cell r="D153">
            <v>102.375</v>
          </cell>
          <cell r="E153">
            <v>0</v>
          </cell>
        </row>
        <row r="154">
          <cell r="A154">
            <v>9.2100000000000009</v>
          </cell>
          <cell r="B154" t="str">
            <v>Clear Glass, 3mm x 250mm x 1000mm</v>
          </cell>
          <cell r="C154" t="str">
            <v>pc.</v>
          </cell>
          <cell r="D154">
            <v>113.4</v>
          </cell>
          <cell r="E154">
            <v>0</v>
          </cell>
        </row>
        <row r="155">
          <cell r="A155">
            <v>9.2200000000000006</v>
          </cell>
          <cell r="B155" t="str">
            <v>Clear Glass, 3mm x 250mm x 800mm</v>
          </cell>
          <cell r="C155" t="str">
            <v>pc.</v>
          </cell>
          <cell r="D155">
            <v>91.350000000000009</v>
          </cell>
          <cell r="E155">
            <v>0</v>
          </cell>
        </row>
        <row r="156">
          <cell r="A156">
            <v>9.23</v>
          </cell>
          <cell r="B156" t="str">
            <v>Clear Glass, 3mm x 300mm x 300mm</v>
          </cell>
          <cell r="C156" t="str">
            <v>pc.</v>
          </cell>
          <cell r="D156">
            <v>40.950000000000003</v>
          </cell>
          <cell r="E156">
            <v>0</v>
          </cell>
        </row>
        <row r="157">
          <cell r="A157">
            <v>9.24</v>
          </cell>
          <cell r="B157" t="str">
            <v>Clear Glass, 3mm x 300mm x 400mm</v>
          </cell>
          <cell r="C157" t="str">
            <v>pc.</v>
          </cell>
          <cell r="D157">
            <v>54.6</v>
          </cell>
          <cell r="E157">
            <v>0</v>
          </cell>
        </row>
        <row r="158">
          <cell r="A158">
            <v>9.25</v>
          </cell>
          <cell r="B158" t="str">
            <v>Clear Glass, 3mm x 350mm x 700mm</v>
          </cell>
          <cell r="C158" t="str">
            <v>pc.</v>
          </cell>
          <cell r="D158">
            <v>112.35000000000001</v>
          </cell>
          <cell r="E158">
            <v>0</v>
          </cell>
        </row>
        <row r="159">
          <cell r="A159">
            <v>9.26</v>
          </cell>
          <cell r="B159" t="str">
            <v>Clear Glass 5mm (Ordinary)</v>
          </cell>
          <cell r="C159" t="str">
            <v>sq.ft</v>
          </cell>
          <cell r="D159">
            <v>23.7</v>
          </cell>
        </row>
        <row r="160">
          <cell r="A160">
            <v>9.27</v>
          </cell>
          <cell r="B160" t="str">
            <v>Clear Glass 1/8" thick</v>
          </cell>
          <cell r="C160" t="str">
            <v>sq.ft</v>
          </cell>
          <cell r="D160">
            <v>20</v>
          </cell>
        </row>
        <row r="161">
          <cell r="A161">
            <v>10</v>
          </cell>
          <cell r="B161" t="str">
            <v>Hardware</v>
          </cell>
          <cell r="D161">
            <v>0</v>
          </cell>
          <cell r="E161">
            <v>0</v>
          </cell>
        </row>
        <row r="162">
          <cell r="A162" t="str">
            <v>10a</v>
          </cell>
          <cell r="B162" t="str">
            <v>Installation of Welded Wire</v>
          </cell>
          <cell r="C162" t="str">
            <v>sq. m.</v>
          </cell>
          <cell r="D162">
            <v>0</v>
          </cell>
          <cell r="E162">
            <v>120</v>
          </cell>
        </row>
        <row r="163">
          <cell r="A163">
            <v>10.01</v>
          </cell>
          <cell r="B163" t="str">
            <v>Barbed Wire, 20 kgs/roll</v>
          </cell>
          <cell r="C163" t="str">
            <v>roll</v>
          </cell>
          <cell r="D163">
            <v>525</v>
          </cell>
          <cell r="E163">
            <v>0</v>
          </cell>
        </row>
        <row r="164">
          <cell r="A164">
            <v>10.02</v>
          </cell>
          <cell r="B164" t="str">
            <v>Butt Hinges, 3" x 3"</v>
          </cell>
          <cell r="C164" t="str">
            <v>pc.</v>
          </cell>
          <cell r="D164">
            <v>6</v>
          </cell>
          <cell r="E164">
            <v>0</v>
          </cell>
        </row>
        <row r="165">
          <cell r="A165">
            <v>10.029999999999999</v>
          </cell>
          <cell r="B165" t="str">
            <v>Butt Hinges, 4" x 4"</v>
          </cell>
          <cell r="C165" t="str">
            <v>pc.</v>
          </cell>
          <cell r="D165">
            <v>31.5</v>
          </cell>
          <cell r="E165">
            <v>0</v>
          </cell>
        </row>
        <row r="166">
          <cell r="A166" t="str">
            <v>10.03A</v>
          </cell>
          <cell r="B166" t="str">
            <v>Loose Hinges, 3 1/2" x 3 1/2"</v>
          </cell>
          <cell r="C166" t="str">
            <v>pc.</v>
          </cell>
          <cell r="D166">
            <v>35</v>
          </cell>
        </row>
        <row r="167">
          <cell r="A167">
            <v>10.039999999999999</v>
          </cell>
          <cell r="B167" t="str">
            <v>Door Lockset (Alpha/epo), Bathroom</v>
          </cell>
          <cell r="C167" t="str">
            <v>set</v>
          </cell>
          <cell r="D167">
            <v>161.70000000000002</v>
          </cell>
          <cell r="E167">
            <v>0</v>
          </cell>
        </row>
        <row r="168">
          <cell r="A168">
            <v>10.050000000000001</v>
          </cell>
          <cell r="B168" t="str">
            <v>Door Lockset (Alpha/epo), Bedroom</v>
          </cell>
          <cell r="C168" t="str">
            <v>set</v>
          </cell>
          <cell r="D168">
            <v>170.1</v>
          </cell>
          <cell r="E168">
            <v>0</v>
          </cell>
        </row>
        <row r="169">
          <cell r="A169">
            <v>10.06</v>
          </cell>
          <cell r="B169" t="str">
            <v>Door Lockset (Alpha/epo), Entrance</v>
          </cell>
          <cell r="C169" t="str">
            <v>set</v>
          </cell>
          <cell r="D169">
            <v>173.25</v>
          </cell>
          <cell r="E169">
            <v>0</v>
          </cell>
        </row>
        <row r="170">
          <cell r="A170">
            <v>10.07</v>
          </cell>
          <cell r="B170" t="str">
            <v>Door Lockset (Alpha Brand, Japan), Bedroom</v>
          </cell>
          <cell r="C170" t="str">
            <v>set</v>
          </cell>
          <cell r="D170">
            <v>225.75</v>
          </cell>
          <cell r="E170">
            <v>0</v>
          </cell>
        </row>
        <row r="171">
          <cell r="A171">
            <v>10.08</v>
          </cell>
          <cell r="B171" t="str">
            <v>Door Lockset (Alpha Brand, Japan), Entrance</v>
          </cell>
          <cell r="C171" t="str">
            <v>set</v>
          </cell>
          <cell r="D171">
            <v>220</v>
          </cell>
          <cell r="E171">
            <v>0</v>
          </cell>
        </row>
        <row r="172">
          <cell r="A172">
            <v>10.09</v>
          </cell>
          <cell r="B172" t="str">
            <v>Door Lockset (Kwikset Brand, US), Bathroom</v>
          </cell>
          <cell r="C172" t="str">
            <v>set</v>
          </cell>
          <cell r="D172">
            <v>787.5</v>
          </cell>
          <cell r="E172">
            <v>0</v>
          </cell>
        </row>
        <row r="173">
          <cell r="A173" t="str">
            <v>10.10A</v>
          </cell>
          <cell r="B173" t="str">
            <v>Installation of Door Lockset</v>
          </cell>
          <cell r="C173" t="str">
            <v>set</v>
          </cell>
          <cell r="D173">
            <v>0</v>
          </cell>
          <cell r="E173">
            <v>200</v>
          </cell>
        </row>
        <row r="174">
          <cell r="A174">
            <v>10.1</v>
          </cell>
          <cell r="B174" t="str">
            <v>Formica, 4' x 8'</v>
          </cell>
          <cell r="C174" t="str">
            <v>pc.</v>
          </cell>
          <cell r="D174">
            <v>472.5</v>
          </cell>
          <cell r="E174">
            <v>0</v>
          </cell>
        </row>
        <row r="175">
          <cell r="A175">
            <v>10.11</v>
          </cell>
          <cell r="B175" t="str">
            <v xml:space="preserve">G.I. Wire #16 </v>
          </cell>
          <cell r="C175" t="str">
            <v>kg.</v>
          </cell>
          <cell r="D175">
            <v>31.5</v>
          </cell>
          <cell r="E175">
            <v>0</v>
          </cell>
        </row>
        <row r="176">
          <cell r="A176" t="str">
            <v>10.11a</v>
          </cell>
          <cell r="B176" t="str">
            <v>G.I. Wire #18</v>
          </cell>
          <cell r="C176" t="str">
            <v>kg.</v>
          </cell>
          <cell r="D176">
            <v>36.75</v>
          </cell>
          <cell r="E176">
            <v>0</v>
          </cell>
        </row>
        <row r="177">
          <cell r="A177">
            <v>10.119999999999999</v>
          </cell>
          <cell r="B177" t="str">
            <v>Machine Bolts with STD Nuts &amp; Washers, 5/8" dia. x   7"</v>
          </cell>
          <cell r="C177" t="str">
            <v>pc.</v>
          </cell>
          <cell r="D177">
            <v>15.75</v>
          </cell>
          <cell r="E177">
            <v>0</v>
          </cell>
        </row>
        <row r="178">
          <cell r="A178">
            <v>10.130000000000001</v>
          </cell>
          <cell r="B178" t="str">
            <v>Machine Bolts with STD Nuts &amp; Washers, 5/8" dia. x   8"</v>
          </cell>
          <cell r="C178" t="str">
            <v>pc.</v>
          </cell>
          <cell r="D178">
            <v>18.900000000000002</v>
          </cell>
          <cell r="E178">
            <v>0</v>
          </cell>
        </row>
        <row r="179">
          <cell r="A179">
            <v>10.14</v>
          </cell>
          <cell r="B179" t="str">
            <v>Machine Bolts with STD Nuts &amp; Washers, 5/8" dia. x 10"</v>
          </cell>
          <cell r="C179" t="str">
            <v>pc.</v>
          </cell>
          <cell r="D179">
            <v>23.1</v>
          </cell>
          <cell r="E179">
            <v>0</v>
          </cell>
        </row>
        <row r="180">
          <cell r="A180">
            <v>10.15</v>
          </cell>
          <cell r="B180" t="str">
            <v>Machine Bolts with STD Nuts &amp; Washers, 1/2" dia. x  7"</v>
          </cell>
          <cell r="C180" t="str">
            <v>pc.</v>
          </cell>
          <cell r="D180">
            <v>10.5</v>
          </cell>
          <cell r="E180">
            <v>0</v>
          </cell>
        </row>
        <row r="181">
          <cell r="A181">
            <v>10.16</v>
          </cell>
          <cell r="B181" t="str">
            <v>Machine Bolts with STD Nuts &amp; Washers, 1/2" dia. x  8"</v>
          </cell>
          <cell r="C181" t="str">
            <v>pc.</v>
          </cell>
          <cell r="D181">
            <v>13.65</v>
          </cell>
          <cell r="E181">
            <v>0</v>
          </cell>
        </row>
        <row r="182">
          <cell r="A182">
            <v>10.17</v>
          </cell>
          <cell r="B182" t="str">
            <v>Muriatic Acid</v>
          </cell>
          <cell r="C182" t="str">
            <v>bottle</v>
          </cell>
          <cell r="D182">
            <v>26.25</v>
          </cell>
          <cell r="E182">
            <v>0</v>
          </cell>
        </row>
        <row r="183">
          <cell r="A183">
            <v>10.18</v>
          </cell>
          <cell r="B183" t="str">
            <v>Common Wire Nails, 1"</v>
          </cell>
          <cell r="C183" t="str">
            <v>kg.</v>
          </cell>
          <cell r="D183">
            <v>42</v>
          </cell>
          <cell r="E183">
            <v>0</v>
          </cell>
        </row>
        <row r="184">
          <cell r="A184">
            <v>10.19</v>
          </cell>
          <cell r="B184" t="str">
            <v>Common Wire Nails, 2"</v>
          </cell>
          <cell r="C184" t="str">
            <v>kg.</v>
          </cell>
          <cell r="D184">
            <v>25</v>
          </cell>
          <cell r="E184">
            <v>0</v>
          </cell>
        </row>
        <row r="185">
          <cell r="A185">
            <v>10.199999999999999</v>
          </cell>
          <cell r="B185" t="str">
            <v>Common Wire Nails, 3"</v>
          </cell>
          <cell r="C185" t="str">
            <v>kg.</v>
          </cell>
          <cell r="D185">
            <v>25</v>
          </cell>
          <cell r="E185">
            <v>0</v>
          </cell>
        </row>
        <row r="186">
          <cell r="A186">
            <v>10.210000000000001</v>
          </cell>
          <cell r="B186" t="str">
            <v>Concrete Nails, 1"</v>
          </cell>
          <cell r="C186" t="str">
            <v>kg.</v>
          </cell>
          <cell r="D186">
            <v>68.25</v>
          </cell>
          <cell r="E186">
            <v>0</v>
          </cell>
        </row>
        <row r="187">
          <cell r="A187">
            <v>10.220000000000001</v>
          </cell>
          <cell r="B187" t="str">
            <v>Concrete Nails, 2"</v>
          </cell>
          <cell r="C187" t="str">
            <v>kg.</v>
          </cell>
          <cell r="D187">
            <v>68.25</v>
          </cell>
          <cell r="E187">
            <v>0</v>
          </cell>
        </row>
        <row r="188">
          <cell r="A188" t="str">
            <v>10.22a</v>
          </cell>
          <cell r="B188" t="str">
            <v>Concrete Nails, 3"</v>
          </cell>
          <cell r="C188" t="str">
            <v>kg.</v>
          </cell>
          <cell r="D188">
            <v>68.25</v>
          </cell>
          <cell r="E188">
            <v>0</v>
          </cell>
        </row>
        <row r="189">
          <cell r="A189">
            <v>10.23</v>
          </cell>
          <cell r="B189" t="str">
            <v>Finishing Nails, 1"</v>
          </cell>
          <cell r="C189" t="str">
            <v>kg.</v>
          </cell>
          <cell r="D189">
            <v>30</v>
          </cell>
          <cell r="E189">
            <v>0</v>
          </cell>
        </row>
        <row r="190">
          <cell r="A190">
            <v>10.24</v>
          </cell>
          <cell r="B190" t="str">
            <v>Finishing Nails, 2"</v>
          </cell>
          <cell r="C190" t="str">
            <v>kg.</v>
          </cell>
          <cell r="D190">
            <v>31.5</v>
          </cell>
          <cell r="E190">
            <v>0</v>
          </cell>
        </row>
        <row r="191">
          <cell r="A191">
            <v>10.25</v>
          </cell>
          <cell r="B191" t="str">
            <v>Finishing Nails, 3"</v>
          </cell>
          <cell r="C191" t="str">
            <v>kg.</v>
          </cell>
          <cell r="D191">
            <v>31.5</v>
          </cell>
          <cell r="E191">
            <v>0</v>
          </cell>
        </row>
        <row r="192">
          <cell r="A192">
            <v>10.26</v>
          </cell>
          <cell r="B192" t="str">
            <v>Nikolite</v>
          </cell>
          <cell r="C192" t="str">
            <v>pc.</v>
          </cell>
          <cell r="D192">
            <v>27.825000000000003</v>
          </cell>
          <cell r="E192">
            <v>0</v>
          </cell>
        </row>
        <row r="193">
          <cell r="A193">
            <v>10.27</v>
          </cell>
          <cell r="B193" t="str">
            <v>PVC Cement</v>
          </cell>
          <cell r="C193" t="str">
            <v>can</v>
          </cell>
          <cell r="D193">
            <v>147</v>
          </cell>
          <cell r="E193">
            <v>0</v>
          </cell>
        </row>
        <row r="194">
          <cell r="A194">
            <v>10.28</v>
          </cell>
          <cell r="B194" t="str">
            <v>Plastic Roof Cement, Master Brand</v>
          </cell>
          <cell r="C194" t="str">
            <v>gal.</v>
          </cell>
          <cell r="D194">
            <v>136.5</v>
          </cell>
          <cell r="E194">
            <v>0</v>
          </cell>
        </row>
        <row r="195">
          <cell r="A195">
            <v>10.29</v>
          </cell>
          <cell r="B195" t="str">
            <v>Post Strap, 3/16" x 1-1/2" x 20"</v>
          </cell>
          <cell r="C195" t="str">
            <v>pc.</v>
          </cell>
          <cell r="D195">
            <v>47.25</v>
          </cell>
          <cell r="E195">
            <v>0</v>
          </cell>
        </row>
        <row r="196">
          <cell r="A196">
            <v>10.3</v>
          </cell>
          <cell r="B196" t="str">
            <v>Umbrella Nails</v>
          </cell>
          <cell r="C196" t="str">
            <v>kg.</v>
          </cell>
          <cell r="D196">
            <v>52.5</v>
          </cell>
          <cell r="E196">
            <v>0</v>
          </cell>
        </row>
        <row r="197">
          <cell r="A197">
            <v>10.31</v>
          </cell>
          <cell r="B197" t="str">
            <v>Rugby</v>
          </cell>
          <cell r="C197" t="str">
            <v>gal.</v>
          </cell>
          <cell r="D197">
            <v>36.75</v>
          </cell>
          <cell r="E197">
            <v>0</v>
          </cell>
        </row>
        <row r="198">
          <cell r="A198">
            <v>10.32</v>
          </cell>
          <cell r="B198" t="str">
            <v>Teflon Tape</v>
          </cell>
          <cell r="C198" t="str">
            <v>pc.</v>
          </cell>
          <cell r="D198">
            <v>10.5</v>
          </cell>
          <cell r="E198">
            <v>0</v>
          </cell>
        </row>
        <row r="199">
          <cell r="A199">
            <v>10.33</v>
          </cell>
          <cell r="B199" t="str">
            <v>Tie Rod, 6mm x 6m</v>
          </cell>
          <cell r="C199" t="str">
            <v>pc.</v>
          </cell>
          <cell r="D199">
            <v>29.400000000000002</v>
          </cell>
          <cell r="E199">
            <v>0</v>
          </cell>
        </row>
        <row r="200">
          <cell r="A200">
            <v>10.34</v>
          </cell>
          <cell r="B200" t="str">
            <v>Turn Buckles, 1/2"</v>
          </cell>
          <cell r="C200" t="str">
            <v>pc.</v>
          </cell>
          <cell r="D200">
            <v>92.4</v>
          </cell>
          <cell r="E200">
            <v>0</v>
          </cell>
        </row>
        <row r="201">
          <cell r="A201">
            <v>10.35</v>
          </cell>
          <cell r="B201" t="str">
            <v>Turn Buckles, 5/8"</v>
          </cell>
          <cell r="C201" t="str">
            <v>pc.</v>
          </cell>
          <cell r="D201">
            <v>94.5</v>
          </cell>
          <cell r="E201">
            <v>0</v>
          </cell>
        </row>
        <row r="202">
          <cell r="A202">
            <v>10.36</v>
          </cell>
          <cell r="B202" t="str">
            <v>Turn Buckles, 3/4"</v>
          </cell>
          <cell r="C202" t="str">
            <v>pc.</v>
          </cell>
          <cell r="D202">
            <v>157.5</v>
          </cell>
          <cell r="E202">
            <v>0</v>
          </cell>
        </row>
        <row r="203">
          <cell r="A203">
            <v>10.37</v>
          </cell>
          <cell r="B203" t="str">
            <v>Welding Rod</v>
          </cell>
          <cell r="C203" t="str">
            <v>kg.</v>
          </cell>
          <cell r="D203">
            <v>68.25</v>
          </cell>
          <cell r="E203">
            <v>0</v>
          </cell>
        </row>
        <row r="204">
          <cell r="A204">
            <v>10.38</v>
          </cell>
          <cell r="B204" t="str">
            <v>Wood Glue</v>
          </cell>
          <cell r="C204" t="str">
            <v>pint</v>
          </cell>
          <cell r="D204">
            <v>36.75</v>
          </cell>
          <cell r="E204">
            <v>0</v>
          </cell>
        </row>
        <row r="205">
          <cell r="A205">
            <v>10.39</v>
          </cell>
          <cell r="B205" t="str">
            <v>Welded Wire 1/2"x1/2"</v>
          </cell>
          <cell r="C205" t="str">
            <v>sq. m.</v>
          </cell>
          <cell r="D205">
            <v>120</v>
          </cell>
          <cell r="E205">
            <v>0</v>
          </cell>
        </row>
        <row r="206">
          <cell r="A206">
            <v>10.4</v>
          </cell>
          <cell r="B206" t="str">
            <v>Roof Sealant</v>
          </cell>
          <cell r="C206" t="str">
            <v>lit.</v>
          </cell>
          <cell r="D206">
            <v>157.5</v>
          </cell>
          <cell r="E206">
            <v>0</v>
          </cell>
        </row>
        <row r="207">
          <cell r="A207">
            <v>10.41</v>
          </cell>
          <cell r="B207" t="str">
            <v>Wood Preservative</v>
          </cell>
          <cell r="C207" t="str">
            <v>unit</v>
          </cell>
          <cell r="D207">
            <v>294</v>
          </cell>
          <cell r="E207">
            <v>0</v>
          </cell>
        </row>
        <row r="208">
          <cell r="A208">
            <v>10.42</v>
          </cell>
          <cell r="B208" t="str">
            <v>Teckscrew (21/2")</v>
          </cell>
          <cell r="C208" t="str">
            <v>pc.</v>
          </cell>
          <cell r="D208">
            <v>2</v>
          </cell>
          <cell r="E208">
            <v>0</v>
          </cell>
        </row>
        <row r="209">
          <cell r="A209">
            <v>10.43</v>
          </cell>
          <cell r="B209" t="str">
            <v>Common Wire Nails, 4"</v>
          </cell>
          <cell r="C209" t="str">
            <v>kg.</v>
          </cell>
          <cell r="D209">
            <v>29.400000000000002</v>
          </cell>
          <cell r="E209">
            <v>0</v>
          </cell>
        </row>
        <row r="210">
          <cell r="A210">
            <v>10.44</v>
          </cell>
          <cell r="B210" t="str">
            <v>Blind Rivets</v>
          </cell>
          <cell r="C210" t="str">
            <v>pc.</v>
          </cell>
          <cell r="D210">
            <v>0.52500000000000002</v>
          </cell>
          <cell r="E210">
            <v>0</v>
          </cell>
        </row>
        <row r="211">
          <cell r="A211">
            <v>10.45</v>
          </cell>
          <cell r="B211" t="str">
            <v>Paint Brush #1</v>
          </cell>
          <cell r="C211" t="str">
            <v>pc.</v>
          </cell>
          <cell r="D211">
            <v>15.75</v>
          </cell>
          <cell r="E211">
            <v>0</v>
          </cell>
        </row>
        <row r="212">
          <cell r="A212">
            <v>10.46</v>
          </cell>
          <cell r="B212" t="str">
            <v>Paint Brush #2</v>
          </cell>
          <cell r="C212" t="str">
            <v>pc.</v>
          </cell>
          <cell r="D212">
            <v>30</v>
          </cell>
          <cell r="E212">
            <v>0</v>
          </cell>
        </row>
        <row r="213">
          <cell r="A213">
            <v>10.47</v>
          </cell>
          <cell r="B213" t="str">
            <v>Paint Brush #3</v>
          </cell>
          <cell r="C213" t="str">
            <v>pc.</v>
          </cell>
          <cell r="D213">
            <v>45</v>
          </cell>
          <cell r="E213">
            <v>0</v>
          </cell>
        </row>
        <row r="214">
          <cell r="A214">
            <v>10.48</v>
          </cell>
          <cell r="B214" t="str">
            <v>Paint Brush #4</v>
          </cell>
          <cell r="C214" t="str">
            <v>pc.</v>
          </cell>
          <cell r="D214">
            <v>60</v>
          </cell>
          <cell r="E214">
            <v>0</v>
          </cell>
        </row>
        <row r="215">
          <cell r="A215">
            <v>10.49</v>
          </cell>
          <cell r="B215" t="str">
            <v>Roller Brush #6</v>
          </cell>
          <cell r="C215" t="str">
            <v>pc.</v>
          </cell>
          <cell r="D215">
            <v>50</v>
          </cell>
          <cell r="E215">
            <v>0</v>
          </cell>
        </row>
        <row r="216">
          <cell r="A216">
            <v>10.5</v>
          </cell>
          <cell r="B216" t="str">
            <v>Roller Brush #7</v>
          </cell>
          <cell r="C216" t="str">
            <v>pc.</v>
          </cell>
          <cell r="D216">
            <v>50</v>
          </cell>
          <cell r="E216">
            <v>0</v>
          </cell>
        </row>
        <row r="217">
          <cell r="A217">
            <v>10.51</v>
          </cell>
          <cell r="B217" t="str">
            <v>Sand Paper (100)</v>
          </cell>
          <cell r="C217" t="str">
            <v>pc.</v>
          </cell>
          <cell r="D217">
            <v>10</v>
          </cell>
          <cell r="E217">
            <v>0</v>
          </cell>
        </row>
        <row r="218">
          <cell r="A218">
            <v>10.52</v>
          </cell>
          <cell r="B218" t="str">
            <v>Sand Paper (240)</v>
          </cell>
          <cell r="C218" t="str">
            <v>pc.</v>
          </cell>
          <cell r="D218">
            <v>8.4</v>
          </cell>
          <cell r="E218">
            <v>0</v>
          </cell>
        </row>
        <row r="219">
          <cell r="A219">
            <v>10.53</v>
          </cell>
          <cell r="B219" t="str">
            <v>Spatula #2</v>
          </cell>
          <cell r="C219" t="str">
            <v>pair</v>
          </cell>
          <cell r="D219">
            <v>26.25</v>
          </cell>
          <cell r="E219">
            <v>0</v>
          </cell>
        </row>
        <row r="220">
          <cell r="A220">
            <v>10.54</v>
          </cell>
          <cell r="B220" t="str">
            <v>Spatula #4</v>
          </cell>
          <cell r="C220" t="str">
            <v>pair</v>
          </cell>
          <cell r="D220">
            <v>31.5</v>
          </cell>
          <cell r="E220">
            <v>0</v>
          </cell>
        </row>
        <row r="221">
          <cell r="A221">
            <v>10.55</v>
          </cell>
          <cell r="B221" t="str">
            <v>Paint Tray</v>
          </cell>
          <cell r="C221" t="str">
            <v>pc.</v>
          </cell>
          <cell r="D221">
            <v>20</v>
          </cell>
          <cell r="E221">
            <v>0</v>
          </cell>
        </row>
        <row r="222">
          <cell r="A222">
            <v>10.56</v>
          </cell>
          <cell r="B222" t="str">
            <v>Stoffa</v>
          </cell>
          <cell r="C222" t="str">
            <v>kg.</v>
          </cell>
          <cell r="D222">
            <v>42</v>
          </cell>
          <cell r="E222">
            <v>0</v>
          </cell>
        </row>
        <row r="223">
          <cell r="A223">
            <v>10.57</v>
          </cell>
          <cell r="B223" t="str">
            <v>Steel Brush #1</v>
          </cell>
          <cell r="C223" t="str">
            <v>pc.</v>
          </cell>
          <cell r="D223">
            <v>15.75</v>
          </cell>
          <cell r="E223">
            <v>0</v>
          </cell>
        </row>
        <row r="224">
          <cell r="A224">
            <v>10.58</v>
          </cell>
          <cell r="B224" t="str">
            <v>Steel Brush #2</v>
          </cell>
          <cell r="C224" t="str">
            <v>pc.</v>
          </cell>
          <cell r="D224">
            <v>26.25</v>
          </cell>
          <cell r="E224">
            <v>0</v>
          </cell>
        </row>
        <row r="225">
          <cell r="A225">
            <v>10.59</v>
          </cell>
          <cell r="B225" t="str">
            <v>Perforated G.I. Metal Sheet ( 0.8 mm thick )</v>
          </cell>
          <cell r="C225" t="str">
            <v>sheet</v>
          </cell>
          <cell r="D225">
            <v>1785</v>
          </cell>
          <cell r="E225">
            <v>0</v>
          </cell>
        </row>
        <row r="226">
          <cell r="A226">
            <v>10.6</v>
          </cell>
          <cell r="B226" t="str">
            <v>Pull Wire</v>
          </cell>
          <cell r="C226" t="str">
            <v>roll</v>
          </cell>
          <cell r="D226">
            <v>1050</v>
          </cell>
          <cell r="E226">
            <v>0</v>
          </cell>
        </row>
        <row r="227">
          <cell r="A227">
            <v>10.6</v>
          </cell>
          <cell r="B227" t="str">
            <v>EXPANSION BOLT</v>
          </cell>
        </row>
        <row r="228">
          <cell r="A228">
            <v>10.61</v>
          </cell>
          <cell r="B228" t="str">
            <v>SA10108 Spatec (Ramset)</v>
          </cell>
          <cell r="C228" t="str">
            <v>pc.</v>
          </cell>
          <cell r="D228">
            <v>235.20000000000002</v>
          </cell>
          <cell r="E228">
            <v>0</v>
          </cell>
        </row>
        <row r="229">
          <cell r="A229">
            <v>10.62</v>
          </cell>
          <cell r="B229" t="str">
            <v>DP10065 Dynabolt Plus Anchor (Ramset)</v>
          </cell>
          <cell r="C229" t="str">
            <v>pc.</v>
          </cell>
          <cell r="D229">
            <v>19.425000000000001</v>
          </cell>
          <cell r="E229">
            <v>0</v>
          </cell>
        </row>
        <row r="230">
          <cell r="A230">
            <v>10.63</v>
          </cell>
          <cell r="B230" t="str">
            <v>T10065 Trubolt</v>
          </cell>
          <cell r="C230" t="str">
            <v>pc.</v>
          </cell>
          <cell r="D230">
            <v>19.425000000000001</v>
          </cell>
          <cell r="E230">
            <v>0</v>
          </cell>
        </row>
        <row r="231">
          <cell r="A231">
            <v>10.64</v>
          </cell>
          <cell r="B231" t="str">
            <v>DSM12 Dyaset Anchor (Ramset)</v>
          </cell>
          <cell r="C231" t="str">
            <v>pc.</v>
          </cell>
          <cell r="D231">
            <v>19.95</v>
          </cell>
          <cell r="E231">
            <v>0</v>
          </cell>
        </row>
        <row r="232">
          <cell r="A232">
            <v>10.65</v>
          </cell>
          <cell r="B232" t="str">
            <v>DSM16 Dyaset Anchor (Ramset)</v>
          </cell>
          <cell r="C232" t="str">
            <v>pc.</v>
          </cell>
          <cell r="D232">
            <v>55.650000000000006</v>
          </cell>
          <cell r="E232">
            <v>0</v>
          </cell>
        </row>
        <row r="233">
          <cell r="A233">
            <v>10.66</v>
          </cell>
          <cell r="B233" t="str">
            <v>CHEM10 Chemset (Ramset)</v>
          </cell>
          <cell r="C233" t="str">
            <v>pc.</v>
          </cell>
          <cell r="D233">
            <v>94.5</v>
          </cell>
          <cell r="E233">
            <v>0</v>
          </cell>
        </row>
        <row r="234">
          <cell r="A234">
            <v>10.67</v>
          </cell>
          <cell r="B234" t="str">
            <v>ISKE Epoxy Set (Ramset)</v>
          </cell>
          <cell r="C234" t="str">
            <v>kit</v>
          </cell>
          <cell r="D234">
            <v>2471.8049999999998</v>
          </cell>
          <cell r="E234">
            <v>0</v>
          </cell>
        </row>
        <row r="235">
          <cell r="A235">
            <v>11</v>
          </cell>
          <cell r="B235" t="str">
            <v>Marble</v>
          </cell>
          <cell r="D235">
            <v>0</v>
          </cell>
          <cell r="E235">
            <v>0</v>
          </cell>
        </row>
        <row r="236">
          <cell r="A236">
            <v>12</v>
          </cell>
          <cell r="B236" t="str">
            <v>Others</v>
          </cell>
          <cell r="D236">
            <v>0</v>
          </cell>
          <cell r="E236">
            <v>0</v>
          </cell>
        </row>
        <row r="237">
          <cell r="A237">
            <v>12.01</v>
          </cell>
          <cell r="B237" t="str">
            <v>Cabinet Pull, Ordinary</v>
          </cell>
          <cell r="C237" t="str">
            <v>pc.</v>
          </cell>
          <cell r="D237">
            <v>10.5</v>
          </cell>
          <cell r="E237">
            <v>0</v>
          </cell>
        </row>
        <row r="238">
          <cell r="A238">
            <v>12.02</v>
          </cell>
          <cell r="B238" t="str">
            <v>Roller Catches</v>
          </cell>
          <cell r="C238" t="str">
            <v>pc.</v>
          </cell>
          <cell r="D238">
            <v>5.25</v>
          </cell>
          <cell r="E238">
            <v>0</v>
          </cell>
        </row>
        <row r="239">
          <cell r="A239">
            <v>12.03</v>
          </cell>
          <cell r="B239" t="str">
            <v>Bunker</v>
          </cell>
          <cell r="C239" t="str">
            <v>lit.</v>
          </cell>
          <cell r="D239">
            <v>4.9770000000000003</v>
          </cell>
          <cell r="E239">
            <v>0</v>
          </cell>
        </row>
        <row r="240">
          <cell r="A240">
            <v>12.04</v>
          </cell>
          <cell r="B240" t="str">
            <v>Diesel</v>
          </cell>
          <cell r="C240" t="str">
            <v>lit.</v>
          </cell>
          <cell r="D240">
            <v>9.4919999999999991</v>
          </cell>
          <cell r="E240">
            <v>0</v>
          </cell>
        </row>
        <row r="241">
          <cell r="A241">
            <v>12.05</v>
          </cell>
          <cell r="B241" t="str">
            <v>Gasoline, Premium</v>
          </cell>
          <cell r="C241" t="str">
            <v>lit.</v>
          </cell>
          <cell r="D241">
            <v>13.534500000000001</v>
          </cell>
          <cell r="E241">
            <v>0</v>
          </cell>
        </row>
        <row r="242">
          <cell r="A242">
            <v>12.06</v>
          </cell>
          <cell r="B242" t="str">
            <v>Gasoline, Regular</v>
          </cell>
          <cell r="C242" t="str">
            <v>lit.</v>
          </cell>
          <cell r="D242">
            <v>12.232500000000002</v>
          </cell>
          <cell r="E242">
            <v>0</v>
          </cell>
        </row>
        <row r="243">
          <cell r="A243">
            <v>12.07</v>
          </cell>
          <cell r="B243" t="str">
            <v>Grease</v>
          </cell>
          <cell r="C243" t="str">
            <v>pale</v>
          </cell>
          <cell r="D243">
            <v>1139.691</v>
          </cell>
          <cell r="E243">
            <v>0</v>
          </cell>
        </row>
        <row r="244">
          <cell r="A244">
            <v>12.08</v>
          </cell>
          <cell r="B244" t="str">
            <v>Precast Guardrail</v>
          </cell>
          <cell r="C244" t="str">
            <v>pc.</v>
          </cell>
          <cell r="D244">
            <v>367.5</v>
          </cell>
          <cell r="E244">
            <v>0</v>
          </cell>
        </row>
        <row r="245">
          <cell r="A245">
            <v>13</v>
          </cell>
          <cell r="B245" t="str">
            <v>Paints</v>
          </cell>
          <cell r="D245">
            <v>0</v>
          </cell>
          <cell r="E245">
            <v>0</v>
          </cell>
        </row>
        <row r="246">
          <cell r="A246" t="str">
            <v>13a</v>
          </cell>
          <cell r="B246" t="str">
            <v>Painting</v>
          </cell>
          <cell r="C246" t="str">
            <v>sq. m.</v>
          </cell>
          <cell r="D246">
            <v>0</v>
          </cell>
          <cell r="E246">
            <v>15</v>
          </cell>
        </row>
        <row r="247">
          <cell r="A247" t="str">
            <v>13b</v>
          </cell>
          <cell r="B247" t="str">
            <v>Painting of Structural Steel</v>
          </cell>
          <cell r="C247" t="str">
            <v>kg.</v>
          </cell>
          <cell r="D247">
            <v>0</v>
          </cell>
          <cell r="E247">
            <v>0.77249999999999996</v>
          </cell>
        </row>
        <row r="248">
          <cell r="A248" t="str">
            <v>13c</v>
          </cell>
          <cell r="B248" t="str">
            <v>Varnishing</v>
          </cell>
          <cell r="C248" t="str">
            <v>sq. m.</v>
          </cell>
          <cell r="D248">
            <v>0</v>
          </cell>
          <cell r="E248">
            <v>16.6448</v>
          </cell>
        </row>
        <row r="249">
          <cell r="A249" t="str">
            <v>13.01a</v>
          </cell>
          <cell r="B249" t="str">
            <v>Acri-color</v>
          </cell>
          <cell r="C249" t="str">
            <v>gal.</v>
          </cell>
          <cell r="D249">
            <v>210</v>
          </cell>
          <cell r="E249">
            <v>0</v>
          </cell>
        </row>
        <row r="250">
          <cell r="A250">
            <v>13.01</v>
          </cell>
          <cell r="B250" t="str">
            <v>Acri-color, Dutch Boy</v>
          </cell>
          <cell r="C250" t="str">
            <v>gal.</v>
          </cell>
          <cell r="D250">
            <v>210</v>
          </cell>
          <cell r="E250">
            <v>0</v>
          </cell>
        </row>
        <row r="251">
          <cell r="A251">
            <v>13.02</v>
          </cell>
          <cell r="B251" t="str">
            <v>Calsomine Powder</v>
          </cell>
          <cell r="C251" t="str">
            <v>kg.</v>
          </cell>
          <cell r="D251">
            <v>20</v>
          </cell>
          <cell r="E251">
            <v>0</v>
          </cell>
        </row>
        <row r="252">
          <cell r="A252" t="str">
            <v>13.03a</v>
          </cell>
          <cell r="B252" t="str">
            <v>Enamel, Flat Wall</v>
          </cell>
          <cell r="C252" t="str">
            <v>gal.</v>
          </cell>
          <cell r="D252">
            <v>305</v>
          </cell>
          <cell r="E252">
            <v>0</v>
          </cell>
        </row>
        <row r="253">
          <cell r="A253">
            <v>13.03</v>
          </cell>
          <cell r="B253" t="str">
            <v>Enamel, Flat Wall, Boysen</v>
          </cell>
          <cell r="C253" t="str">
            <v>gal.</v>
          </cell>
          <cell r="D253">
            <v>273</v>
          </cell>
          <cell r="E253">
            <v>0</v>
          </cell>
        </row>
        <row r="254">
          <cell r="A254">
            <v>13.04</v>
          </cell>
          <cell r="B254" t="str">
            <v>Enamel, Flat Wall, Dutch Boy</v>
          </cell>
          <cell r="C254" t="str">
            <v>gal.</v>
          </cell>
          <cell r="D254">
            <v>273</v>
          </cell>
          <cell r="E254">
            <v>0</v>
          </cell>
        </row>
        <row r="255">
          <cell r="A255">
            <v>13.05</v>
          </cell>
          <cell r="B255" t="str">
            <v>Enamel, Flat Wall, Nation</v>
          </cell>
          <cell r="C255" t="str">
            <v>gal.</v>
          </cell>
          <cell r="D255">
            <v>225.75</v>
          </cell>
          <cell r="E255">
            <v>0</v>
          </cell>
        </row>
        <row r="256">
          <cell r="A256">
            <v>13.06</v>
          </cell>
          <cell r="B256" t="str">
            <v>Enamel, Flat Wall, Sinclair</v>
          </cell>
          <cell r="C256" t="str">
            <v>gal.</v>
          </cell>
          <cell r="D256">
            <v>241.5</v>
          </cell>
          <cell r="E256">
            <v>0</v>
          </cell>
        </row>
        <row r="257">
          <cell r="A257" t="str">
            <v>13.07a</v>
          </cell>
          <cell r="B257" t="str">
            <v>Enamel, Quick Dry, White</v>
          </cell>
          <cell r="C257" t="str">
            <v>gal.</v>
          </cell>
          <cell r="D257">
            <v>360</v>
          </cell>
          <cell r="E257">
            <v>0</v>
          </cell>
        </row>
        <row r="258">
          <cell r="A258" t="str">
            <v>13.07b</v>
          </cell>
          <cell r="B258" t="str">
            <v>Enamel, Quick Dry, Brown</v>
          </cell>
          <cell r="C258" t="str">
            <v>gal.</v>
          </cell>
          <cell r="D258">
            <v>325.5</v>
          </cell>
          <cell r="E258">
            <v>0</v>
          </cell>
        </row>
        <row r="259">
          <cell r="A259">
            <v>13.07</v>
          </cell>
          <cell r="B259" t="str">
            <v>Enamel, Quick Dry, White, Boysen</v>
          </cell>
          <cell r="C259" t="str">
            <v>gal.</v>
          </cell>
          <cell r="D259">
            <v>325.5</v>
          </cell>
          <cell r="E259">
            <v>0</v>
          </cell>
        </row>
        <row r="260">
          <cell r="A260">
            <v>13.08</v>
          </cell>
          <cell r="B260" t="str">
            <v>Enamel, Quick Dry, White, Dutch Boy</v>
          </cell>
          <cell r="C260" t="str">
            <v>gal.</v>
          </cell>
          <cell r="D260">
            <v>315</v>
          </cell>
          <cell r="E260">
            <v>0</v>
          </cell>
        </row>
        <row r="261">
          <cell r="A261">
            <v>13.09</v>
          </cell>
          <cell r="B261" t="str">
            <v>Enamel, Quick Dry, White, Nation</v>
          </cell>
          <cell r="C261" t="str">
            <v>gal.</v>
          </cell>
          <cell r="D261">
            <v>267.75</v>
          </cell>
          <cell r="E261">
            <v>0</v>
          </cell>
        </row>
        <row r="262">
          <cell r="A262">
            <v>13.1</v>
          </cell>
          <cell r="B262" t="str">
            <v>Enamel, Quick Dry, White, Sinclair</v>
          </cell>
          <cell r="C262" t="str">
            <v>gal.</v>
          </cell>
          <cell r="D262">
            <v>299.25</v>
          </cell>
          <cell r="E262">
            <v>0</v>
          </cell>
        </row>
        <row r="263">
          <cell r="A263" t="str">
            <v>13.11a</v>
          </cell>
          <cell r="B263" t="str">
            <v>Exterior House Paint</v>
          </cell>
          <cell r="C263" t="str">
            <v>gal.</v>
          </cell>
          <cell r="D263">
            <v>349.125</v>
          </cell>
          <cell r="E263">
            <v>0</v>
          </cell>
        </row>
        <row r="264">
          <cell r="A264">
            <v>13.11</v>
          </cell>
          <cell r="B264" t="str">
            <v>Exterior House Paint, Boysen</v>
          </cell>
          <cell r="C264" t="str">
            <v>gal.</v>
          </cell>
          <cell r="D264">
            <v>349.125</v>
          </cell>
          <cell r="E264">
            <v>0</v>
          </cell>
        </row>
        <row r="265">
          <cell r="A265">
            <v>13.12</v>
          </cell>
          <cell r="B265" t="str">
            <v>Exterior House Paint, Dutch Boy</v>
          </cell>
          <cell r="C265" t="str">
            <v>gal.</v>
          </cell>
          <cell r="D265">
            <v>336</v>
          </cell>
          <cell r="E265">
            <v>0</v>
          </cell>
        </row>
        <row r="266">
          <cell r="A266">
            <v>13.13</v>
          </cell>
          <cell r="B266" t="str">
            <v>Exterior House Paint, Nation</v>
          </cell>
          <cell r="C266" t="str">
            <v>gal.</v>
          </cell>
          <cell r="D266">
            <v>273</v>
          </cell>
          <cell r="E266">
            <v>0</v>
          </cell>
        </row>
        <row r="267">
          <cell r="A267">
            <v>13.14</v>
          </cell>
          <cell r="B267" t="str">
            <v>Exterior House Paint, Sinclair</v>
          </cell>
          <cell r="C267" t="str">
            <v>gal.</v>
          </cell>
          <cell r="D267">
            <v>330.75</v>
          </cell>
          <cell r="E267">
            <v>0</v>
          </cell>
        </row>
        <row r="268">
          <cell r="A268">
            <v>13.15</v>
          </cell>
          <cell r="B268" t="str">
            <v>Glazing Putty</v>
          </cell>
          <cell r="C268" t="str">
            <v>gal.</v>
          </cell>
          <cell r="D268">
            <v>300</v>
          </cell>
          <cell r="E268">
            <v>0</v>
          </cell>
        </row>
        <row r="269">
          <cell r="A269">
            <v>13.16</v>
          </cell>
          <cell r="B269" t="str">
            <v>Lacquer Thinner</v>
          </cell>
          <cell r="C269" t="str">
            <v>gal.</v>
          </cell>
          <cell r="D269">
            <v>80</v>
          </cell>
          <cell r="E269">
            <v>0</v>
          </cell>
        </row>
        <row r="270">
          <cell r="A270" t="str">
            <v>13.17a</v>
          </cell>
          <cell r="B270" t="str">
            <v>Latex, Acrylic Emulsion</v>
          </cell>
          <cell r="C270" t="str">
            <v>gal.</v>
          </cell>
          <cell r="D270">
            <v>270.90000000000003</v>
          </cell>
          <cell r="E270">
            <v>0</v>
          </cell>
        </row>
        <row r="271">
          <cell r="A271">
            <v>13.17</v>
          </cell>
          <cell r="B271" t="str">
            <v>Latex, Acrylic Emulsion, Boysen</v>
          </cell>
          <cell r="C271" t="str">
            <v>gal.</v>
          </cell>
          <cell r="D271">
            <v>270.90000000000003</v>
          </cell>
          <cell r="E271">
            <v>0</v>
          </cell>
        </row>
        <row r="272">
          <cell r="A272" t="str">
            <v>13.18a</v>
          </cell>
          <cell r="B272" t="str">
            <v>Latex, Flat</v>
          </cell>
          <cell r="C272" t="str">
            <v>4L</v>
          </cell>
          <cell r="D272">
            <v>280</v>
          </cell>
          <cell r="E272">
            <v>0</v>
          </cell>
        </row>
        <row r="273">
          <cell r="A273">
            <v>13.18</v>
          </cell>
          <cell r="B273" t="str">
            <v>Latex, Flat, Tuflon</v>
          </cell>
          <cell r="C273" t="str">
            <v>4L</v>
          </cell>
          <cell r="D273">
            <v>257.25</v>
          </cell>
          <cell r="E273">
            <v>0</v>
          </cell>
        </row>
        <row r="274">
          <cell r="A274" t="str">
            <v>13.19a</v>
          </cell>
          <cell r="B274" t="str">
            <v>Latex, Gloss</v>
          </cell>
          <cell r="C274" t="str">
            <v>gal.</v>
          </cell>
          <cell r="D274">
            <v>304.5</v>
          </cell>
          <cell r="E274">
            <v>0</v>
          </cell>
        </row>
        <row r="275">
          <cell r="A275">
            <v>13.19</v>
          </cell>
          <cell r="B275" t="str">
            <v>Latex, Gloss, Boysen</v>
          </cell>
          <cell r="C275" t="str">
            <v>gal.</v>
          </cell>
          <cell r="D275">
            <v>304.5</v>
          </cell>
          <cell r="E275">
            <v>0</v>
          </cell>
        </row>
        <row r="276">
          <cell r="A276">
            <v>13.2</v>
          </cell>
          <cell r="B276" t="str">
            <v>Latex, Gloss, Dutch Boy</v>
          </cell>
          <cell r="C276" t="str">
            <v>gal.</v>
          </cell>
          <cell r="D276">
            <v>299.25</v>
          </cell>
          <cell r="E276">
            <v>0</v>
          </cell>
        </row>
        <row r="277">
          <cell r="A277">
            <v>13.21</v>
          </cell>
          <cell r="B277" t="str">
            <v>Latex, Gloss, Sinclair</v>
          </cell>
          <cell r="C277" t="str">
            <v>gal.</v>
          </cell>
          <cell r="D277">
            <v>292.95</v>
          </cell>
          <cell r="E277">
            <v>0</v>
          </cell>
        </row>
        <row r="278">
          <cell r="A278" t="str">
            <v>13.22a</v>
          </cell>
          <cell r="B278" t="str">
            <v>Latex, Semi-Gloss</v>
          </cell>
          <cell r="C278" t="str">
            <v>gal.</v>
          </cell>
          <cell r="D278">
            <v>320</v>
          </cell>
          <cell r="E278">
            <v>0</v>
          </cell>
        </row>
        <row r="279">
          <cell r="A279">
            <v>13.22</v>
          </cell>
          <cell r="B279" t="str">
            <v>Latex, Semi-Gloss, Boysen</v>
          </cell>
          <cell r="C279" t="str">
            <v>gal.</v>
          </cell>
          <cell r="D279">
            <v>304.5</v>
          </cell>
          <cell r="E279">
            <v>0</v>
          </cell>
        </row>
        <row r="280">
          <cell r="A280">
            <v>13.23</v>
          </cell>
          <cell r="B280" t="str">
            <v>Latex, Semi-Gloss, Dutch Boy</v>
          </cell>
          <cell r="C280" t="str">
            <v>gal.</v>
          </cell>
          <cell r="D280">
            <v>315</v>
          </cell>
          <cell r="E280">
            <v>0</v>
          </cell>
        </row>
        <row r="281">
          <cell r="A281">
            <v>13.24</v>
          </cell>
          <cell r="B281" t="str">
            <v>Latex, Semi-Gloss, Sinclair</v>
          </cell>
          <cell r="C281" t="str">
            <v>gal.</v>
          </cell>
          <cell r="D281">
            <v>292.95</v>
          </cell>
          <cell r="E281">
            <v>0</v>
          </cell>
        </row>
        <row r="282">
          <cell r="A282" t="str">
            <v>13.25a</v>
          </cell>
          <cell r="B282" t="str">
            <v>Neutralizer</v>
          </cell>
          <cell r="C282" t="str">
            <v>gal.</v>
          </cell>
          <cell r="D282">
            <v>60</v>
          </cell>
          <cell r="E282">
            <v>0</v>
          </cell>
        </row>
        <row r="283">
          <cell r="A283">
            <v>13.25</v>
          </cell>
          <cell r="B283" t="str">
            <v>Neutralizer, Boysen</v>
          </cell>
          <cell r="C283" t="str">
            <v>gal.</v>
          </cell>
          <cell r="D283">
            <v>262.5</v>
          </cell>
          <cell r="E283">
            <v>0</v>
          </cell>
        </row>
        <row r="284">
          <cell r="A284">
            <v>13.26</v>
          </cell>
          <cell r="B284" t="str">
            <v>Neutralizer, Dutch Boy</v>
          </cell>
          <cell r="C284" t="str">
            <v>gal.</v>
          </cell>
          <cell r="D284">
            <v>280.35000000000002</v>
          </cell>
          <cell r="E284">
            <v>0</v>
          </cell>
        </row>
        <row r="285">
          <cell r="A285" t="str">
            <v>13.27a</v>
          </cell>
          <cell r="B285" t="str">
            <v>Paint Thinner</v>
          </cell>
          <cell r="C285" t="str">
            <v>gal.</v>
          </cell>
          <cell r="D285">
            <v>80</v>
          </cell>
          <cell r="E285">
            <v>0</v>
          </cell>
        </row>
        <row r="286">
          <cell r="A286">
            <v>13.27</v>
          </cell>
          <cell r="B286" t="str">
            <v>Paint Thinner. CES</v>
          </cell>
          <cell r="C286" t="str">
            <v>gal.</v>
          </cell>
          <cell r="D286">
            <v>80</v>
          </cell>
          <cell r="E286">
            <v>0</v>
          </cell>
        </row>
        <row r="287">
          <cell r="A287" t="str">
            <v>13.28a</v>
          </cell>
          <cell r="B287" t="str">
            <v>Patching Compound</v>
          </cell>
          <cell r="C287" t="str">
            <v>gal.</v>
          </cell>
          <cell r="D287">
            <v>262.5</v>
          </cell>
          <cell r="E287">
            <v>0</v>
          </cell>
        </row>
        <row r="288">
          <cell r="A288">
            <v>13.28</v>
          </cell>
          <cell r="B288" t="str">
            <v>Patching Compound - Decalite</v>
          </cell>
          <cell r="C288" t="str">
            <v>gal.</v>
          </cell>
          <cell r="D288">
            <v>262.5</v>
          </cell>
          <cell r="E288">
            <v>0</v>
          </cell>
        </row>
        <row r="289">
          <cell r="A289" t="str">
            <v>13.29a</v>
          </cell>
          <cell r="B289" t="str">
            <v>Portland Cement Roof Paint</v>
          </cell>
          <cell r="C289" t="str">
            <v>gal.</v>
          </cell>
          <cell r="D289">
            <v>400</v>
          </cell>
          <cell r="E289">
            <v>0</v>
          </cell>
        </row>
        <row r="290">
          <cell r="A290">
            <v>13.29</v>
          </cell>
          <cell r="B290" t="str">
            <v>Portland Cement Roof Paint, Green, Boysen</v>
          </cell>
          <cell r="C290" t="str">
            <v>gal.</v>
          </cell>
          <cell r="D290">
            <v>351.75</v>
          </cell>
          <cell r="E290">
            <v>0</v>
          </cell>
        </row>
        <row r="291">
          <cell r="A291">
            <v>13.3</v>
          </cell>
          <cell r="B291" t="str">
            <v>Portland Cement Roof Paint, Green, Dutch Boy</v>
          </cell>
          <cell r="C291" t="str">
            <v>gal.</v>
          </cell>
          <cell r="D291">
            <v>350.7</v>
          </cell>
          <cell r="E291">
            <v>0</v>
          </cell>
        </row>
        <row r="292">
          <cell r="A292" t="str">
            <v>13.31a</v>
          </cell>
          <cell r="B292" t="str">
            <v>Primer Red Lead</v>
          </cell>
          <cell r="C292" t="str">
            <v>gal.</v>
          </cell>
          <cell r="D292">
            <v>320</v>
          </cell>
          <cell r="E292">
            <v>0</v>
          </cell>
        </row>
        <row r="293">
          <cell r="A293">
            <v>13.31</v>
          </cell>
          <cell r="B293" t="str">
            <v>Primer Red Lead, Boysen</v>
          </cell>
          <cell r="C293" t="str">
            <v>gal.</v>
          </cell>
          <cell r="D293">
            <v>313.95</v>
          </cell>
          <cell r="E293">
            <v>0</v>
          </cell>
        </row>
        <row r="294">
          <cell r="A294">
            <v>13.32</v>
          </cell>
          <cell r="B294" t="str">
            <v>Primer Red Lead, Dutch Boy</v>
          </cell>
          <cell r="C294" t="str">
            <v>gal.</v>
          </cell>
          <cell r="D294">
            <v>287.7</v>
          </cell>
          <cell r="E294">
            <v>0</v>
          </cell>
        </row>
        <row r="295">
          <cell r="A295" t="str">
            <v>13.33a</v>
          </cell>
          <cell r="B295" t="str">
            <v>Tinting Color</v>
          </cell>
          <cell r="C295" t="str">
            <v>pint</v>
          </cell>
          <cell r="D295">
            <v>70</v>
          </cell>
          <cell r="E295">
            <v>0</v>
          </cell>
        </row>
        <row r="296">
          <cell r="A296">
            <v>13.33</v>
          </cell>
          <cell r="B296" t="str">
            <v>Tinting Color, Green, Sinclair</v>
          </cell>
          <cell r="C296" t="str">
            <v>pint</v>
          </cell>
          <cell r="D296">
            <v>52.5</v>
          </cell>
          <cell r="E296">
            <v>0</v>
          </cell>
        </row>
        <row r="297">
          <cell r="A297">
            <v>13.34</v>
          </cell>
          <cell r="B297" t="str">
            <v>Varnish, Dutch Boy</v>
          </cell>
          <cell r="C297" t="str">
            <v>gal.</v>
          </cell>
          <cell r="D297">
            <v>231</v>
          </cell>
          <cell r="E297">
            <v>0</v>
          </cell>
        </row>
        <row r="298">
          <cell r="A298">
            <v>13.35</v>
          </cell>
          <cell r="B298" t="str">
            <v>Varnish, Valspar</v>
          </cell>
          <cell r="C298" t="str">
            <v>gal.</v>
          </cell>
          <cell r="D298">
            <v>609</v>
          </cell>
          <cell r="E298">
            <v>0</v>
          </cell>
        </row>
        <row r="299">
          <cell r="A299">
            <v>13.36</v>
          </cell>
          <cell r="B299" t="str">
            <v>Wood Stain</v>
          </cell>
          <cell r="C299" t="str">
            <v>lit.</v>
          </cell>
          <cell r="D299">
            <v>57.75</v>
          </cell>
          <cell r="E299">
            <v>0</v>
          </cell>
        </row>
        <row r="300">
          <cell r="A300">
            <v>13.37</v>
          </cell>
          <cell r="B300" t="str">
            <v>Zinc Chromate, Dutch Boy</v>
          </cell>
          <cell r="C300" t="str">
            <v>gal.</v>
          </cell>
          <cell r="D300">
            <v>367.5</v>
          </cell>
          <cell r="E300">
            <v>0</v>
          </cell>
        </row>
        <row r="301">
          <cell r="A301">
            <v>14</v>
          </cell>
          <cell r="B301" t="str">
            <v>Pipe Fittings</v>
          </cell>
          <cell r="D301">
            <v>0</v>
          </cell>
          <cell r="E301">
            <v>0</v>
          </cell>
        </row>
        <row r="302">
          <cell r="A302">
            <v>14.01</v>
          </cell>
          <cell r="B302" t="str">
            <v>G.I. Check Valve, Horizontal, 1/2" dia.</v>
          </cell>
          <cell r="C302" t="str">
            <v>pc.</v>
          </cell>
          <cell r="D302">
            <v>262.5</v>
          </cell>
          <cell r="E302">
            <v>0</v>
          </cell>
        </row>
        <row r="303">
          <cell r="A303">
            <v>14.02</v>
          </cell>
          <cell r="B303" t="str">
            <v>G.I. Check Valve, Horizontal, 3/4" dia.</v>
          </cell>
          <cell r="C303" t="str">
            <v>pc.</v>
          </cell>
          <cell r="D303">
            <v>141.75</v>
          </cell>
          <cell r="E303">
            <v>0</v>
          </cell>
        </row>
        <row r="304">
          <cell r="A304">
            <v>14.03</v>
          </cell>
          <cell r="B304" t="str">
            <v>G.I. Check Valve, Horizontal,  1" dia.</v>
          </cell>
          <cell r="C304" t="str">
            <v>pc.</v>
          </cell>
          <cell r="D304">
            <v>198.1875</v>
          </cell>
          <cell r="E304">
            <v>0</v>
          </cell>
        </row>
        <row r="305">
          <cell r="A305">
            <v>14.04</v>
          </cell>
          <cell r="B305" t="str">
            <v>G.I. Check Valve, Horizontal, 1-1/2" dia.</v>
          </cell>
          <cell r="C305" t="str">
            <v>pc.</v>
          </cell>
          <cell r="D305">
            <v>323.40000000000003</v>
          </cell>
          <cell r="E305">
            <v>0</v>
          </cell>
        </row>
        <row r="306">
          <cell r="A306">
            <v>14.05</v>
          </cell>
          <cell r="B306" t="str">
            <v>G.I. Coupling, 1/2" dia.</v>
          </cell>
          <cell r="C306" t="str">
            <v>pc.</v>
          </cell>
          <cell r="D306">
            <v>10.5</v>
          </cell>
          <cell r="E306">
            <v>0</v>
          </cell>
        </row>
        <row r="307">
          <cell r="A307">
            <v>14.06</v>
          </cell>
          <cell r="B307" t="str">
            <v>G.I. Coupling, 3/4" dia.</v>
          </cell>
          <cell r="C307" t="str">
            <v>pc.</v>
          </cell>
          <cell r="D307">
            <v>13.65</v>
          </cell>
          <cell r="E307">
            <v>0</v>
          </cell>
        </row>
        <row r="308">
          <cell r="A308">
            <v>14.07</v>
          </cell>
          <cell r="B308" t="str">
            <v>G.I. Coupling,  1" dia.</v>
          </cell>
          <cell r="C308" t="str">
            <v>pc.</v>
          </cell>
          <cell r="D308">
            <v>24.150000000000002</v>
          </cell>
          <cell r="E308">
            <v>0</v>
          </cell>
        </row>
        <row r="309">
          <cell r="A309">
            <v>14.08</v>
          </cell>
          <cell r="B309" t="str">
            <v>G.I. Coupling, 1-1/2" dia.</v>
          </cell>
          <cell r="C309" t="str">
            <v>pc.</v>
          </cell>
          <cell r="D309">
            <v>38.661000000000001</v>
          </cell>
          <cell r="E309">
            <v>0</v>
          </cell>
        </row>
        <row r="310">
          <cell r="A310">
            <v>14.09</v>
          </cell>
          <cell r="B310" t="str">
            <v>G.I. Coupling,  2" dia.</v>
          </cell>
          <cell r="C310" t="str">
            <v>pc.</v>
          </cell>
          <cell r="D310">
            <v>63</v>
          </cell>
          <cell r="E310">
            <v>0</v>
          </cell>
        </row>
        <row r="311">
          <cell r="A311">
            <v>14.1</v>
          </cell>
          <cell r="B311" t="str">
            <v>G.I. Coupling,  3" dia.</v>
          </cell>
          <cell r="C311" t="str">
            <v>pc.</v>
          </cell>
          <cell r="D311">
            <v>138.6</v>
          </cell>
          <cell r="E311">
            <v>0</v>
          </cell>
        </row>
        <row r="312">
          <cell r="A312">
            <v>14.11</v>
          </cell>
          <cell r="B312" t="str">
            <v>G.I. Cross Tee, 1/2" dia.</v>
          </cell>
          <cell r="C312" t="str">
            <v>pc.</v>
          </cell>
          <cell r="D312">
            <v>52.5</v>
          </cell>
          <cell r="E312">
            <v>0</v>
          </cell>
        </row>
        <row r="313">
          <cell r="A313">
            <v>14.12</v>
          </cell>
          <cell r="B313" t="str">
            <v>G.I. Cross Tee, 3/4" dia.</v>
          </cell>
          <cell r="C313" t="str">
            <v>pc.</v>
          </cell>
          <cell r="D313">
            <v>66.150000000000006</v>
          </cell>
          <cell r="E313">
            <v>0</v>
          </cell>
        </row>
        <row r="314">
          <cell r="A314">
            <v>14.13</v>
          </cell>
          <cell r="B314" t="str">
            <v>G.I. Cross Tee,  1" dia.</v>
          </cell>
          <cell r="C314" t="str">
            <v>pc.</v>
          </cell>
          <cell r="D314">
            <v>89.25</v>
          </cell>
          <cell r="E314">
            <v>0</v>
          </cell>
        </row>
        <row r="315">
          <cell r="A315">
            <v>14.14</v>
          </cell>
          <cell r="B315" t="str">
            <v>G.I. Cross Tee, 1-1/2" dia.</v>
          </cell>
          <cell r="C315" t="str">
            <v>pc.</v>
          </cell>
          <cell r="D315">
            <v>182.70000000000002</v>
          </cell>
          <cell r="E315">
            <v>0</v>
          </cell>
        </row>
        <row r="316">
          <cell r="A316">
            <v>14.15</v>
          </cell>
          <cell r="B316" t="str">
            <v>G.I. Cross Tee,  2" dia.</v>
          </cell>
          <cell r="C316" t="str">
            <v>pc.</v>
          </cell>
          <cell r="D316">
            <v>242.55</v>
          </cell>
          <cell r="E316">
            <v>0</v>
          </cell>
        </row>
        <row r="317">
          <cell r="A317">
            <v>14.16</v>
          </cell>
          <cell r="B317" t="str">
            <v>G.I. Cross Tee,  3" dia.</v>
          </cell>
          <cell r="C317" t="str">
            <v>pc.</v>
          </cell>
          <cell r="D317">
            <v>577.5</v>
          </cell>
          <cell r="E317">
            <v>0</v>
          </cell>
        </row>
        <row r="318">
          <cell r="A318">
            <v>14.17</v>
          </cell>
          <cell r="B318" t="str">
            <v>G.I. Elbow, 45 Deg., 1/2" dia.</v>
          </cell>
          <cell r="C318" t="str">
            <v>pc.</v>
          </cell>
          <cell r="D318">
            <v>15.75</v>
          </cell>
          <cell r="E318">
            <v>0</v>
          </cell>
        </row>
        <row r="319">
          <cell r="A319">
            <v>14.18</v>
          </cell>
          <cell r="B319" t="str">
            <v>G.I. Elbow, 45 Deg., 3/4" dia.</v>
          </cell>
          <cell r="C319" t="str">
            <v>pc.</v>
          </cell>
          <cell r="D319">
            <v>18.900000000000002</v>
          </cell>
          <cell r="E319">
            <v>0</v>
          </cell>
        </row>
        <row r="320">
          <cell r="A320">
            <v>14.19</v>
          </cell>
          <cell r="B320" t="str">
            <v>G.I. Elbow, 45 Deg.,  1" dia.</v>
          </cell>
          <cell r="C320" t="str">
            <v>pc.</v>
          </cell>
          <cell r="D320">
            <v>31.5</v>
          </cell>
          <cell r="E320">
            <v>0</v>
          </cell>
        </row>
        <row r="321">
          <cell r="A321">
            <v>14.2</v>
          </cell>
          <cell r="B321" t="str">
            <v>G.I. Elbow, 45 Deg., 1-1/2" dia.</v>
          </cell>
          <cell r="C321" t="str">
            <v>pc.</v>
          </cell>
          <cell r="D321">
            <v>60.900000000000006</v>
          </cell>
          <cell r="E321">
            <v>0</v>
          </cell>
        </row>
        <row r="322">
          <cell r="A322">
            <v>14.21</v>
          </cell>
          <cell r="B322" t="str">
            <v>G.I. Elbow, 45 Deg.,  2" dia.</v>
          </cell>
          <cell r="C322" t="str">
            <v>pc.</v>
          </cell>
          <cell r="D322">
            <v>89.25</v>
          </cell>
          <cell r="E322">
            <v>0</v>
          </cell>
        </row>
        <row r="323">
          <cell r="A323">
            <v>14.22</v>
          </cell>
          <cell r="B323" t="str">
            <v>G.I. Elbow, 45 Deg.,  3" dia.</v>
          </cell>
          <cell r="C323" t="str">
            <v>pc.</v>
          </cell>
          <cell r="D323">
            <v>252</v>
          </cell>
          <cell r="E323">
            <v>0</v>
          </cell>
        </row>
        <row r="324">
          <cell r="A324">
            <v>14.23</v>
          </cell>
          <cell r="B324" t="str">
            <v>G.I. Elbow, 90 Deg., 1/2" dia.</v>
          </cell>
          <cell r="C324" t="str">
            <v>pc.</v>
          </cell>
          <cell r="D324">
            <v>11.55</v>
          </cell>
          <cell r="E324">
            <v>0</v>
          </cell>
        </row>
        <row r="325">
          <cell r="A325">
            <v>14.24</v>
          </cell>
          <cell r="B325" t="str">
            <v>G.I. Elbow, 90 Deg., 3/4" dia.</v>
          </cell>
          <cell r="C325" t="str">
            <v>pc.</v>
          </cell>
          <cell r="D325">
            <v>18.900000000000002</v>
          </cell>
          <cell r="E325">
            <v>0</v>
          </cell>
        </row>
        <row r="326">
          <cell r="A326">
            <v>14.25</v>
          </cell>
          <cell r="B326" t="str">
            <v>G.I. Elbow, 90 Deg.,  1" dia.</v>
          </cell>
          <cell r="C326" t="str">
            <v>pc.</v>
          </cell>
          <cell r="D326">
            <v>28.35</v>
          </cell>
          <cell r="E326">
            <v>0</v>
          </cell>
        </row>
        <row r="327">
          <cell r="A327">
            <v>14.26</v>
          </cell>
          <cell r="B327" t="str">
            <v>G.I. Elbow, 90 Deg., 1-1/2" dia.</v>
          </cell>
          <cell r="C327" t="str">
            <v>pc.</v>
          </cell>
          <cell r="D327">
            <v>52.5</v>
          </cell>
          <cell r="E327">
            <v>0</v>
          </cell>
        </row>
        <row r="328">
          <cell r="A328">
            <v>14.27</v>
          </cell>
          <cell r="B328" t="str">
            <v>G.I. Elbow, 90 Deg.,  2" dia.</v>
          </cell>
          <cell r="C328" t="str">
            <v>pc.</v>
          </cell>
          <cell r="D328">
            <v>78.75</v>
          </cell>
          <cell r="E328">
            <v>0</v>
          </cell>
        </row>
        <row r="329">
          <cell r="A329">
            <v>14.28</v>
          </cell>
          <cell r="B329" t="str">
            <v>G.I. Elbow, 90 Deg.,  3" dia.</v>
          </cell>
          <cell r="C329" t="str">
            <v>pc.</v>
          </cell>
          <cell r="D329">
            <v>210</v>
          </cell>
          <cell r="E329">
            <v>0</v>
          </cell>
        </row>
        <row r="330">
          <cell r="A330">
            <v>14.29</v>
          </cell>
          <cell r="B330" t="str">
            <v>G.I. Gate Valve, 1/2" dia.</v>
          </cell>
          <cell r="C330" t="str">
            <v>pc.</v>
          </cell>
          <cell r="D330">
            <v>99.75</v>
          </cell>
          <cell r="E330">
            <v>0</v>
          </cell>
        </row>
        <row r="331">
          <cell r="A331">
            <v>14.3</v>
          </cell>
          <cell r="B331" t="str">
            <v>G.I. Gate Valve, 3/4" dia.</v>
          </cell>
          <cell r="C331" t="str">
            <v>pc.</v>
          </cell>
          <cell r="D331">
            <v>136.5</v>
          </cell>
          <cell r="E331">
            <v>0</v>
          </cell>
        </row>
        <row r="332">
          <cell r="A332">
            <v>14.31</v>
          </cell>
          <cell r="B332" t="str">
            <v>G.I. Gate Valve,  1" dia.</v>
          </cell>
          <cell r="C332" t="str">
            <v>pc.</v>
          </cell>
          <cell r="D332">
            <v>136.5</v>
          </cell>
          <cell r="E332">
            <v>0</v>
          </cell>
        </row>
        <row r="333">
          <cell r="A333">
            <v>14.32</v>
          </cell>
          <cell r="B333" t="str">
            <v>G.I. Gate Valve, 1-1/2" dia.</v>
          </cell>
          <cell r="C333" t="str">
            <v>pc.</v>
          </cell>
          <cell r="D333">
            <v>319.2</v>
          </cell>
          <cell r="E333">
            <v>0</v>
          </cell>
        </row>
        <row r="334">
          <cell r="A334">
            <v>14.33</v>
          </cell>
          <cell r="B334" t="str">
            <v>G.I. Gate Valve,  2" dia.</v>
          </cell>
          <cell r="C334" t="str">
            <v>pc.</v>
          </cell>
          <cell r="D334">
            <v>472.5</v>
          </cell>
          <cell r="E334">
            <v>0</v>
          </cell>
        </row>
        <row r="335">
          <cell r="A335">
            <v>14.34</v>
          </cell>
          <cell r="B335" t="str">
            <v>G.I. Plug, 1/2" dia.</v>
          </cell>
          <cell r="C335" t="str">
            <v>pc.</v>
          </cell>
          <cell r="D335">
            <v>10.5</v>
          </cell>
          <cell r="E335">
            <v>0</v>
          </cell>
        </row>
        <row r="336">
          <cell r="A336">
            <v>14.35</v>
          </cell>
          <cell r="B336" t="str">
            <v>G.I. Plug, 3/4" dia.</v>
          </cell>
          <cell r="C336" t="str">
            <v>pc.</v>
          </cell>
          <cell r="D336">
            <v>12.600000000000001</v>
          </cell>
          <cell r="E336">
            <v>0</v>
          </cell>
        </row>
        <row r="337">
          <cell r="A337">
            <v>14.36</v>
          </cell>
          <cell r="B337" t="str">
            <v>G.I. Plug,  1" dia.</v>
          </cell>
          <cell r="C337" t="str">
            <v>pc.</v>
          </cell>
          <cell r="D337">
            <v>15.75</v>
          </cell>
          <cell r="E337">
            <v>0</v>
          </cell>
        </row>
        <row r="338">
          <cell r="A338">
            <v>14.37</v>
          </cell>
          <cell r="B338" t="str">
            <v>G.I. Plug, 1-1/2" dia.</v>
          </cell>
          <cell r="C338" t="str">
            <v>pc.</v>
          </cell>
          <cell r="D338">
            <v>27.3</v>
          </cell>
          <cell r="E338">
            <v>0</v>
          </cell>
        </row>
        <row r="339">
          <cell r="A339">
            <v>14.38</v>
          </cell>
          <cell r="B339" t="str">
            <v>G.I. Pipe 1/2" dia.</v>
          </cell>
          <cell r="C339" t="str">
            <v>pc.</v>
          </cell>
          <cell r="D339">
            <v>210</v>
          </cell>
          <cell r="E339">
            <v>0</v>
          </cell>
        </row>
        <row r="340">
          <cell r="A340">
            <v>14.39</v>
          </cell>
          <cell r="B340" t="str">
            <v>Auxiliary Valve</v>
          </cell>
          <cell r="C340" t="str">
            <v>pc.</v>
          </cell>
          <cell r="D340">
            <v>147</v>
          </cell>
          <cell r="E340">
            <v>0</v>
          </cell>
        </row>
        <row r="341">
          <cell r="A341">
            <v>14.4</v>
          </cell>
          <cell r="B341" t="str">
            <v>Niple 2" long</v>
          </cell>
          <cell r="C341" t="str">
            <v>pc.</v>
          </cell>
          <cell r="D341">
            <v>7.3500000000000005</v>
          </cell>
          <cell r="E341">
            <v>0</v>
          </cell>
        </row>
        <row r="342">
          <cell r="A342">
            <v>14.41</v>
          </cell>
          <cell r="B342" t="str">
            <v>Teflon</v>
          </cell>
          <cell r="C342" t="str">
            <v>pc.</v>
          </cell>
          <cell r="D342">
            <v>10.5</v>
          </cell>
          <cell r="E342">
            <v>0</v>
          </cell>
        </row>
        <row r="343">
          <cell r="A343">
            <v>14.42</v>
          </cell>
          <cell r="B343" t="str">
            <v>Flexible Pipe</v>
          </cell>
          <cell r="C343" t="str">
            <v>pc.</v>
          </cell>
          <cell r="D343">
            <v>78.75</v>
          </cell>
          <cell r="E343">
            <v>0</v>
          </cell>
        </row>
        <row r="344">
          <cell r="A344">
            <v>15</v>
          </cell>
          <cell r="B344" t="str">
            <v>Plumbing/Sanitary</v>
          </cell>
          <cell r="D344">
            <v>0</v>
          </cell>
          <cell r="E344">
            <v>0</v>
          </cell>
        </row>
        <row r="345">
          <cell r="A345">
            <v>15.01</v>
          </cell>
          <cell r="B345" t="str">
            <v>PVC Tee 2" dia.</v>
          </cell>
          <cell r="C345" t="str">
            <v>pc.</v>
          </cell>
          <cell r="D345">
            <v>15.75</v>
          </cell>
          <cell r="E345">
            <v>0</v>
          </cell>
        </row>
        <row r="346">
          <cell r="A346">
            <v>15.02</v>
          </cell>
          <cell r="B346" t="str">
            <v>PVC Tee 3" dia.</v>
          </cell>
          <cell r="C346" t="str">
            <v>pc.</v>
          </cell>
          <cell r="D346">
            <v>21</v>
          </cell>
          <cell r="E346">
            <v>0</v>
          </cell>
        </row>
        <row r="347">
          <cell r="A347">
            <v>15.03</v>
          </cell>
          <cell r="B347" t="str">
            <v>PVC Tee 4" dia.</v>
          </cell>
          <cell r="C347" t="str">
            <v>pc.</v>
          </cell>
          <cell r="D347">
            <v>26.25</v>
          </cell>
          <cell r="E347">
            <v>0</v>
          </cell>
        </row>
        <row r="348">
          <cell r="A348">
            <v>15.04</v>
          </cell>
          <cell r="B348" t="str">
            <v>PVC Tee 2"x2" dia.</v>
          </cell>
          <cell r="C348" t="str">
            <v>pc.</v>
          </cell>
          <cell r="D348">
            <v>26.25</v>
          </cell>
          <cell r="E348">
            <v>0</v>
          </cell>
        </row>
        <row r="349">
          <cell r="A349">
            <v>15.05</v>
          </cell>
          <cell r="B349" t="str">
            <v>PVC Tee 3"x2" dia.</v>
          </cell>
          <cell r="C349" t="str">
            <v>pc.</v>
          </cell>
          <cell r="D349">
            <v>31.5</v>
          </cell>
          <cell r="E349">
            <v>0</v>
          </cell>
        </row>
        <row r="350">
          <cell r="A350">
            <v>15.06</v>
          </cell>
          <cell r="B350" t="str">
            <v>PVC Tee 4"x3" dia.</v>
          </cell>
          <cell r="C350" t="str">
            <v>pc.</v>
          </cell>
          <cell r="D350">
            <v>37.800000000000004</v>
          </cell>
          <cell r="E350">
            <v>0</v>
          </cell>
        </row>
        <row r="351">
          <cell r="A351" t="str">
            <v>15.06a</v>
          </cell>
          <cell r="B351" t="str">
            <v>PVC Tee 4"x4" dia.</v>
          </cell>
          <cell r="C351" t="str">
            <v>pc.</v>
          </cell>
          <cell r="D351">
            <v>42</v>
          </cell>
          <cell r="E351">
            <v>0</v>
          </cell>
        </row>
        <row r="352">
          <cell r="A352">
            <v>15.07</v>
          </cell>
          <cell r="B352" t="str">
            <v>PVC Pipe 2" dia.</v>
          </cell>
          <cell r="C352" t="str">
            <v>pc.</v>
          </cell>
          <cell r="D352">
            <v>126</v>
          </cell>
          <cell r="E352">
            <v>0</v>
          </cell>
        </row>
        <row r="353">
          <cell r="A353">
            <v>15.08</v>
          </cell>
          <cell r="B353" t="str">
            <v>PVC Pipe 3" dia.</v>
          </cell>
          <cell r="C353" t="str">
            <v>pc.</v>
          </cell>
          <cell r="D353">
            <v>147</v>
          </cell>
          <cell r="E353">
            <v>0</v>
          </cell>
        </row>
        <row r="354">
          <cell r="A354">
            <v>15.09</v>
          </cell>
          <cell r="B354" t="str">
            <v>PVC Pipe 4" dia.</v>
          </cell>
          <cell r="C354" t="str">
            <v>pc.</v>
          </cell>
          <cell r="D354">
            <v>168</v>
          </cell>
          <cell r="E354">
            <v>0</v>
          </cell>
        </row>
        <row r="355">
          <cell r="A355">
            <v>15.1</v>
          </cell>
          <cell r="B355" t="str">
            <v>PVC Wye 2"x2" dia.</v>
          </cell>
          <cell r="C355" t="str">
            <v>pc.</v>
          </cell>
          <cell r="D355">
            <v>21</v>
          </cell>
          <cell r="E355">
            <v>0</v>
          </cell>
        </row>
        <row r="356">
          <cell r="A356">
            <v>15.11</v>
          </cell>
          <cell r="B356" t="str">
            <v>PVC Wye 3"x2" dia.</v>
          </cell>
          <cell r="C356" t="str">
            <v>pc.</v>
          </cell>
          <cell r="D356">
            <v>26.25</v>
          </cell>
          <cell r="E356">
            <v>0</v>
          </cell>
        </row>
        <row r="357">
          <cell r="A357">
            <v>15.12</v>
          </cell>
          <cell r="B357" t="str">
            <v>PVC Wye 3"x3" dia.</v>
          </cell>
          <cell r="C357" t="str">
            <v>pc.</v>
          </cell>
          <cell r="D357">
            <v>29.400000000000002</v>
          </cell>
          <cell r="E357">
            <v>0</v>
          </cell>
        </row>
        <row r="358">
          <cell r="A358">
            <v>15.13</v>
          </cell>
          <cell r="B358" t="str">
            <v>PVC Wye 4"x3" dia.</v>
          </cell>
          <cell r="C358" t="str">
            <v>pc.</v>
          </cell>
          <cell r="D358">
            <v>33.6</v>
          </cell>
          <cell r="E358">
            <v>0</v>
          </cell>
        </row>
        <row r="359">
          <cell r="A359">
            <v>15.14</v>
          </cell>
          <cell r="B359" t="str">
            <v>PVC Elbow 2" dia.</v>
          </cell>
          <cell r="C359" t="str">
            <v>pc.</v>
          </cell>
          <cell r="D359">
            <v>15.75</v>
          </cell>
          <cell r="E359">
            <v>0</v>
          </cell>
        </row>
        <row r="360">
          <cell r="A360">
            <v>15.15</v>
          </cell>
          <cell r="B360" t="str">
            <v>PVC Elbow 3" dia.</v>
          </cell>
          <cell r="C360" t="str">
            <v>pc.</v>
          </cell>
          <cell r="D360">
            <v>21</v>
          </cell>
          <cell r="E360">
            <v>0</v>
          </cell>
        </row>
        <row r="361">
          <cell r="A361">
            <v>15.16</v>
          </cell>
          <cell r="B361" t="str">
            <v>PVC Elbow 4" dia.</v>
          </cell>
          <cell r="C361" t="str">
            <v>pc.</v>
          </cell>
          <cell r="D361">
            <v>24.150000000000002</v>
          </cell>
          <cell r="E361">
            <v>0</v>
          </cell>
        </row>
        <row r="362">
          <cell r="A362">
            <v>15.17</v>
          </cell>
          <cell r="B362" t="str">
            <v>PVC Elbow 2"x2" dia.</v>
          </cell>
          <cell r="C362" t="str">
            <v>pc.</v>
          </cell>
          <cell r="D362">
            <v>15.75</v>
          </cell>
          <cell r="E362">
            <v>0</v>
          </cell>
        </row>
        <row r="363">
          <cell r="A363">
            <v>15.18</v>
          </cell>
          <cell r="B363" t="str">
            <v>PVC Elbow 3"x2" dia.</v>
          </cell>
          <cell r="C363" t="str">
            <v>pc.</v>
          </cell>
          <cell r="D363">
            <v>18.900000000000002</v>
          </cell>
          <cell r="E363">
            <v>0</v>
          </cell>
        </row>
        <row r="364">
          <cell r="A364">
            <v>15.19</v>
          </cell>
          <cell r="B364" t="str">
            <v>PVC Elbow 3"x3" dia.</v>
          </cell>
          <cell r="C364" t="str">
            <v>pc.</v>
          </cell>
          <cell r="D364">
            <v>22.05</v>
          </cell>
          <cell r="E364">
            <v>0</v>
          </cell>
        </row>
        <row r="365">
          <cell r="A365">
            <v>15.2</v>
          </cell>
          <cell r="B365" t="str">
            <v>PVC Elbow 4"x3" dia.</v>
          </cell>
          <cell r="C365" t="str">
            <v>pc.</v>
          </cell>
          <cell r="D365">
            <v>24.150000000000002</v>
          </cell>
          <cell r="E365">
            <v>0</v>
          </cell>
        </row>
        <row r="366">
          <cell r="A366">
            <v>15.21</v>
          </cell>
          <cell r="B366" t="str">
            <v>PVC Elbow 4"x4" dia.</v>
          </cell>
          <cell r="C366" t="str">
            <v>pc.</v>
          </cell>
          <cell r="D366">
            <v>26.25</v>
          </cell>
          <cell r="E366">
            <v>0</v>
          </cell>
        </row>
        <row r="367">
          <cell r="A367">
            <v>15.22</v>
          </cell>
          <cell r="B367" t="str">
            <v>PVC End Cap 2" dia.</v>
          </cell>
          <cell r="C367" t="str">
            <v>pc.</v>
          </cell>
          <cell r="D367">
            <v>21</v>
          </cell>
          <cell r="E367">
            <v>0</v>
          </cell>
        </row>
        <row r="368">
          <cell r="A368">
            <v>15.23</v>
          </cell>
          <cell r="B368" t="str">
            <v>PVC End Cap 3" dia.</v>
          </cell>
          <cell r="C368" t="str">
            <v>pc.</v>
          </cell>
          <cell r="D368">
            <v>26.25</v>
          </cell>
          <cell r="E368">
            <v>0</v>
          </cell>
        </row>
        <row r="369">
          <cell r="A369">
            <v>15.24</v>
          </cell>
          <cell r="B369" t="str">
            <v>PVC End Cap 4" dia.</v>
          </cell>
          <cell r="C369" t="str">
            <v>pc.</v>
          </cell>
          <cell r="D369">
            <v>31.5</v>
          </cell>
          <cell r="E369">
            <v>0</v>
          </cell>
        </row>
        <row r="370">
          <cell r="A370">
            <v>16</v>
          </cell>
          <cell r="B370" t="str">
            <v>Plumbing Fixtures</v>
          </cell>
          <cell r="D370">
            <v>0</v>
          </cell>
          <cell r="E370">
            <v>0</v>
          </cell>
        </row>
        <row r="371">
          <cell r="A371">
            <v>16.010000000000002</v>
          </cell>
          <cell r="B371" t="str">
            <v>PVC Schedule 40, 15 mm dia.</v>
          </cell>
          <cell r="C371" t="str">
            <v>pc.</v>
          </cell>
          <cell r="D371">
            <v>47.25</v>
          </cell>
          <cell r="E371">
            <v>0</v>
          </cell>
        </row>
        <row r="372">
          <cell r="A372">
            <v>16.02</v>
          </cell>
          <cell r="B372" t="str">
            <v>PVC Pipe Tubing, 6 m x 20 mm dia.</v>
          </cell>
          <cell r="C372" t="str">
            <v>pc.</v>
          </cell>
          <cell r="D372">
            <v>47.25</v>
          </cell>
          <cell r="E372">
            <v>0</v>
          </cell>
        </row>
        <row r="373">
          <cell r="A373">
            <v>16.03</v>
          </cell>
          <cell r="B373" t="str">
            <v>PVC Pipe Tubing, Standard, 6 m x 50 mm dia.</v>
          </cell>
          <cell r="C373" t="str">
            <v>pc.</v>
          </cell>
          <cell r="D373">
            <v>126</v>
          </cell>
          <cell r="E373">
            <v>0</v>
          </cell>
        </row>
        <row r="374">
          <cell r="A374">
            <v>16.04</v>
          </cell>
          <cell r="B374" t="str">
            <v>PVC Pipe Tubing, Standard, 6 m x 75 mm dia.</v>
          </cell>
          <cell r="C374" t="str">
            <v>pc.</v>
          </cell>
          <cell r="D374">
            <v>168</v>
          </cell>
          <cell r="E374">
            <v>0</v>
          </cell>
        </row>
        <row r="375">
          <cell r="A375">
            <v>16.05</v>
          </cell>
          <cell r="B375" t="str">
            <v>PVC Wye, 75 mm dia.</v>
          </cell>
          <cell r="C375" t="str">
            <v>pc.</v>
          </cell>
          <cell r="D375">
            <v>27.3</v>
          </cell>
          <cell r="E375">
            <v>0</v>
          </cell>
        </row>
        <row r="376">
          <cell r="A376">
            <v>16.059999999999999</v>
          </cell>
          <cell r="B376" t="str">
            <v>PVC Wye, 3" x 2"</v>
          </cell>
          <cell r="C376" t="str">
            <v>pc.</v>
          </cell>
          <cell r="D376">
            <v>27.3</v>
          </cell>
          <cell r="E376">
            <v>0</v>
          </cell>
        </row>
        <row r="377">
          <cell r="A377">
            <v>16.07</v>
          </cell>
          <cell r="B377" t="str">
            <v>PVC Elbow 1/4" Bend</v>
          </cell>
          <cell r="C377" t="str">
            <v>pc.</v>
          </cell>
          <cell r="D377">
            <v>12.600000000000001</v>
          </cell>
          <cell r="E377">
            <v>0</v>
          </cell>
        </row>
        <row r="378">
          <cell r="A378">
            <v>16.079999999999998</v>
          </cell>
          <cell r="B378" t="str">
            <v>PVC Cross Tee, 20 mm dia.</v>
          </cell>
          <cell r="C378" t="str">
            <v>pc.</v>
          </cell>
          <cell r="D378">
            <v>18.900000000000002</v>
          </cell>
          <cell r="E378">
            <v>0</v>
          </cell>
        </row>
        <row r="379">
          <cell r="A379">
            <v>16.09</v>
          </cell>
          <cell r="B379" t="str">
            <v>PVC Cross Tee, 50 mm dia.</v>
          </cell>
          <cell r="C379" t="str">
            <v>pc.</v>
          </cell>
          <cell r="D379">
            <v>18.900000000000002</v>
          </cell>
          <cell r="E379">
            <v>0</v>
          </cell>
        </row>
        <row r="380">
          <cell r="A380">
            <v>16.100000000000001</v>
          </cell>
          <cell r="B380" t="str">
            <v>Solvent Cement</v>
          </cell>
          <cell r="C380" t="str">
            <v>qts.</v>
          </cell>
          <cell r="D380">
            <v>199.5</v>
          </cell>
          <cell r="E380">
            <v>0</v>
          </cell>
        </row>
        <row r="381">
          <cell r="A381">
            <v>16.11</v>
          </cell>
          <cell r="B381" t="str">
            <v>Water Closet</v>
          </cell>
          <cell r="C381" t="str">
            <v>pc.</v>
          </cell>
          <cell r="D381">
            <v>2625</v>
          </cell>
          <cell r="E381">
            <v>0</v>
          </cell>
        </row>
        <row r="382">
          <cell r="A382">
            <v>16.12</v>
          </cell>
          <cell r="B382" t="str">
            <v>Paper Holder</v>
          </cell>
          <cell r="C382" t="str">
            <v>pc.</v>
          </cell>
          <cell r="D382">
            <v>210</v>
          </cell>
          <cell r="E382">
            <v>0</v>
          </cell>
        </row>
        <row r="383">
          <cell r="A383">
            <v>16.13</v>
          </cell>
          <cell r="B383" t="str">
            <v>Shower Head</v>
          </cell>
          <cell r="C383" t="str">
            <v>pc.</v>
          </cell>
          <cell r="D383">
            <v>78.75</v>
          </cell>
          <cell r="E383">
            <v>0</v>
          </cell>
        </row>
        <row r="384">
          <cell r="A384">
            <v>16.14</v>
          </cell>
          <cell r="B384" t="str">
            <v>Shower Valve</v>
          </cell>
          <cell r="C384" t="str">
            <v>pc.</v>
          </cell>
          <cell r="D384">
            <v>210</v>
          </cell>
          <cell r="E384">
            <v>0</v>
          </cell>
        </row>
        <row r="385">
          <cell r="A385">
            <v>16.149999999999999</v>
          </cell>
          <cell r="B385" t="str">
            <v>Floor Drain 4" x 4"</v>
          </cell>
          <cell r="C385" t="str">
            <v>pc.</v>
          </cell>
          <cell r="D385">
            <v>26.25</v>
          </cell>
          <cell r="E385">
            <v>0</v>
          </cell>
        </row>
        <row r="386">
          <cell r="A386">
            <v>16.16</v>
          </cell>
          <cell r="B386" t="str">
            <v>Soap Holder</v>
          </cell>
          <cell r="C386" t="str">
            <v>pc.</v>
          </cell>
          <cell r="D386">
            <v>210</v>
          </cell>
          <cell r="E386">
            <v>0</v>
          </cell>
        </row>
        <row r="387">
          <cell r="A387">
            <v>16.170000000000002</v>
          </cell>
          <cell r="B387" t="str">
            <v>Lavatory</v>
          </cell>
          <cell r="C387" t="str">
            <v>set</v>
          </cell>
          <cell r="D387">
            <v>945</v>
          </cell>
          <cell r="E387">
            <v>0</v>
          </cell>
        </row>
        <row r="388">
          <cell r="A388">
            <v>16.18</v>
          </cell>
          <cell r="B388" t="str">
            <v>Installation of Sanitary Fixtures and Works</v>
          </cell>
          <cell r="C388" t="str">
            <v>lot</v>
          </cell>
          <cell r="D388">
            <v>0</v>
          </cell>
          <cell r="E388">
            <v>1442</v>
          </cell>
        </row>
        <row r="389">
          <cell r="A389">
            <v>16.190000000000001</v>
          </cell>
          <cell r="B389" t="str">
            <v>Installation of Plumbing Fixtures and Works</v>
          </cell>
          <cell r="C389" t="str">
            <v>lot</v>
          </cell>
          <cell r="D389">
            <v>0</v>
          </cell>
          <cell r="E389">
            <v>175.1</v>
          </cell>
        </row>
        <row r="390">
          <cell r="A390">
            <v>17</v>
          </cell>
          <cell r="B390" t="str">
            <v>Reinforcing Steel</v>
          </cell>
          <cell r="D390">
            <v>0</v>
          </cell>
          <cell r="E390">
            <v>0</v>
          </cell>
        </row>
        <row r="391">
          <cell r="A391" t="str">
            <v>17a</v>
          </cell>
          <cell r="B391" t="str">
            <v>Fabrication &amp; Installation of Reinforcing Bars</v>
          </cell>
          <cell r="C391" t="str">
            <v>kg.</v>
          </cell>
          <cell r="D391">
            <v>0</v>
          </cell>
          <cell r="E391">
            <v>4.5</v>
          </cell>
        </row>
        <row r="392">
          <cell r="A392">
            <v>17.010000000000002</v>
          </cell>
          <cell r="B392" t="str">
            <v>Reinforcing Steel, Int. Def. Grade 275, 10mm x 6m</v>
          </cell>
          <cell r="C392" t="str">
            <v>pc.</v>
          </cell>
          <cell r="D392">
            <v>43.050000000000004</v>
          </cell>
          <cell r="E392">
            <v>0</v>
          </cell>
        </row>
        <row r="393">
          <cell r="A393">
            <v>17.02</v>
          </cell>
          <cell r="B393" t="str">
            <v>Reinforcing Steel, Int. Def. Grade 275, 12mm x 6m</v>
          </cell>
          <cell r="C393" t="str">
            <v>pc.</v>
          </cell>
          <cell r="D393">
            <v>78.75</v>
          </cell>
          <cell r="E393">
            <v>0</v>
          </cell>
        </row>
        <row r="394">
          <cell r="A394">
            <v>17.03</v>
          </cell>
          <cell r="B394" t="str">
            <v>Reinforcing Steel, Int. Def. Grade 275, 16mm x 6m</v>
          </cell>
          <cell r="C394" t="str">
            <v>pc.</v>
          </cell>
          <cell r="D394">
            <v>131.25</v>
          </cell>
          <cell r="E394">
            <v>0</v>
          </cell>
        </row>
        <row r="395">
          <cell r="A395">
            <v>17.04</v>
          </cell>
          <cell r="B395" t="str">
            <v>Reinforcing Steel, Int. Def. Grade 275, 20mm x 6m</v>
          </cell>
          <cell r="C395" t="str">
            <v>pc.</v>
          </cell>
          <cell r="D395">
            <v>204.75</v>
          </cell>
          <cell r="E395">
            <v>0</v>
          </cell>
        </row>
        <row r="396">
          <cell r="A396">
            <v>17.05</v>
          </cell>
          <cell r="B396" t="str">
            <v>Reinforcing Steel, Int. Def. Grade 275, 25mm x 6m</v>
          </cell>
          <cell r="C396" t="str">
            <v>pc.</v>
          </cell>
          <cell r="D396">
            <v>323.40000000000003</v>
          </cell>
          <cell r="E396">
            <v>0</v>
          </cell>
        </row>
        <row r="397">
          <cell r="A397">
            <v>17.059999999999999</v>
          </cell>
          <cell r="B397" t="str">
            <v>Reinforcing Steel, Plain Grade 230, 12mm x 6m</v>
          </cell>
          <cell r="C397" t="str">
            <v>pc.</v>
          </cell>
          <cell r="D397">
            <v>99.75</v>
          </cell>
          <cell r="E397">
            <v>0</v>
          </cell>
        </row>
        <row r="398">
          <cell r="A398">
            <v>17.07</v>
          </cell>
          <cell r="B398" t="str">
            <v>Reinforcing Steel, Plain Grade 230, 16mm x 6m</v>
          </cell>
          <cell r="C398" t="str">
            <v>pc.</v>
          </cell>
          <cell r="D398">
            <v>165.9</v>
          </cell>
          <cell r="E398">
            <v>0</v>
          </cell>
        </row>
        <row r="399">
          <cell r="A399">
            <v>17.079999999999998</v>
          </cell>
          <cell r="B399" t="str">
            <v>Reinforcing Steel, Plain Grade 230, 20mm x 6m</v>
          </cell>
          <cell r="C399" t="str">
            <v>pc.</v>
          </cell>
          <cell r="D399">
            <v>243.60000000000002</v>
          </cell>
          <cell r="E399">
            <v>0</v>
          </cell>
        </row>
        <row r="400">
          <cell r="A400">
            <v>17.09</v>
          </cell>
          <cell r="B400" t="str">
            <v>Reinforcing Steel, Plain Grade 230, 25mm x 6m</v>
          </cell>
          <cell r="C400" t="str">
            <v>pc.</v>
          </cell>
          <cell r="D400">
            <v>385.35</v>
          </cell>
          <cell r="E400">
            <v>0</v>
          </cell>
        </row>
        <row r="401">
          <cell r="A401">
            <v>17.100000000000001</v>
          </cell>
          <cell r="B401" t="str">
            <v>Reinforcing Steel, Struc. Def. Grade 230, 10mm x 6m</v>
          </cell>
          <cell r="C401" t="str">
            <v>pc.</v>
          </cell>
          <cell r="D401">
            <v>51.45</v>
          </cell>
          <cell r="E401">
            <v>0</v>
          </cell>
        </row>
        <row r="402">
          <cell r="A402">
            <v>17.11</v>
          </cell>
          <cell r="B402" t="str">
            <v>Reinforcing Steel, Struc. Def. Grade 230, 12mm x 6m</v>
          </cell>
          <cell r="C402" t="str">
            <v>pc.</v>
          </cell>
          <cell r="D402">
            <v>63</v>
          </cell>
          <cell r="E402">
            <v>0</v>
          </cell>
        </row>
        <row r="403">
          <cell r="A403">
            <v>17.12</v>
          </cell>
          <cell r="B403" t="str">
            <v>Reinforcing Steel, Struc. Def. Grade 230, 16mm x 6m</v>
          </cell>
          <cell r="C403" t="str">
            <v>pc.</v>
          </cell>
          <cell r="D403">
            <v>103.95</v>
          </cell>
          <cell r="E403">
            <v>0</v>
          </cell>
        </row>
        <row r="404">
          <cell r="A404">
            <v>17.13</v>
          </cell>
          <cell r="B404" t="str">
            <v>Reinforcing Steel, Struc. Def. Grade 230, 20mm x 6m</v>
          </cell>
          <cell r="C404" t="str">
            <v>pc.</v>
          </cell>
          <cell r="D404">
            <v>178.5</v>
          </cell>
          <cell r="E404">
            <v>0</v>
          </cell>
        </row>
        <row r="405">
          <cell r="A405">
            <v>17.14</v>
          </cell>
          <cell r="B405" t="str">
            <v>Reinforcing Steel, Struc. Def. Grade 230, 25mm x 6m</v>
          </cell>
          <cell r="C405" t="str">
            <v>pc.</v>
          </cell>
          <cell r="D405">
            <v>294</v>
          </cell>
          <cell r="E405">
            <v>0</v>
          </cell>
        </row>
        <row r="406">
          <cell r="A406">
            <v>18</v>
          </cell>
          <cell r="B406" t="str">
            <v>Roofing</v>
          </cell>
          <cell r="D406">
            <v>0</v>
          </cell>
          <cell r="E406">
            <v>0</v>
          </cell>
        </row>
        <row r="407">
          <cell r="A407" t="str">
            <v>18a</v>
          </cell>
          <cell r="B407" t="str">
            <v>Installation of Corrugated G.I. Sheets</v>
          </cell>
          <cell r="C407" t="str">
            <v>sq.m.</v>
          </cell>
          <cell r="D407">
            <v>0</v>
          </cell>
          <cell r="E407">
            <v>40</v>
          </cell>
        </row>
        <row r="408">
          <cell r="A408" t="str">
            <v>18b</v>
          </cell>
          <cell r="B408" t="str">
            <v>Installation of Gutter</v>
          </cell>
          <cell r="C408" t="str">
            <v>m</v>
          </cell>
          <cell r="D408">
            <v>0</v>
          </cell>
          <cell r="E408">
            <v>23</v>
          </cell>
        </row>
        <row r="409">
          <cell r="A409" t="str">
            <v>18c</v>
          </cell>
          <cell r="B409" t="str">
            <v>Installation of Flashing</v>
          </cell>
          <cell r="C409" t="str">
            <v>m</v>
          </cell>
          <cell r="D409">
            <v>0</v>
          </cell>
          <cell r="E409">
            <v>25</v>
          </cell>
        </row>
        <row r="410">
          <cell r="A410" t="str">
            <v>18d</v>
          </cell>
          <cell r="B410" t="str">
            <v>Installation of Ridge Roll</v>
          </cell>
          <cell r="C410" t="str">
            <v>m</v>
          </cell>
          <cell r="D410">
            <v>0</v>
          </cell>
          <cell r="E410">
            <v>23</v>
          </cell>
        </row>
        <row r="411">
          <cell r="A411" t="str">
            <v>18e</v>
          </cell>
          <cell r="B411" t="str">
            <v>Installation of Facia Board</v>
          </cell>
          <cell r="C411" t="str">
            <v>bd. ft.</v>
          </cell>
          <cell r="D411">
            <v>0</v>
          </cell>
          <cell r="E411">
            <v>15</v>
          </cell>
        </row>
        <row r="412">
          <cell r="A412" t="str">
            <v>18f</v>
          </cell>
          <cell r="B412" t="str">
            <v>Removal of Corrugated G.I. Sheets</v>
          </cell>
          <cell r="C412" t="str">
            <v>sq.m.</v>
          </cell>
          <cell r="D412">
            <v>0</v>
          </cell>
          <cell r="E412">
            <v>20</v>
          </cell>
        </row>
        <row r="413">
          <cell r="A413" t="str">
            <v>18g</v>
          </cell>
          <cell r="B413" t="str">
            <v>Removal of Roofing Accessories</v>
          </cell>
          <cell r="C413" t="str">
            <v>m</v>
          </cell>
          <cell r="D413">
            <v>0</v>
          </cell>
          <cell r="E413">
            <v>0.83430000000000004</v>
          </cell>
        </row>
        <row r="414">
          <cell r="A414" t="str">
            <v>18g1</v>
          </cell>
          <cell r="B414" t="str">
            <v>Removal of Flashing</v>
          </cell>
          <cell r="C414" t="str">
            <v>m</v>
          </cell>
          <cell r="D414">
            <v>0</v>
          </cell>
          <cell r="E414">
            <v>10</v>
          </cell>
        </row>
        <row r="415">
          <cell r="A415" t="str">
            <v>18g2</v>
          </cell>
          <cell r="B415" t="str">
            <v>Removal of Gutter</v>
          </cell>
          <cell r="C415" t="str">
            <v>m</v>
          </cell>
          <cell r="D415">
            <v>0</v>
          </cell>
          <cell r="E415">
            <v>10</v>
          </cell>
        </row>
        <row r="416">
          <cell r="A416" t="str">
            <v>18g3</v>
          </cell>
          <cell r="B416" t="str">
            <v>Removal of Fascia Board</v>
          </cell>
          <cell r="C416" t="str">
            <v>m</v>
          </cell>
          <cell r="D416">
            <v>0</v>
          </cell>
          <cell r="E416">
            <v>15</v>
          </cell>
        </row>
        <row r="417">
          <cell r="A417" t="str">
            <v>18g4</v>
          </cell>
          <cell r="B417" t="str">
            <v>Removal of Ridge Roll</v>
          </cell>
          <cell r="C417" t="str">
            <v>m</v>
          </cell>
          <cell r="D417">
            <v>0</v>
          </cell>
          <cell r="E417">
            <v>10</v>
          </cell>
        </row>
        <row r="418">
          <cell r="A418">
            <v>18.010000000000002</v>
          </cell>
          <cell r="B418" t="str">
            <v>Corrugated G.I. Sheet, G-26 x 8'</v>
          </cell>
          <cell r="C418" t="str">
            <v>pc.</v>
          </cell>
          <cell r="D418">
            <v>190</v>
          </cell>
          <cell r="E418">
            <v>0</v>
          </cell>
        </row>
        <row r="419">
          <cell r="A419">
            <v>18.02</v>
          </cell>
          <cell r="B419" t="str">
            <v>Corrugated G.I. Sheet, G-31 x 8'</v>
          </cell>
          <cell r="C419" t="str">
            <v>pc.</v>
          </cell>
          <cell r="D419">
            <v>142.80000000000001</v>
          </cell>
          <cell r="E419">
            <v>0</v>
          </cell>
        </row>
        <row r="420">
          <cell r="A420">
            <v>18.03</v>
          </cell>
          <cell r="B420" t="str">
            <v>G.I. Copper Rivets</v>
          </cell>
          <cell r="C420" t="str">
            <v>kg.</v>
          </cell>
          <cell r="D420">
            <v>50.400000000000006</v>
          </cell>
          <cell r="E420">
            <v>0</v>
          </cell>
        </row>
        <row r="421">
          <cell r="A421">
            <v>18.04</v>
          </cell>
          <cell r="B421" t="str">
            <v>G.I. Downspout, 2" x 3" x 8'</v>
          </cell>
          <cell r="C421" t="str">
            <v>pc.</v>
          </cell>
          <cell r="D421">
            <v>94.5</v>
          </cell>
          <cell r="E421">
            <v>0</v>
          </cell>
        </row>
        <row r="422">
          <cell r="A422">
            <v>18.05</v>
          </cell>
          <cell r="B422" t="str">
            <v>G.I. Downspout, 2" x 4" x 8'</v>
          </cell>
          <cell r="C422" t="str">
            <v>pc.</v>
          </cell>
          <cell r="D422">
            <v>94.5</v>
          </cell>
          <cell r="E422">
            <v>0</v>
          </cell>
        </row>
        <row r="423">
          <cell r="A423">
            <v>18.059999999999999</v>
          </cell>
          <cell r="B423" t="str">
            <v>Gutter, G-24, 36" x 8'</v>
          </cell>
          <cell r="C423" t="str">
            <v>pc.</v>
          </cell>
          <cell r="D423">
            <v>115.5</v>
          </cell>
          <cell r="E423">
            <v>0</v>
          </cell>
        </row>
        <row r="424">
          <cell r="A424">
            <v>18.07</v>
          </cell>
          <cell r="B424" t="str">
            <v>Gutter, G-26, 36" x 8'</v>
          </cell>
          <cell r="C424" t="str">
            <v>pc.</v>
          </cell>
          <cell r="D424">
            <v>115.5</v>
          </cell>
          <cell r="E424">
            <v>0</v>
          </cell>
        </row>
        <row r="425">
          <cell r="A425">
            <v>18.079999999999998</v>
          </cell>
          <cell r="B425" t="str">
            <v>Plain G.I. Sheet, G-24 x 8'</v>
          </cell>
          <cell r="C425" t="str">
            <v>lft.</v>
          </cell>
          <cell r="D425">
            <v>35.700000000000003</v>
          </cell>
          <cell r="E425">
            <v>0</v>
          </cell>
        </row>
        <row r="426">
          <cell r="A426">
            <v>18.09</v>
          </cell>
          <cell r="B426" t="str">
            <v>Plain G.I. Sheet, G-26 x 8'</v>
          </cell>
          <cell r="C426" t="str">
            <v>lft.</v>
          </cell>
          <cell r="D426">
            <v>25.200000000000003</v>
          </cell>
          <cell r="E426">
            <v>0</v>
          </cell>
        </row>
        <row r="427">
          <cell r="A427">
            <v>18.100000000000001</v>
          </cell>
          <cell r="B427" t="str">
            <v>G.I. Flashing, G-26 36"x 8'</v>
          </cell>
          <cell r="C427" t="str">
            <v>pc.</v>
          </cell>
          <cell r="D427">
            <v>220</v>
          </cell>
          <cell r="E427">
            <v>0</v>
          </cell>
        </row>
        <row r="428">
          <cell r="A428">
            <v>18.11</v>
          </cell>
          <cell r="B428" t="str">
            <v>Ridge Roll, G-26 36"x 8'</v>
          </cell>
          <cell r="C428" t="str">
            <v>pc.</v>
          </cell>
          <cell r="D428">
            <v>220</v>
          </cell>
          <cell r="E428">
            <v>0</v>
          </cell>
        </row>
        <row r="429">
          <cell r="A429">
            <v>18.12</v>
          </cell>
          <cell r="B429" t="str">
            <v>Fascia Board, 1" x 10"</v>
          </cell>
          <cell r="C429" t="str">
            <v>bd. ft.</v>
          </cell>
          <cell r="D429">
            <v>30</v>
          </cell>
          <cell r="E429">
            <v>0</v>
          </cell>
        </row>
        <row r="430">
          <cell r="A430">
            <v>18.13</v>
          </cell>
          <cell r="B430" t="str">
            <v>Corrugated G.I. Sheet, G-26 x 9'</v>
          </cell>
          <cell r="C430" t="str">
            <v>pc.</v>
          </cell>
          <cell r="D430">
            <v>198.45000000000002</v>
          </cell>
          <cell r="E430">
            <v>0</v>
          </cell>
        </row>
        <row r="431">
          <cell r="A431">
            <v>18.14</v>
          </cell>
          <cell r="B431" t="str">
            <v>Corrugated G.I. Sheet, G-26 x 10'</v>
          </cell>
          <cell r="C431" t="str">
            <v>pc.</v>
          </cell>
          <cell r="D431">
            <v>230</v>
          </cell>
          <cell r="E431">
            <v>0</v>
          </cell>
        </row>
        <row r="432">
          <cell r="A432">
            <v>18.149999999999999</v>
          </cell>
          <cell r="B432" t="str">
            <v>Corrugated G.I. Sheet, G-26 x 12'</v>
          </cell>
          <cell r="C432" t="str">
            <v>pc.</v>
          </cell>
          <cell r="D432">
            <v>280</v>
          </cell>
          <cell r="E432">
            <v>0</v>
          </cell>
        </row>
        <row r="433">
          <cell r="A433" t="str">
            <v>19 a</v>
          </cell>
          <cell r="B433" t="str">
            <v>Soil Poisoning</v>
          </cell>
          <cell r="D433">
            <v>0</v>
          </cell>
          <cell r="E433">
            <v>0</v>
          </cell>
        </row>
        <row r="434">
          <cell r="A434" t="str">
            <v>19-a1</v>
          </cell>
          <cell r="B434" t="str">
            <v>Soil Poisoning</v>
          </cell>
          <cell r="C434" t="str">
            <v>lot</v>
          </cell>
          <cell r="D434">
            <v>3000</v>
          </cell>
          <cell r="E434">
            <v>0</v>
          </cell>
        </row>
        <row r="435">
          <cell r="A435" t="str">
            <v>19-a2</v>
          </cell>
          <cell r="B435" t="str">
            <v>Application of Soil Poisoning</v>
          </cell>
          <cell r="C435" t="str">
            <v>lot</v>
          </cell>
          <cell r="D435">
            <v>0</v>
          </cell>
          <cell r="E435">
            <v>600</v>
          </cell>
        </row>
        <row r="436">
          <cell r="A436" t="str">
            <v>19-a3</v>
          </cell>
          <cell r="B436" t="str">
            <v>Wood Preservative</v>
          </cell>
          <cell r="C436" t="str">
            <v>unit</v>
          </cell>
          <cell r="D436">
            <v>294</v>
          </cell>
        </row>
        <row r="437">
          <cell r="A437" t="str">
            <v>19-a4</v>
          </cell>
          <cell r="B437" t="str">
            <v>Application of Wood Preservative</v>
          </cell>
          <cell r="C437" t="str">
            <v>unit</v>
          </cell>
          <cell r="E437">
            <v>360.5</v>
          </cell>
        </row>
        <row r="438">
          <cell r="A438">
            <v>19</v>
          </cell>
          <cell r="B438" t="str">
            <v>Structural Steel</v>
          </cell>
          <cell r="D438">
            <v>0</v>
          </cell>
          <cell r="E438">
            <v>0</v>
          </cell>
        </row>
        <row r="439">
          <cell r="A439" t="str">
            <v>19a</v>
          </cell>
          <cell r="B439" t="str">
            <v>Removal of Structural Steel Frame</v>
          </cell>
          <cell r="C439" t="str">
            <v>kg.</v>
          </cell>
          <cell r="D439">
            <v>0</v>
          </cell>
          <cell r="E439">
            <v>0.28840000000000005</v>
          </cell>
        </row>
        <row r="440">
          <cell r="A440" t="str">
            <v>19b</v>
          </cell>
          <cell r="B440" t="str">
            <v>Removal of Miscellaneous Steel</v>
          </cell>
          <cell r="C440" t="str">
            <v>kg.</v>
          </cell>
          <cell r="D440">
            <v>0</v>
          </cell>
          <cell r="E440">
            <v>0.50470000000000004</v>
          </cell>
        </row>
        <row r="441">
          <cell r="A441" t="str">
            <v>19c</v>
          </cell>
          <cell r="B441" t="str">
            <v>Installation of Steel Purlins</v>
          </cell>
          <cell r="C441" t="str">
            <v>kg.</v>
          </cell>
          <cell r="D441">
            <v>0</v>
          </cell>
          <cell r="E441">
            <v>6.6950000000000003</v>
          </cell>
        </row>
        <row r="442">
          <cell r="A442" t="str">
            <v>19d</v>
          </cell>
          <cell r="B442" t="str">
            <v>Fabrication &amp; Installation of Steel Rafter</v>
          </cell>
          <cell r="C442" t="str">
            <v>kg.</v>
          </cell>
          <cell r="D442">
            <v>0</v>
          </cell>
          <cell r="E442">
            <v>7.5190000000000001</v>
          </cell>
        </row>
        <row r="443">
          <cell r="A443" t="str">
            <v>19e</v>
          </cell>
          <cell r="B443" t="str">
            <v>Fabrication &amp; Installation of Steel Truss</v>
          </cell>
          <cell r="C443" t="str">
            <v>kg.</v>
          </cell>
          <cell r="D443">
            <v>0</v>
          </cell>
          <cell r="E443">
            <v>7.5190000000000001</v>
          </cell>
        </row>
        <row r="444">
          <cell r="A444">
            <v>19.010000000000002</v>
          </cell>
          <cell r="B444" t="str">
            <v>Angle Bars, 1/8" x 1/2" x 1/2" x 20'</v>
          </cell>
          <cell r="C444" t="str">
            <v>pc.</v>
          </cell>
          <cell r="D444">
            <v>102.9</v>
          </cell>
          <cell r="E444">
            <v>0</v>
          </cell>
        </row>
        <row r="445">
          <cell r="A445">
            <v>19.02</v>
          </cell>
          <cell r="B445" t="str">
            <v>Angle Bars, 1/8" x 3/4" x 3/4" x 20'</v>
          </cell>
          <cell r="C445" t="str">
            <v>pc.</v>
          </cell>
          <cell r="D445">
            <v>115.5</v>
          </cell>
          <cell r="E445">
            <v>0</v>
          </cell>
        </row>
        <row r="446">
          <cell r="A446">
            <v>19.03</v>
          </cell>
          <cell r="B446" t="str">
            <v>Angle Bars, 1/8" x  1"   x  1"  x 20'</v>
          </cell>
          <cell r="C446" t="str">
            <v>pc.</v>
          </cell>
          <cell r="D446">
            <v>121.80000000000001</v>
          </cell>
          <cell r="E446">
            <v>0</v>
          </cell>
        </row>
        <row r="447">
          <cell r="A447">
            <v>19.04</v>
          </cell>
          <cell r="B447" t="str">
            <v>Angle Bars, 1/8" x 1-1/2" x 1-1/2" x 20'</v>
          </cell>
          <cell r="C447" t="str">
            <v>pc.</v>
          </cell>
          <cell r="D447">
            <v>189</v>
          </cell>
          <cell r="E447">
            <v>0</v>
          </cell>
        </row>
        <row r="448">
          <cell r="A448">
            <v>19.05</v>
          </cell>
          <cell r="B448" t="str">
            <v>Angle Bars, 1/4" x 1" x  1" x 20'</v>
          </cell>
          <cell r="C448" t="str">
            <v>pc.</v>
          </cell>
          <cell r="D448">
            <v>253.05</v>
          </cell>
          <cell r="E448">
            <v>0</v>
          </cell>
        </row>
        <row r="449">
          <cell r="A449">
            <v>19.059999999999999</v>
          </cell>
          <cell r="B449" t="str">
            <v>Angle Bars, 3/8" x 3" x 3" x 20'</v>
          </cell>
          <cell r="C449" t="str">
            <v>pc.</v>
          </cell>
          <cell r="D449">
            <v>1089.9000000000001</v>
          </cell>
          <cell r="E449">
            <v>0</v>
          </cell>
        </row>
        <row r="450">
          <cell r="A450">
            <v>19.07</v>
          </cell>
          <cell r="B450" t="str">
            <v>Flat Bars, 1/8" x 3/8" x 20'</v>
          </cell>
          <cell r="C450" t="str">
            <v>pc.</v>
          </cell>
          <cell r="D450">
            <v>47.25</v>
          </cell>
          <cell r="E450">
            <v>0</v>
          </cell>
        </row>
        <row r="451">
          <cell r="A451">
            <v>19.079999999999998</v>
          </cell>
          <cell r="B451" t="str">
            <v>Flat Bars, 1/8" x 1/2" x 20'</v>
          </cell>
          <cell r="C451" t="str">
            <v>pc.</v>
          </cell>
          <cell r="D451">
            <v>54.6</v>
          </cell>
          <cell r="E451">
            <v>0</v>
          </cell>
        </row>
        <row r="452">
          <cell r="A452">
            <v>19.09</v>
          </cell>
          <cell r="B452" t="str">
            <v>Flat Bars, 1/4" x 1/2" x 20'</v>
          </cell>
          <cell r="C452" t="str">
            <v>pc.</v>
          </cell>
          <cell r="D452">
            <v>91.350000000000009</v>
          </cell>
          <cell r="E452">
            <v>0</v>
          </cell>
        </row>
        <row r="453">
          <cell r="A453">
            <v>19.100000000000001</v>
          </cell>
          <cell r="B453" t="str">
            <v>Flat Bars, 1/4" x 2" x 20'</v>
          </cell>
          <cell r="C453" t="str">
            <v>pc.</v>
          </cell>
          <cell r="D453">
            <v>258.3</v>
          </cell>
          <cell r="E453">
            <v>0</v>
          </cell>
        </row>
        <row r="454">
          <cell r="A454">
            <v>19.11</v>
          </cell>
          <cell r="B454" t="str">
            <v>LC 75mm x 50mm x 2mm x 6m</v>
          </cell>
          <cell r="C454" t="str">
            <v>pc.</v>
          </cell>
          <cell r="D454">
            <v>323.40000000000003</v>
          </cell>
          <cell r="E454">
            <v>0</v>
          </cell>
        </row>
        <row r="455">
          <cell r="A455">
            <v>19.12</v>
          </cell>
          <cell r="B455" t="str">
            <v>LC 100mm x 50mm x 2mm x 6m</v>
          </cell>
          <cell r="C455" t="str">
            <v>pc.</v>
          </cell>
          <cell r="D455">
            <v>388.5</v>
          </cell>
          <cell r="E455">
            <v>0</v>
          </cell>
        </row>
        <row r="456">
          <cell r="A456" t="str">
            <v>19.12a</v>
          </cell>
          <cell r="B456" t="str">
            <v>LC 150mm x 50mm x 15mm x 2mm x 6m</v>
          </cell>
          <cell r="C456" t="str">
            <v>pc.</v>
          </cell>
          <cell r="D456">
            <v>498.75</v>
          </cell>
          <cell r="E456">
            <v>0</v>
          </cell>
        </row>
        <row r="457">
          <cell r="A457">
            <v>19.13</v>
          </cell>
          <cell r="B457" t="str">
            <v>Structural Tubing 200mm x 150mm x 5mm</v>
          </cell>
          <cell r="C457" t="str">
            <v>kg.</v>
          </cell>
          <cell r="D457">
            <v>21</v>
          </cell>
          <cell r="E457">
            <v>0</v>
          </cell>
        </row>
        <row r="458">
          <cell r="A458">
            <v>19.14</v>
          </cell>
          <cell r="B458" t="str">
            <v>Angle Bars, 1/8" x 2" x 2" x 20'</v>
          </cell>
          <cell r="C458" t="str">
            <v>pc.</v>
          </cell>
          <cell r="D458">
            <v>309.75</v>
          </cell>
          <cell r="E458">
            <v>0</v>
          </cell>
        </row>
        <row r="459">
          <cell r="A459">
            <v>19.149999999999999</v>
          </cell>
          <cell r="B459" t="str">
            <v>Angle Bars, 1/4" x 2" x 2" x 20'</v>
          </cell>
          <cell r="C459" t="str">
            <v>pc.</v>
          </cell>
          <cell r="D459">
            <v>619.5</v>
          </cell>
          <cell r="E459">
            <v>0</v>
          </cell>
        </row>
        <row r="460">
          <cell r="A460">
            <v>19.16</v>
          </cell>
          <cell r="B460" t="str">
            <v>Angle Bars, 3/8" x 2" x 2" x 20'</v>
          </cell>
          <cell r="C460" t="str">
            <v>pc.</v>
          </cell>
          <cell r="D460">
            <v>924</v>
          </cell>
          <cell r="E460">
            <v>0</v>
          </cell>
        </row>
        <row r="461">
          <cell r="A461" t="str">
            <v>19.16a</v>
          </cell>
          <cell r="B461" t="str">
            <v>Angle Bars, 3/16" x 2" x 2" x 20'</v>
          </cell>
          <cell r="C461" t="str">
            <v>pc.</v>
          </cell>
          <cell r="D461">
            <v>462</v>
          </cell>
          <cell r="E461">
            <v>0</v>
          </cell>
        </row>
        <row r="462">
          <cell r="A462" t="str">
            <v>19.16b</v>
          </cell>
          <cell r="B462" t="str">
            <v>Angle Bars, 1/4" x 2.5" x 2.5" x 20'</v>
          </cell>
          <cell r="C462" t="str">
            <v>pc.</v>
          </cell>
          <cell r="D462">
            <v>777</v>
          </cell>
          <cell r="E462">
            <v>0</v>
          </cell>
        </row>
        <row r="463">
          <cell r="A463">
            <v>19.170000000000002</v>
          </cell>
          <cell r="B463" t="str">
            <v>4' x 8' x 6mm Steel Plate</v>
          </cell>
          <cell r="C463" t="str">
            <v>pc.</v>
          </cell>
          <cell r="D463">
            <v>2572.5</v>
          </cell>
          <cell r="E463">
            <v>0</v>
          </cell>
        </row>
        <row r="464">
          <cell r="A464">
            <v>20</v>
          </cell>
          <cell r="B464" t="str">
            <v>Tile Works</v>
          </cell>
          <cell r="D464">
            <v>0</v>
          </cell>
          <cell r="E464">
            <v>0</v>
          </cell>
        </row>
        <row r="465">
          <cell r="A465">
            <v>20.010000000000002</v>
          </cell>
          <cell r="B465" t="str">
            <v>Glazed Tiles 4"x4"</v>
          </cell>
          <cell r="C465" t="str">
            <v>pc.</v>
          </cell>
          <cell r="D465">
            <v>5.25</v>
          </cell>
          <cell r="E465">
            <v>0</v>
          </cell>
        </row>
        <row r="466">
          <cell r="A466">
            <v>20.02</v>
          </cell>
          <cell r="B466" t="str">
            <v>Unglazed Tiles 4"x4"</v>
          </cell>
          <cell r="C466" t="str">
            <v>pc.</v>
          </cell>
          <cell r="D466">
            <v>4.2</v>
          </cell>
          <cell r="E466">
            <v>0</v>
          </cell>
        </row>
        <row r="467">
          <cell r="A467">
            <v>20.03</v>
          </cell>
          <cell r="B467" t="str">
            <v>Glazed Tiles 8"x8"</v>
          </cell>
          <cell r="C467" t="str">
            <v>pc.</v>
          </cell>
          <cell r="D467">
            <v>21</v>
          </cell>
          <cell r="E467">
            <v>0</v>
          </cell>
        </row>
        <row r="468">
          <cell r="A468">
            <v>20.04</v>
          </cell>
          <cell r="B468" t="str">
            <v>Unglazed Tiles 8"x8"</v>
          </cell>
          <cell r="C468" t="str">
            <v>pc.</v>
          </cell>
          <cell r="D468">
            <v>16.8</v>
          </cell>
          <cell r="E468">
            <v>0</v>
          </cell>
        </row>
        <row r="469">
          <cell r="A469">
            <v>20.05</v>
          </cell>
          <cell r="B469" t="str">
            <v>Grout</v>
          </cell>
          <cell r="C469" t="str">
            <v>kg.</v>
          </cell>
          <cell r="D469">
            <v>36.75</v>
          </cell>
          <cell r="E469">
            <v>0</v>
          </cell>
        </row>
        <row r="470">
          <cell r="A470">
            <v>20.059999999999999</v>
          </cell>
          <cell r="B470" t="str">
            <v>White Cement</v>
          </cell>
          <cell r="C470" t="str">
            <v>kg.</v>
          </cell>
          <cell r="D470">
            <v>47.25</v>
          </cell>
          <cell r="E470">
            <v>0</v>
          </cell>
        </row>
        <row r="471">
          <cell r="A471">
            <v>21</v>
          </cell>
          <cell r="B471" t="str">
            <v>Wires/Wiring Devices</v>
          </cell>
          <cell r="D471">
            <v>0</v>
          </cell>
          <cell r="E471">
            <v>0</v>
          </cell>
        </row>
        <row r="472">
          <cell r="A472">
            <v>21.01</v>
          </cell>
          <cell r="B472" t="str">
            <v>Electrical Wire Stranded 150m/roll, TW #  6</v>
          </cell>
          <cell r="C472" t="str">
            <v>roll</v>
          </cell>
          <cell r="D472">
            <v>3738</v>
          </cell>
          <cell r="E472">
            <v>0</v>
          </cell>
        </row>
        <row r="473">
          <cell r="A473">
            <v>21.02</v>
          </cell>
          <cell r="B473" t="str">
            <v>Electrical Wire Stranded 150m/roll, TW #  8</v>
          </cell>
          <cell r="C473" t="str">
            <v>roll</v>
          </cell>
          <cell r="D473">
            <v>2866.5</v>
          </cell>
          <cell r="E473">
            <v>0</v>
          </cell>
        </row>
        <row r="474">
          <cell r="A474">
            <v>21.03</v>
          </cell>
          <cell r="B474" t="str">
            <v>Electrical Wire Stranded 150m/roll, TW # 10</v>
          </cell>
          <cell r="C474" t="str">
            <v>roll</v>
          </cell>
          <cell r="D474">
            <v>1485.75</v>
          </cell>
          <cell r="E474">
            <v>0</v>
          </cell>
        </row>
        <row r="475">
          <cell r="A475">
            <v>21.04</v>
          </cell>
          <cell r="B475" t="str">
            <v>Electrical Wire Stranded 150m/roll, TW # 12</v>
          </cell>
          <cell r="C475" t="str">
            <v>roll</v>
          </cell>
          <cell r="D475">
            <v>1165.5</v>
          </cell>
          <cell r="E475">
            <v>0</v>
          </cell>
        </row>
        <row r="476">
          <cell r="A476">
            <v>21.05</v>
          </cell>
          <cell r="B476" t="str">
            <v>Electrical Wire Stranded 150m/roll, TW # 14</v>
          </cell>
          <cell r="C476" t="str">
            <v>roll</v>
          </cell>
          <cell r="D476">
            <v>680.4</v>
          </cell>
          <cell r="E476">
            <v>0</v>
          </cell>
        </row>
        <row r="477">
          <cell r="A477">
            <v>21.06</v>
          </cell>
          <cell r="B477" t="str">
            <v>Entrance Cap 3/4" dia.</v>
          </cell>
          <cell r="C477" t="str">
            <v>pc.</v>
          </cell>
          <cell r="D477">
            <v>43.050000000000004</v>
          </cell>
          <cell r="E477">
            <v>0</v>
          </cell>
        </row>
        <row r="478">
          <cell r="A478">
            <v>21.07</v>
          </cell>
          <cell r="B478" t="str">
            <v>Entrance Cap  1" dia.</v>
          </cell>
          <cell r="C478" t="str">
            <v>pc.</v>
          </cell>
          <cell r="D478">
            <v>49.35</v>
          </cell>
          <cell r="E478">
            <v>0</v>
          </cell>
        </row>
        <row r="479">
          <cell r="A479">
            <v>21.08</v>
          </cell>
          <cell r="B479" t="str">
            <v>Porcelain Split Knob</v>
          </cell>
          <cell r="C479" t="str">
            <v>pc.</v>
          </cell>
          <cell r="D479">
            <v>2.625</v>
          </cell>
          <cell r="E479">
            <v>0</v>
          </cell>
        </row>
        <row r="480">
          <cell r="A480">
            <v>21.09</v>
          </cell>
          <cell r="B480" t="str">
            <v>RSC Clamp 1" dia.</v>
          </cell>
          <cell r="C480" t="str">
            <v>pc.</v>
          </cell>
          <cell r="D480">
            <v>3.1500000000000004</v>
          </cell>
          <cell r="E480">
            <v>0</v>
          </cell>
        </row>
        <row r="481">
          <cell r="A481">
            <v>22</v>
          </cell>
          <cell r="B481" t="str">
            <v>Wood/Lumber</v>
          </cell>
          <cell r="D481">
            <v>0</v>
          </cell>
          <cell r="E481">
            <v>0</v>
          </cell>
        </row>
        <row r="482">
          <cell r="A482" t="str">
            <v>22a</v>
          </cell>
          <cell r="B482" t="str">
            <v>Ceiling Frame Work</v>
          </cell>
          <cell r="C482" t="str">
            <v>bd. ft.</v>
          </cell>
          <cell r="D482">
            <v>0</v>
          </cell>
          <cell r="E482">
            <v>15</v>
          </cell>
        </row>
        <row r="483">
          <cell r="A483" t="str">
            <v>22b</v>
          </cell>
          <cell r="B483" t="str">
            <v>Partition Frame Work</v>
          </cell>
          <cell r="C483" t="str">
            <v>bd. ft.</v>
          </cell>
          <cell r="D483">
            <v>0</v>
          </cell>
          <cell r="E483">
            <v>8.5799000000000003</v>
          </cell>
        </row>
        <row r="484">
          <cell r="A484" t="str">
            <v>22c</v>
          </cell>
          <cell r="B484" t="str">
            <v>Plywood Installation</v>
          </cell>
          <cell r="C484" t="str">
            <v>pc.</v>
          </cell>
          <cell r="D484">
            <v>0</v>
          </cell>
          <cell r="E484">
            <v>80</v>
          </cell>
        </row>
        <row r="485">
          <cell r="A485" t="str">
            <v>22d</v>
          </cell>
          <cell r="B485" t="str">
            <v>Fabrication &amp; Installation of Truss (Wood)</v>
          </cell>
          <cell r="C485" t="str">
            <v>bd. ft.</v>
          </cell>
          <cell r="D485">
            <v>0</v>
          </cell>
          <cell r="E485">
            <v>14.4406</v>
          </cell>
        </row>
        <row r="486">
          <cell r="A486" t="str">
            <v>22e</v>
          </cell>
          <cell r="B486" t="str">
            <v>Installation of Purlins (Wood)</v>
          </cell>
          <cell r="C486" t="str">
            <v>bd. ft.</v>
          </cell>
          <cell r="D486">
            <v>0</v>
          </cell>
          <cell r="E486">
            <v>5.15</v>
          </cell>
        </row>
        <row r="487">
          <cell r="A487" t="str">
            <v>22f</v>
          </cell>
          <cell r="B487" t="str">
            <v>Removal of Wooden Truss</v>
          </cell>
          <cell r="C487" t="str">
            <v>bd. ft.</v>
          </cell>
          <cell r="D487">
            <v>0</v>
          </cell>
          <cell r="E487">
            <v>3</v>
          </cell>
        </row>
        <row r="488">
          <cell r="A488" t="str">
            <v>22g</v>
          </cell>
          <cell r="B488" t="str">
            <v>Removal of Purlins (Wood)</v>
          </cell>
          <cell r="C488" t="str">
            <v>bd. ft.</v>
          </cell>
          <cell r="D488">
            <v>0</v>
          </cell>
          <cell r="E488">
            <v>3</v>
          </cell>
        </row>
        <row r="489">
          <cell r="A489" t="str">
            <v>22h</v>
          </cell>
          <cell r="B489" t="str">
            <v>Removal of Ceiling Frame</v>
          </cell>
          <cell r="C489" t="str">
            <v>bd. ft.</v>
          </cell>
          <cell r="D489">
            <v>0</v>
          </cell>
          <cell r="E489">
            <v>2</v>
          </cell>
        </row>
        <row r="490">
          <cell r="A490" t="str">
            <v>22i</v>
          </cell>
          <cell r="B490" t="str">
            <v>Removal of Partition Frame</v>
          </cell>
          <cell r="C490" t="str">
            <v>bd. ft.</v>
          </cell>
          <cell r="D490">
            <v>0</v>
          </cell>
          <cell r="E490">
            <v>0.19570000000000001</v>
          </cell>
        </row>
        <row r="491">
          <cell r="A491" t="str">
            <v>22j</v>
          </cell>
          <cell r="B491" t="str">
            <v>Removal of Ceiling Board</v>
          </cell>
          <cell r="C491" t="str">
            <v>sq.m.</v>
          </cell>
          <cell r="D491">
            <v>0</v>
          </cell>
          <cell r="E491">
            <v>20</v>
          </cell>
        </row>
        <row r="492">
          <cell r="A492" t="str">
            <v>22k</v>
          </cell>
          <cell r="B492" t="str">
            <v>Removal of Partition Board</v>
          </cell>
          <cell r="C492" t="str">
            <v>sq.m.</v>
          </cell>
          <cell r="D492">
            <v>0</v>
          </cell>
          <cell r="E492">
            <v>3.9449000000000001</v>
          </cell>
        </row>
        <row r="493">
          <cell r="A493" t="str">
            <v>22l</v>
          </cell>
          <cell r="B493" t="str">
            <v>Installation of T&amp;G (Wall)</v>
          </cell>
          <cell r="C493" t="str">
            <v>bd. ft.</v>
          </cell>
          <cell r="D493">
            <v>0</v>
          </cell>
          <cell r="E493">
            <v>14.832000000000001</v>
          </cell>
        </row>
        <row r="494">
          <cell r="A494" t="str">
            <v>22m</v>
          </cell>
          <cell r="B494" t="str">
            <v>Removal of T&amp;G (Wall)</v>
          </cell>
          <cell r="C494" t="str">
            <v>bd. ft.</v>
          </cell>
          <cell r="D494">
            <v>0</v>
          </cell>
          <cell r="E494">
            <v>0.88580000000000003</v>
          </cell>
        </row>
        <row r="495">
          <cell r="A495" t="str">
            <v>22n</v>
          </cell>
          <cell r="B495" t="str">
            <v>Fab./Inst./Strip of Formworks (Wall on ground)</v>
          </cell>
          <cell r="C495" t="str">
            <v>sq.m.</v>
          </cell>
          <cell r="D495">
            <v>0</v>
          </cell>
          <cell r="E495">
            <v>92.7</v>
          </cell>
        </row>
        <row r="496">
          <cell r="A496" t="str">
            <v>22o</v>
          </cell>
          <cell r="B496" t="str">
            <v>Fab./Inst./Strip of Formworks (Wall above 10')</v>
          </cell>
          <cell r="C496" t="str">
            <v>sq.m.</v>
          </cell>
          <cell r="D496">
            <v>0</v>
          </cell>
          <cell r="E496">
            <v>103</v>
          </cell>
        </row>
        <row r="497">
          <cell r="A497" t="str">
            <v>22p</v>
          </cell>
          <cell r="B497" t="str">
            <v>Fab./Inst./Strip of Formworks (Beams)</v>
          </cell>
          <cell r="C497" t="str">
            <v>sq.m.</v>
          </cell>
          <cell r="D497">
            <v>0</v>
          </cell>
          <cell r="E497">
            <v>113.3</v>
          </cell>
        </row>
        <row r="498">
          <cell r="A498" t="str">
            <v>22q</v>
          </cell>
          <cell r="B498" t="str">
            <v>Fab./Inst./Strip of Formworks (Column)</v>
          </cell>
          <cell r="C498" t="str">
            <v>sq.m.</v>
          </cell>
          <cell r="D498">
            <v>0</v>
          </cell>
          <cell r="E498">
            <v>103</v>
          </cell>
        </row>
        <row r="499">
          <cell r="A499" t="str">
            <v>22q1</v>
          </cell>
          <cell r="B499" t="str">
            <v>Fab./Inst./Strip of Formworks (Slab)</v>
          </cell>
          <cell r="C499" t="str">
            <v>sq.m.</v>
          </cell>
          <cell r="D499">
            <v>0</v>
          </cell>
          <cell r="E499">
            <v>166.65400000000002</v>
          </cell>
        </row>
        <row r="500">
          <cell r="A500" t="str">
            <v>22r</v>
          </cell>
          <cell r="B500" t="str">
            <v>Fab./Inst./Removal of Scaffolds</v>
          </cell>
          <cell r="C500" t="str">
            <v>lot</v>
          </cell>
          <cell r="D500">
            <v>0</v>
          </cell>
          <cell r="E500">
            <v>515</v>
          </cell>
        </row>
        <row r="501">
          <cell r="A501" t="str">
            <v>22r1</v>
          </cell>
          <cell r="B501" t="str">
            <v>Fab./Inst./Removal of Scaffolds</v>
          </cell>
          <cell r="C501" t="str">
            <v>bd.ft.</v>
          </cell>
          <cell r="D501">
            <v>0</v>
          </cell>
          <cell r="E501">
            <v>3.4608000000000003</v>
          </cell>
        </row>
        <row r="502">
          <cell r="A502" t="str">
            <v>22s</v>
          </cell>
          <cell r="B502" t="str">
            <v>Application of Wood Preservative</v>
          </cell>
          <cell r="C502" t="str">
            <v>unit</v>
          </cell>
          <cell r="D502">
            <v>0</v>
          </cell>
          <cell r="E502">
            <v>360.5</v>
          </cell>
        </row>
        <row r="503">
          <cell r="A503" t="str">
            <v>22t</v>
          </cell>
          <cell r="B503" t="str">
            <v xml:space="preserve">Installation of T&amp;G </v>
          </cell>
          <cell r="C503" t="str">
            <v>bd.ft.</v>
          </cell>
          <cell r="D503">
            <v>0</v>
          </cell>
          <cell r="E503">
            <v>16.686</v>
          </cell>
        </row>
        <row r="504">
          <cell r="A504" t="str">
            <v>22u</v>
          </cell>
          <cell r="B504" t="str">
            <v xml:space="preserve">Removal of T&amp;G </v>
          </cell>
          <cell r="C504" t="str">
            <v>bd. ft.</v>
          </cell>
          <cell r="D504">
            <v>0</v>
          </cell>
          <cell r="E504">
            <v>1.236</v>
          </cell>
        </row>
        <row r="505">
          <cell r="A505">
            <v>22.01</v>
          </cell>
          <cell r="B505" t="str">
            <v>Lumber, Kiln Dried, Apitong</v>
          </cell>
          <cell r="C505" t="str">
            <v>bd. ft.</v>
          </cell>
          <cell r="D505">
            <v>36</v>
          </cell>
          <cell r="E505">
            <v>0</v>
          </cell>
        </row>
        <row r="506">
          <cell r="A506">
            <v>22.02</v>
          </cell>
          <cell r="B506" t="str">
            <v>Rough Lumber, Sun Dried,  Apitong</v>
          </cell>
          <cell r="C506" t="str">
            <v>bd. ft.</v>
          </cell>
          <cell r="D506">
            <v>25.200000000000003</v>
          </cell>
          <cell r="E506">
            <v>0</v>
          </cell>
        </row>
        <row r="507">
          <cell r="A507">
            <v>22.03</v>
          </cell>
          <cell r="B507" t="str">
            <v>Lumber, Sun Dried, Guijo</v>
          </cell>
          <cell r="C507" t="str">
            <v>bd. ft.</v>
          </cell>
          <cell r="D507">
            <v>37.800000000000004</v>
          </cell>
          <cell r="E507">
            <v>0</v>
          </cell>
        </row>
        <row r="508">
          <cell r="A508">
            <v>22.04</v>
          </cell>
          <cell r="B508" t="str">
            <v>Lumber, Kiln Dried, Tanguile</v>
          </cell>
          <cell r="C508" t="str">
            <v>bd. ft.</v>
          </cell>
          <cell r="D508">
            <v>37.800000000000004</v>
          </cell>
          <cell r="E508">
            <v>0</v>
          </cell>
        </row>
        <row r="509">
          <cell r="A509">
            <v>22.05</v>
          </cell>
          <cell r="B509" t="str">
            <v>Rough Lumber, Tanguile</v>
          </cell>
          <cell r="C509" t="str">
            <v>bd. ft.</v>
          </cell>
          <cell r="D509">
            <v>25.200000000000003</v>
          </cell>
          <cell r="E509">
            <v>0</v>
          </cell>
        </row>
        <row r="510">
          <cell r="A510">
            <v>22.06</v>
          </cell>
          <cell r="B510" t="str">
            <v>Lumber, Sun Dried, Yakal</v>
          </cell>
          <cell r="C510" t="str">
            <v>bd. ft.</v>
          </cell>
          <cell r="D510">
            <v>53.550000000000004</v>
          </cell>
          <cell r="E510">
            <v>0</v>
          </cell>
        </row>
        <row r="511">
          <cell r="A511">
            <v>22.07</v>
          </cell>
          <cell r="B511" t="str">
            <v>S4S Lumber, Kiln Dried, Apitong</v>
          </cell>
          <cell r="C511" t="str">
            <v>bd. ft.</v>
          </cell>
          <cell r="D511">
            <v>37.800000000000004</v>
          </cell>
          <cell r="E511">
            <v>0</v>
          </cell>
        </row>
        <row r="512">
          <cell r="A512">
            <v>22.08</v>
          </cell>
          <cell r="B512" t="str">
            <v>S4S Lumber, Sun Dried, Apitong</v>
          </cell>
          <cell r="C512" t="str">
            <v>bd. ft.</v>
          </cell>
          <cell r="D512">
            <v>26.25</v>
          </cell>
          <cell r="E512">
            <v>0</v>
          </cell>
        </row>
        <row r="513">
          <cell r="A513">
            <v>22.09</v>
          </cell>
          <cell r="B513" t="str">
            <v>S4S Lumber, Kiln Dried, Guijo</v>
          </cell>
          <cell r="C513" t="str">
            <v>bd. ft.</v>
          </cell>
          <cell r="D513">
            <v>37.800000000000004</v>
          </cell>
          <cell r="E513">
            <v>0</v>
          </cell>
        </row>
        <row r="514">
          <cell r="A514">
            <v>22.1</v>
          </cell>
          <cell r="B514" t="str">
            <v>S4S Lumber, Kiln Dried, Tanguile</v>
          </cell>
          <cell r="C514" t="str">
            <v>bd. ft.</v>
          </cell>
          <cell r="D514">
            <v>30</v>
          </cell>
          <cell r="E514">
            <v>0</v>
          </cell>
        </row>
        <row r="515">
          <cell r="A515">
            <v>22.11</v>
          </cell>
          <cell r="B515" t="str">
            <v>S4S Lumber, Sun Dried, Tanguile</v>
          </cell>
          <cell r="C515" t="str">
            <v>bd. ft.</v>
          </cell>
          <cell r="D515">
            <v>26.25</v>
          </cell>
          <cell r="E515">
            <v>0</v>
          </cell>
        </row>
        <row r="516">
          <cell r="A516">
            <v>22.12</v>
          </cell>
          <cell r="B516" t="str">
            <v>S4S Lumber, Sun Dried, Yakal</v>
          </cell>
          <cell r="C516" t="str">
            <v>bd. ft.</v>
          </cell>
          <cell r="D516">
            <v>54.6</v>
          </cell>
          <cell r="E516">
            <v>0</v>
          </cell>
        </row>
        <row r="517">
          <cell r="A517">
            <v>22.13</v>
          </cell>
          <cell r="B517" t="str">
            <v>Plyboard, 3/4" x 4' x 8'</v>
          </cell>
          <cell r="C517" t="str">
            <v>pc.</v>
          </cell>
          <cell r="D517">
            <v>693</v>
          </cell>
          <cell r="E517">
            <v>0</v>
          </cell>
        </row>
        <row r="518">
          <cell r="A518">
            <v>22.14</v>
          </cell>
          <cell r="B518" t="str">
            <v>Plywood, Danarra</v>
          </cell>
          <cell r="C518" t="str">
            <v>pc.</v>
          </cell>
          <cell r="D518">
            <v>420</v>
          </cell>
          <cell r="E518">
            <v>0</v>
          </cell>
        </row>
        <row r="519">
          <cell r="A519">
            <v>22.15</v>
          </cell>
          <cell r="B519" t="str">
            <v>Plywood, Marine, 1/4" x 4' x 8'</v>
          </cell>
          <cell r="C519" t="str">
            <v>pc.</v>
          </cell>
          <cell r="D519">
            <v>304.5</v>
          </cell>
          <cell r="E519">
            <v>0</v>
          </cell>
        </row>
        <row r="520">
          <cell r="A520">
            <v>22.16</v>
          </cell>
          <cell r="B520" t="str">
            <v>Plywood, Marine, 1/2" x 4' x 8'</v>
          </cell>
          <cell r="C520" t="str">
            <v>pc.</v>
          </cell>
          <cell r="D520">
            <v>577.5</v>
          </cell>
          <cell r="E520">
            <v>0</v>
          </cell>
        </row>
        <row r="521">
          <cell r="A521">
            <v>22.17</v>
          </cell>
          <cell r="B521" t="str">
            <v>Plywood, Marine, 3/4" x 4' x 8'</v>
          </cell>
          <cell r="C521" t="str">
            <v>pc.</v>
          </cell>
          <cell r="D521">
            <v>997.5</v>
          </cell>
          <cell r="E521">
            <v>0</v>
          </cell>
        </row>
        <row r="522">
          <cell r="A522">
            <v>22.18</v>
          </cell>
          <cell r="B522" t="str">
            <v>Plywood, Ordinary, 1/4" x 4' x 8'</v>
          </cell>
          <cell r="C522" t="str">
            <v>pc.</v>
          </cell>
          <cell r="D522">
            <v>260</v>
          </cell>
          <cell r="E522">
            <v>0</v>
          </cell>
        </row>
        <row r="523">
          <cell r="A523">
            <v>22.19</v>
          </cell>
          <cell r="B523" t="str">
            <v>Plywood, Ordinary, 1/2" x 4' x 8'</v>
          </cell>
          <cell r="C523" t="str">
            <v>pc.</v>
          </cell>
          <cell r="D523">
            <v>472.5</v>
          </cell>
          <cell r="E523">
            <v>0</v>
          </cell>
        </row>
        <row r="524">
          <cell r="A524">
            <v>22.2</v>
          </cell>
          <cell r="B524" t="str">
            <v>Plywood, Ordinary, 3/4" x 4' x 8'</v>
          </cell>
          <cell r="C524" t="str">
            <v>pc.</v>
          </cell>
          <cell r="D524">
            <v>808.5</v>
          </cell>
          <cell r="E524">
            <v>0</v>
          </cell>
        </row>
        <row r="525">
          <cell r="A525">
            <v>22.21</v>
          </cell>
          <cell r="B525" t="str">
            <v>T&amp;G, 3/4" x 6"</v>
          </cell>
          <cell r="C525" t="str">
            <v>bd. ft.</v>
          </cell>
          <cell r="D525">
            <v>42</v>
          </cell>
          <cell r="E525">
            <v>0</v>
          </cell>
        </row>
        <row r="526">
          <cell r="A526">
            <v>22.22</v>
          </cell>
          <cell r="B526" t="str">
            <v>Removal of Beam (Wood)</v>
          </cell>
          <cell r="C526" t="str">
            <v>bd. ft.</v>
          </cell>
          <cell r="D526">
            <v>0</v>
          </cell>
          <cell r="E526">
            <v>0.56650000000000011</v>
          </cell>
        </row>
        <row r="527">
          <cell r="A527">
            <v>22.23</v>
          </cell>
          <cell r="B527" t="str">
            <v>Removal of Column (Wood)</v>
          </cell>
          <cell r="C527" t="str">
            <v>bd. ft.</v>
          </cell>
          <cell r="D527">
            <v>0</v>
          </cell>
          <cell r="E527">
            <v>0.36049999999999999</v>
          </cell>
        </row>
        <row r="528">
          <cell r="A528">
            <v>22.24</v>
          </cell>
          <cell r="B528" t="str">
            <v>Fabrication &amp; Installation of Beam</v>
          </cell>
          <cell r="C528" t="str">
            <v>bd. ft.</v>
          </cell>
          <cell r="D528">
            <v>0</v>
          </cell>
          <cell r="E528">
            <v>27.707000000000001</v>
          </cell>
        </row>
        <row r="529">
          <cell r="A529">
            <v>22.25</v>
          </cell>
          <cell r="B529" t="str">
            <v>Fabrication &amp; Installation of Column</v>
          </cell>
          <cell r="C529" t="str">
            <v>bd. ft.</v>
          </cell>
          <cell r="D529">
            <v>0</v>
          </cell>
          <cell r="E529">
            <v>27.707000000000001</v>
          </cell>
        </row>
        <row r="530">
          <cell r="A530">
            <v>22.26</v>
          </cell>
          <cell r="B530" t="str">
            <v>Coco Lumber</v>
          </cell>
          <cell r="C530" t="str">
            <v>bd. ft.</v>
          </cell>
          <cell r="D530">
            <v>5</v>
          </cell>
          <cell r="E530">
            <v>0</v>
          </cell>
        </row>
        <row r="531">
          <cell r="A531">
            <v>30.01</v>
          </cell>
          <cell r="B531" t="str">
            <v>Standard One-Classroom School Building w/o Toilet</v>
          </cell>
          <cell r="C531" t="str">
            <v>Lot</v>
          </cell>
          <cell r="D531">
            <v>168654.15</v>
          </cell>
          <cell r="E531">
            <v>49632.507000000005</v>
          </cell>
        </row>
        <row r="532">
          <cell r="A532">
            <v>30.02</v>
          </cell>
          <cell r="B532" t="str">
            <v>Standard Two-Classroom School Building w/o Toilet</v>
          </cell>
          <cell r="C532" t="str">
            <v>Lot</v>
          </cell>
          <cell r="D532">
            <v>315637.413</v>
          </cell>
          <cell r="E532">
            <v>92887.583599999998</v>
          </cell>
        </row>
        <row r="533">
          <cell r="A533">
            <v>30.03</v>
          </cell>
          <cell r="B533" t="str">
            <v>Standard Three-Classroom School Building w/o Toilet</v>
          </cell>
          <cell r="C533" t="str">
            <v>Lot</v>
          </cell>
          <cell r="D533">
            <v>462620.67600000004</v>
          </cell>
          <cell r="E533">
            <v>136142.66020000001</v>
          </cell>
        </row>
        <row r="534">
          <cell r="A534">
            <v>30.04</v>
          </cell>
          <cell r="B534" t="str">
            <v>Standard One-Classroom School Building w/ Toilet</v>
          </cell>
          <cell r="C534" t="str">
            <v>Lot</v>
          </cell>
          <cell r="D534">
            <v>200154.15</v>
          </cell>
          <cell r="E534">
            <v>68719.59150000001</v>
          </cell>
        </row>
        <row r="535">
          <cell r="A535">
            <v>23</v>
          </cell>
          <cell r="B535" t="str">
            <v>Insulation</v>
          </cell>
          <cell r="D535">
            <v>0</v>
          </cell>
          <cell r="E535">
            <v>0</v>
          </cell>
        </row>
        <row r="536">
          <cell r="A536">
            <v>23.01</v>
          </cell>
          <cell r="B536" t="str">
            <v>White Batts Polyester Sound Absorber (25mmm), Acoustica</v>
          </cell>
          <cell r="C536" t="str">
            <v>sheet</v>
          </cell>
          <cell r="D536">
            <v>945</v>
          </cell>
          <cell r="E536">
            <v>0</v>
          </cell>
        </row>
        <row r="537">
          <cell r="A537">
            <v>23.02</v>
          </cell>
          <cell r="B537" t="str">
            <v>Attenuator Board (15mm), VyBar</v>
          </cell>
          <cell r="C537" t="str">
            <v>sheet</v>
          </cell>
          <cell r="D537">
            <v>1260</v>
          </cell>
          <cell r="E537">
            <v>0</v>
          </cell>
        </row>
        <row r="538">
          <cell r="A538">
            <v>23.03</v>
          </cell>
          <cell r="B538" t="str">
            <v>Acoustiflex Flexible Sound Barner (4mm), Acoustica</v>
          </cell>
          <cell r="C538" t="str">
            <v>roll</v>
          </cell>
          <cell r="D538">
            <v>3780</v>
          </cell>
          <cell r="E538">
            <v>0</v>
          </cell>
        </row>
        <row r="539">
          <cell r="A539">
            <v>23.04</v>
          </cell>
          <cell r="B539" t="str">
            <v>Acoustic Wall Panel (using 3/16" plywood)</v>
          </cell>
          <cell r="C539" t="str">
            <v>sq.m.</v>
          </cell>
          <cell r="D539">
            <v>1260</v>
          </cell>
          <cell r="E539">
            <v>0</v>
          </cell>
        </row>
        <row r="540">
          <cell r="A540">
            <v>23.05</v>
          </cell>
          <cell r="B540" t="str">
            <v>Acoustic Wall Panel (using 1"x2" wooden frame)</v>
          </cell>
          <cell r="C540" t="str">
            <v>sq.m.</v>
          </cell>
          <cell r="D540">
            <v>1575</v>
          </cell>
          <cell r="E540">
            <v>0</v>
          </cell>
        </row>
        <row r="541">
          <cell r="A541">
            <v>24</v>
          </cell>
          <cell r="B541" t="str">
            <v>Waterproofing</v>
          </cell>
          <cell r="C541" t="str">
            <v>sq.m.</v>
          </cell>
          <cell r="D541">
            <v>210</v>
          </cell>
          <cell r="E541">
            <v>90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VCBlanco" refreshedDate="43174.501618055554" createdVersion="3" refreshedVersion="3" minRefreshableVersion="3" recordCount="1231">
  <cacheSource type="worksheet">
    <worksheetSource ref="A6:O1237" sheet="ELECTRIFICATION LIST ALL"/>
  </cacheSource>
  <cacheFields count="15">
    <cacheField name="REGION" numFmtId="0">
      <sharedItems count="16">
        <s v="CAR"/>
        <s v="CARAGA"/>
        <s v="NCR"/>
        <s v="Region I"/>
        <s v="Region II"/>
        <s v="Region III"/>
        <s v="Region IV-A"/>
        <s v="Region IV-B"/>
        <s v="Region IX"/>
        <s v="Region V"/>
        <s v="Region VI"/>
        <s v="Region VII"/>
        <s v="Region VIII"/>
        <s v="Region X"/>
        <s v="Region XI"/>
        <s v="Region XII"/>
      </sharedItems>
    </cacheField>
    <cacheField name="DIVISION" numFmtId="0">
      <sharedItems count="116">
        <s v="Abra"/>
        <s v="Apayao"/>
        <s v="Baguio City"/>
        <s v="Benguet"/>
        <s v="Ifugao"/>
        <s v="Kalinga"/>
        <s v="Mt. Province"/>
        <s v="Tabuk City"/>
        <s v="Dinagat Island"/>
        <s v="Siargao"/>
        <s v="Surigao del Norte"/>
        <s v="Caloocan City"/>
        <s v="Quezon City"/>
        <s v="Candon City"/>
        <s v="Dagupan City"/>
        <s v="Ilocos Norte"/>
        <s v="Ilocos Sur"/>
        <s v="La Union"/>
        <s v="Pangasinan I, Lingayen"/>
        <s v="Pangasinan II, Binalonan"/>
        <s v="San Carlos City"/>
        <s v="Urdaneta City"/>
        <s v="Vigan City"/>
        <s v="Batanes"/>
        <s v="Cagayan"/>
        <s v="Cauayan City"/>
        <s v="City of Ilagan"/>
        <s v="Isabela"/>
        <s v="Nueva Vizcaya"/>
        <s v="Quirino"/>
        <s v="Santiago City"/>
        <s v="Tuguegarao City"/>
        <s v="Angeles City"/>
        <s v="Aurora"/>
        <s v="Bataan"/>
        <s v="Mabalacat City"/>
        <s v="Malolos City"/>
        <s v="Olongapo City"/>
        <s v="Tarlac"/>
        <s v="Zambales"/>
        <s v="Bacoor City"/>
        <s v="Batangas City"/>
        <s v="CITY OF BIÑAN"/>
        <s v="Rizal"/>
        <s v="San Pablo City"/>
        <s v="TANAUAN CITY"/>
        <s v="TAYABAS CITY"/>
        <s v="Calapan City"/>
        <s v="Marinduque"/>
        <s v="Occidental Mindoro"/>
        <s v="Oriental Mindoro"/>
        <s v="Palawan"/>
        <s v="Romblon"/>
        <s v="Zamboanga City"/>
        <s v="Zamboanga del Norte"/>
        <s v="Zamboanga del Sur"/>
        <s v="Albay"/>
        <s v="Camarines Norte"/>
        <s v="Camarines Sur"/>
        <s v="Catanduanes"/>
        <s v="Iriga City"/>
        <s v="Legaspi City"/>
        <s v="Sorsogon"/>
        <s v="Sorsogon City"/>
        <s v="Aklan"/>
        <s v="Antique"/>
        <s v="Bacolod City"/>
        <s v="Bago City"/>
        <s v="Cadiz City"/>
        <s v="Capiz"/>
        <s v="Escalante City"/>
        <s v="Guimaras"/>
        <s v="Iloilo"/>
        <s v="Iloilo City"/>
        <s v="Kabankalan City"/>
        <s v="Negros Occidental"/>
        <s v="Passi City"/>
        <s v="Roxas City"/>
        <s v="Sagay City"/>
        <s v="Silay City"/>
        <s v="Bais City"/>
        <s v="Bayawan City"/>
        <s v="Bohol"/>
        <s v="Carcar City"/>
        <s v="Cebu"/>
        <s v="Dumaguete City"/>
        <s v="Guihulngan City"/>
        <s v="Lapu-Lapu City"/>
        <s v="Mandaue City"/>
        <s v="Negros Oriental"/>
        <s v="Siquijor"/>
        <s v="Tagbilaran City"/>
        <s v="Talisay City"/>
        <s v="Tanjay City"/>
        <s v="Borongan City"/>
        <s v="Calbayog City"/>
        <s v="Catbalogan City"/>
        <s v="Eastern Samar"/>
        <s v="Leyte"/>
        <s v="Northern Samar"/>
        <s v="Ormoc City"/>
        <s v="Samar (Western Samar)"/>
        <s v="Tacloban City"/>
        <s v="Bukidnon"/>
        <s v="Cagayan de Oro City"/>
        <s v="Camiguin"/>
        <s v="El Salvador"/>
        <s v="Malaybalay City"/>
        <s v="Misamis Oriental"/>
        <s v="Oroquieta City"/>
        <s v="Compostela Valley"/>
        <s v="Davao del Norte"/>
        <s v="Davao del Sur"/>
        <s v="Davao Occidental"/>
        <s v="Island Garden City of Samal"/>
        <s v="North Cotabato"/>
      </sharedItems>
    </cacheField>
    <cacheField name="SCHOOL ID" numFmtId="0">
      <sharedItems containsString="0" containsBlank="1" containsNumber="1" containsInteger="1" minValue="100370" maxValue="500608"/>
    </cacheField>
    <cacheField name="SCHOOL NAME" numFmtId="0">
      <sharedItems/>
    </cacheField>
    <cacheField name="MUNICIPALITY" numFmtId="0">
      <sharedItems/>
    </cacheField>
    <cacheField name="LD" numFmtId="0">
      <sharedItems containsSemiMixedTypes="0" containsString="0" containsNumber="1" containsInteger="1" minValue="0" maxValue="6"/>
    </cacheField>
    <cacheField name="# of cl Needs Major Repair" numFmtId="0">
      <sharedItems containsNonDate="0" containsString="0" containsBlank="1"/>
    </cacheField>
    <cacheField name="NO. OF SITES" numFmtId="0">
      <sharedItems containsSemiMixedTypes="0" containsString="0" containsNumber="1" containsInteger="1" minValue="1" maxValue="1"/>
    </cacheField>
    <cacheField name="TOTAL PHYSICAL TARGET" numFmtId="0">
      <sharedItems containsNonDate="0" containsString="0" containsBlank="1"/>
    </cacheField>
    <cacheField name="BLDG. TYPE" numFmtId="0">
      <sharedItems containsNonDate="0" containsString="0" containsBlank="1"/>
    </cacheField>
    <cacheField name="HAULING" numFmtId="0">
      <sharedItems containsNonDate="0" containsString="0" containsBlank="1"/>
    </cacheField>
    <cacheField name="REPAIR COST" numFmtId="0">
      <sharedItems containsNonDate="0" containsString="0" containsBlank="1"/>
    </cacheField>
    <cacheField name="TOTAL COST" numFmtId="0">
      <sharedItems containsNonDate="0" containsString="0" containsBlank="1"/>
    </cacheField>
    <cacheField name="ALLOCATION" numFmtId="165">
      <sharedItems containsSemiMixedTypes="0" containsString="0" containsNumber="1" minValue="173058.28" maxValue="13653985.18"/>
    </cacheField>
    <cacheField name="SCOPE OF WORK" numFmtId="0">
      <sharedItems containsBlank="1" count="7">
        <s v="UPGRADING"/>
        <s v="ELECTRIFICATION OF SCHOOLS ON-GRID"/>
        <s v="SOLAR PANEL"/>
        <m/>
        <s v="Restoration and Conservation of Gabaldon" u="1"/>
        <s v="SOLARPANEL" u="1"/>
        <s v="UPGRADING 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User" refreshedDate="43899.431590972221" createdVersion="6" refreshedVersion="6" minRefreshableVersion="3" recordCount="1948">
  <cacheSource type="worksheet">
    <worksheetSource ref="A6:AN1954" sheet="ELECTRIFICATION LIST ALL"/>
  </cacheSource>
  <cacheFields count="40">
    <cacheField name="REGION" numFmtId="0">
      <sharedItems count="16">
        <s v="CAR"/>
        <s v="CARAGA"/>
        <s v="NCR"/>
        <s v="Region I"/>
        <s v="Region II"/>
        <s v="Region III"/>
        <s v="Region IV-A"/>
        <s v="Region IV-B"/>
        <s v="Region IX"/>
        <s v="Region V"/>
        <s v="Region VI"/>
        <s v="Region VII"/>
        <s v="Region VIII"/>
        <s v="Region X"/>
        <s v="Region XI"/>
        <s v="Region XII"/>
      </sharedItems>
    </cacheField>
    <cacheField name="DIVISION" numFmtId="0">
      <sharedItems/>
    </cacheField>
    <cacheField name="SCHOOL ID" numFmtId="0">
      <sharedItems containsString="0" containsBlank="1" containsNumber="1" containsInteger="1" minValue="100370" maxValue="500983"/>
    </cacheField>
    <cacheField name="SCHOOL NAME" numFmtId="0">
      <sharedItems/>
    </cacheField>
    <cacheField name="MUNICIPALITY" numFmtId="0">
      <sharedItems/>
    </cacheField>
    <cacheField name="LD" numFmtId="0">
      <sharedItems containsString="0" containsBlank="1" containsNumber="1" containsInteger="1" minValue="0" maxValue="7"/>
    </cacheField>
    <cacheField name="# of cl Needs Major Repair" numFmtId="0">
      <sharedItems containsBlank="1"/>
    </cacheField>
    <cacheField name="NO. OF SITES" numFmtId="0">
      <sharedItems containsString="0" containsBlank="1" containsNumber="1" containsInteger="1" minValue="1" maxValue="1"/>
    </cacheField>
    <cacheField name="TOTAL PHYSICAL TARGET" numFmtId="0">
      <sharedItems containsString="0" containsBlank="1" containsNumber="1" minValue="1" maxValue="1218106.74"/>
    </cacheField>
    <cacheField name="BLDG. TYPE" numFmtId="0">
      <sharedItems containsBlank="1"/>
    </cacheField>
    <cacheField name="HAULING" numFmtId="0">
      <sharedItems containsNonDate="0" containsString="0" containsBlank="1"/>
    </cacheField>
    <cacheField name="REPAIR COST" numFmtId="0">
      <sharedItems containsNonDate="0" containsString="0" containsBlank="1"/>
    </cacheField>
    <cacheField name="TOTAL COST" numFmtId="0">
      <sharedItems containsNonDate="0" containsString="0" containsBlank="1"/>
    </cacheField>
    <cacheField name="ALLOCATION" numFmtId="0">
      <sharedItems containsSemiMixedTypes="0" containsString="0" containsNumber="1" minValue="173058.28" maxValue="13653985.18"/>
    </cacheField>
    <cacheField name="SCOPE OF WORK" numFmtId="0">
      <sharedItems/>
    </cacheField>
    <cacheField name="BATCH" numFmtId="0">
      <sharedItems containsSemiMixedTypes="0" containsString="0" containsNumber="1" containsInteger="1" minValue="1" maxValue="4"/>
    </cacheField>
    <cacheField name="STATUS" numFmtId="0">
      <sharedItems/>
    </cacheField>
    <cacheField name="Previous Percentage of Completion" numFmtId="0">
      <sharedItems containsString="0" containsBlank="1" containsNumber="1" minValue="0" maxValue="1"/>
    </cacheField>
    <cacheField name="Present Percentage of Completion" numFmtId="0">
      <sharedItems containsString="0" containsBlank="1" containsNumber="1" minValue="0" maxValue="11"/>
    </cacheField>
    <cacheField name=" Target Completion Date " numFmtId="0">
      <sharedItems containsDate="1" containsBlank="1" containsMixedTypes="1" minDate="2018-05-24T00:00:00" maxDate="2019-06-21T00:00:00"/>
    </cacheField>
    <cacheField name="Actual Completion Date " numFmtId="0">
      <sharedItems containsDate="1" containsBlank="1" containsMixedTypes="1" minDate="2018-07-19T00:00:00" maxDate="2019-06-16T00:00:00"/>
    </cacheField>
    <cacheField name="Project ID" numFmtId="0">
      <sharedItems containsBlank="1" containsMixedTypes="1" containsNumber="1" containsInteger="1" minValue="5460063" maxValue="5605736"/>
    </cacheField>
    <cacheField name="Contract ID" numFmtId="0">
      <sharedItems containsBlank="1"/>
    </cacheField>
    <cacheField name="Issuance of Invitation to Bid" numFmtId="0">
      <sharedItems containsDate="1" containsBlank="1" containsMixedTypes="1" minDate="2018-02-04T00:00:00" maxDate="2018-12-01T00:00:00"/>
    </cacheField>
    <cacheField name="Pre-Submission Conference" numFmtId="0">
      <sharedItems containsDate="1" containsBlank="1" containsMixedTypes="1" minDate="2018-02-26T00:00:00" maxDate="2018-12-08T00:00:00"/>
    </cacheField>
    <cacheField name="Bid Opening" numFmtId="0">
      <sharedItems containsDate="1" containsBlank="1" containsMixedTypes="1" minDate="2018-02-04T00:00:00" maxDate="2018-12-22T00:00:00"/>
    </cacheField>
    <cacheField name="Issuance of Resolution to Award" numFmtId="0">
      <sharedItems containsDate="1" containsBlank="1" containsMixedTypes="1" minDate="2018-03-23T00:00:00" maxDate="2018-12-28T00:00:00"/>
    </cacheField>
    <cacheField name="Issuance of Notice to Proceed" numFmtId="0">
      <sharedItems containsDate="1" containsBlank="1" containsMixedTypes="1" minDate="2018-04-20T00:00:00" maxDate="2019-08-21T00:00:00"/>
    </cacheField>
    <cacheField name="Name of Contractor" numFmtId="0">
      <sharedItems containsBlank="1"/>
    </cacheField>
    <cacheField name="Contract Amount" numFmtId="0">
      <sharedItems containsBlank="1" containsMixedTypes="1" containsNumber="1" minValue="170000" maxValue="8162560.7000000002"/>
    </cacheField>
    <cacheField name="No. of Sites Reverted (1)" numFmtId="0">
      <sharedItems containsSemiMixedTypes="0" containsString="0" containsNumber="1" containsInteger="1" minValue="0" maxValue="1"/>
    </cacheField>
    <cacheField name="No. of Sites Not yet started (1)" numFmtId="0">
      <sharedItems containsSemiMixedTypes="0" containsString="0" containsNumber="1" containsInteger="1" minValue="0" maxValue="1"/>
    </cacheField>
    <cacheField name="No. of Sites Under Procurement (1)" numFmtId="0">
      <sharedItems containsSemiMixedTypes="0" containsString="0" containsNumber="1" containsInteger="1" minValue="0" maxValue="1"/>
    </cacheField>
    <cacheField name="No. of Sites On Going(1)" numFmtId="0">
      <sharedItems containsSemiMixedTypes="0" containsString="0" containsNumber="1" containsInteger="1" minValue="0" maxValue="1"/>
    </cacheField>
    <cacheField name="No. of Sites Completed (1)" numFmtId="0">
      <sharedItems containsSemiMixedTypes="0" containsString="0" containsNumber="1" containsInteger="1" minValue="0" maxValue="1"/>
    </cacheField>
    <cacheField name="No. of Sites Reverted" numFmtId="0">
      <sharedItems containsSemiMixedTypes="0" containsString="0" containsNumber="1" containsInteger="1" minValue="0" maxValue="1"/>
    </cacheField>
    <cacheField name="No. of Sites Not yet started" numFmtId="0">
      <sharedItems containsSemiMixedTypes="0" containsString="0" containsNumber="1" containsInteger="1" minValue="0" maxValue="1"/>
    </cacheField>
    <cacheField name="No. of Sites Under Procurement" numFmtId="0">
      <sharedItems containsSemiMixedTypes="0" containsString="0" containsNumber="1" containsInteger="1" minValue="0" maxValue="1"/>
    </cacheField>
    <cacheField name="No. of Sites On Going" numFmtId="0">
      <sharedItems containsSemiMixedTypes="0" containsString="0" containsNumber="1" containsInteger="1" minValue="0" maxValue="1"/>
    </cacheField>
    <cacheField name="No. of Sites Completed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31">
  <r>
    <x v="0"/>
    <x v="0"/>
    <n v="305075"/>
    <s v="Abra HS"/>
    <s v="BANGUED (Capital)"/>
    <n v="0"/>
    <m/>
    <n v="1"/>
    <m/>
    <m/>
    <m/>
    <m/>
    <m/>
    <n v="825727.12"/>
    <x v="0"/>
  </r>
  <r>
    <x v="0"/>
    <x v="0"/>
    <n v="305080"/>
    <s v="Capitan NHS"/>
    <s v="DAGUIOMAN"/>
    <n v="0"/>
    <m/>
    <n v="1"/>
    <m/>
    <m/>
    <m/>
    <m/>
    <m/>
    <n v="807054.31"/>
    <x v="0"/>
  </r>
  <r>
    <x v="0"/>
    <x v="0"/>
    <n v="305105"/>
    <s v="Western Abra NHS"/>
    <s v="DANGLAS"/>
    <n v="0"/>
    <m/>
    <n v="1"/>
    <m/>
    <m/>
    <m/>
    <m/>
    <m/>
    <n v="1001258.48"/>
    <x v="0"/>
  </r>
  <r>
    <x v="0"/>
    <x v="0"/>
    <n v="318701"/>
    <s v="MARC YSRAEL B. BERNOS MEMORIAL NATIONAL HIGH SCHOOL"/>
    <s v="LA PAZ"/>
    <n v="0"/>
    <m/>
    <n v="1"/>
    <m/>
    <m/>
    <m/>
    <m/>
    <m/>
    <n v="1221450.81"/>
    <x v="0"/>
  </r>
  <r>
    <x v="0"/>
    <x v="0"/>
    <n v="305081"/>
    <s v="Cayapa NHS"/>
    <s v="LAGANGILANG"/>
    <n v="0"/>
    <m/>
    <n v="1"/>
    <m/>
    <m/>
    <m/>
    <m/>
    <m/>
    <n v="1177438.05"/>
    <x v="0"/>
  </r>
  <r>
    <x v="0"/>
    <x v="0"/>
    <n v="305102"/>
    <s v="Tagodtod NHS"/>
    <s v="LAGANGILANG"/>
    <n v="0"/>
    <m/>
    <n v="1"/>
    <m/>
    <m/>
    <m/>
    <m/>
    <m/>
    <n v="1168924.1100000001"/>
    <x v="0"/>
  </r>
  <r>
    <x v="0"/>
    <x v="0"/>
    <n v="305094"/>
    <s v="Pulot NHS"/>
    <s v="LAGAYAN"/>
    <n v="0"/>
    <m/>
    <n v="1"/>
    <m/>
    <m/>
    <m/>
    <m/>
    <m/>
    <n v="1162253.81"/>
    <x v="0"/>
  </r>
  <r>
    <x v="0"/>
    <x v="0"/>
    <n v="305101"/>
    <s v="Suyo National High School"/>
    <s v="PIDIGAN"/>
    <n v="0"/>
    <m/>
    <n v="1"/>
    <m/>
    <m/>
    <m/>
    <m/>
    <m/>
    <n v="1794998.25"/>
    <x v="0"/>
  </r>
  <r>
    <x v="0"/>
    <x v="0"/>
    <n v="305074"/>
    <s v="Abas NHS"/>
    <s v="SALLAPADAN"/>
    <n v="0"/>
    <m/>
    <n v="1"/>
    <m/>
    <m/>
    <m/>
    <m/>
    <m/>
    <n v="1072964.3500000001"/>
    <x v="0"/>
  </r>
  <r>
    <x v="0"/>
    <x v="0"/>
    <n v="305091"/>
    <s v="Northern Abra NHS"/>
    <s v="SAN JUAN"/>
    <n v="0"/>
    <m/>
    <n v="1"/>
    <m/>
    <m/>
    <m/>
    <m/>
    <m/>
    <n v="729023.16"/>
    <x v="0"/>
  </r>
  <r>
    <x v="0"/>
    <x v="0"/>
    <n v="305099"/>
    <s v="San Quintin NHS"/>
    <s v="SAN QUINTIN"/>
    <n v="0"/>
    <m/>
    <n v="1"/>
    <m/>
    <m/>
    <m/>
    <m/>
    <m/>
    <n v="713435.55"/>
    <x v="0"/>
  </r>
  <r>
    <x v="0"/>
    <x v="1"/>
    <n v="318811"/>
    <s v="PIO DALIM Memorial SAT-Sta.Filomena"/>
    <s v="CALANASAN (BAYAG)"/>
    <n v="0"/>
    <m/>
    <n v="1"/>
    <m/>
    <m/>
    <m/>
    <m/>
    <m/>
    <n v="886166.84"/>
    <x v="0"/>
  </r>
  <r>
    <x v="0"/>
    <x v="1"/>
    <n v="318803"/>
    <s v="Conner Central NHS Cupis Annex"/>
    <s v="CONNER"/>
    <n v="0"/>
    <m/>
    <n v="1"/>
    <m/>
    <m/>
    <m/>
    <m/>
    <m/>
    <n v="826570.72"/>
    <x v="0"/>
  </r>
  <r>
    <x v="0"/>
    <x v="1"/>
    <n v="305113"/>
    <s v="FLORA NATIONAL HIGH SCHOOL"/>
    <s v="FLORA"/>
    <n v="0"/>
    <m/>
    <n v="1"/>
    <m/>
    <m/>
    <m/>
    <m/>
    <m/>
    <n v="1199958.8600000001"/>
    <x v="0"/>
  </r>
  <r>
    <x v="0"/>
    <x v="1"/>
    <n v="305121"/>
    <s v="Mayor Ricardo de San Jose, Sr. Comp. HS"/>
    <s v="FLORA"/>
    <n v="0"/>
    <m/>
    <n v="1"/>
    <m/>
    <m/>
    <m/>
    <m/>
    <m/>
    <n v="767937.37"/>
    <x v="0"/>
  </r>
  <r>
    <x v="0"/>
    <x v="1"/>
    <n v="318808"/>
    <s v="Allig National Agricultural and Trade HS"/>
    <s v="FLORA"/>
    <n v="0"/>
    <m/>
    <n v="1"/>
    <m/>
    <m/>
    <m/>
    <m/>
    <m/>
    <n v="823927.98"/>
    <x v="0"/>
  </r>
  <r>
    <x v="0"/>
    <x v="1"/>
    <n v="305115"/>
    <s v="Kabugao Agro-Ind'l. HS Main"/>
    <s v="KABUGAO (Capital)"/>
    <n v="0"/>
    <m/>
    <n v="1"/>
    <m/>
    <m/>
    <m/>
    <m/>
    <m/>
    <n v="1026403.1"/>
    <x v="0"/>
  </r>
  <r>
    <x v="0"/>
    <x v="1"/>
    <n v="305107"/>
    <s v="Apayao Science HS"/>
    <s v="LUNA"/>
    <n v="0"/>
    <m/>
    <n v="1"/>
    <m/>
    <m/>
    <m/>
    <m/>
    <m/>
    <n v="929638.03"/>
    <x v="0"/>
  </r>
  <r>
    <x v="0"/>
    <x v="1"/>
    <n v="305116"/>
    <s v="Luna National High School Main"/>
    <s v="LUNA"/>
    <n v="0"/>
    <m/>
    <n v="1"/>
    <m/>
    <m/>
    <m/>
    <m/>
    <m/>
    <n v="933340.55"/>
    <x v="0"/>
  </r>
  <r>
    <x v="0"/>
    <x v="1"/>
    <n v="305123"/>
    <s v="Pudtol NHS"/>
    <s v="PUDTOL"/>
    <n v="0"/>
    <m/>
    <n v="1"/>
    <m/>
    <m/>
    <m/>
    <m/>
    <m/>
    <n v="1284282.48"/>
    <x v="0"/>
  </r>
  <r>
    <x v="0"/>
    <x v="1"/>
    <n v="305120"/>
    <s v="Mayor Guillermo Barsalan SAT"/>
    <s v="SANTA MARCELA"/>
    <n v="0"/>
    <m/>
    <n v="1"/>
    <m/>
    <m/>
    <m/>
    <m/>
    <m/>
    <n v="1119970.26"/>
    <x v="0"/>
  </r>
  <r>
    <x v="0"/>
    <x v="2"/>
    <n v="305269"/>
    <s v="Baguio City National High School - Main"/>
    <s v="BAGUIO CITY"/>
    <n v="0"/>
    <m/>
    <n v="1"/>
    <m/>
    <m/>
    <m/>
    <m/>
    <m/>
    <n v="5343246.78"/>
    <x v="0"/>
  </r>
  <r>
    <x v="0"/>
    <x v="3"/>
    <n v="305129"/>
    <s v="Atok NHS"/>
    <s v="ATOK"/>
    <n v="0"/>
    <m/>
    <n v="1"/>
    <m/>
    <m/>
    <m/>
    <m/>
    <m/>
    <n v="1128082.5"/>
    <x v="0"/>
  </r>
  <r>
    <x v="0"/>
    <x v="3"/>
    <n v="318913"/>
    <s v="Ampusongan NHS - Kayapa Ext."/>
    <s v="BAKUN"/>
    <n v="0"/>
    <m/>
    <n v="1"/>
    <m/>
    <m/>
    <m/>
    <m/>
    <m/>
    <n v="1036761.41"/>
    <x v="0"/>
  </r>
  <r>
    <x v="0"/>
    <x v="3"/>
    <n v="318901"/>
    <s v="Bokod NHS - Daclan Extension"/>
    <s v="BOKOD"/>
    <n v="0"/>
    <m/>
    <n v="1"/>
    <m/>
    <m/>
    <m/>
    <m/>
    <m/>
    <n v="1123051.32"/>
    <x v="0"/>
  </r>
  <r>
    <x v="0"/>
    <x v="3"/>
    <n v="305134"/>
    <s v="Binga NHS"/>
    <s v="ITOGON"/>
    <n v="0"/>
    <m/>
    <n v="1"/>
    <m/>
    <m/>
    <m/>
    <m/>
    <m/>
    <n v="1120443.54"/>
    <x v="0"/>
  </r>
  <r>
    <x v="0"/>
    <x v="3"/>
    <n v="305142"/>
    <s v="Laurencio Fianza National High School"/>
    <s v="ITOGON"/>
    <n v="0"/>
    <m/>
    <n v="1"/>
    <m/>
    <m/>
    <m/>
    <m/>
    <m/>
    <n v="1184835.6399999999"/>
    <x v="0"/>
  </r>
  <r>
    <x v="0"/>
    <x v="3"/>
    <n v="305159"/>
    <s v="Fianza Mem'l NHS - Tinongdan"/>
    <s v="ITOGON"/>
    <n v="0"/>
    <m/>
    <n v="1"/>
    <m/>
    <m/>
    <m/>
    <m/>
    <m/>
    <n v="1163516.51"/>
    <x v="0"/>
  </r>
  <r>
    <x v="0"/>
    <x v="3"/>
    <n v="305146"/>
    <s v="Adaoay National High School"/>
    <s v="KABAYAN"/>
    <n v="0"/>
    <m/>
    <n v="1"/>
    <m/>
    <m/>
    <m/>
    <m/>
    <m/>
    <n v="1183986.6100000001"/>
    <x v="0"/>
  </r>
  <r>
    <x v="0"/>
    <x v="3"/>
    <n v="305147"/>
    <s v="Kapangan Central NHS (RA8841)"/>
    <s v="KAPANGAN"/>
    <n v="0"/>
    <m/>
    <n v="1"/>
    <m/>
    <m/>
    <m/>
    <m/>
    <m/>
    <n v="1022559.57"/>
    <x v="0"/>
  </r>
  <r>
    <x v="0"/>
    <x v="3"/>
    <n v="318908"/>
    <s v="Gov. Bado Dangwa Agro-Industrial School Extension - Taba-ao Annex"/>
    <s v="KAPANGAN"/>
    <n v="0"/>
    <m/>
    <n v="1"/>
    <m/>
    <m/>
    <m/>
    <m/>
    <m/>
    <n v="1139374.6200000001"/>
    <x v="0"/>
  </r>
  <r>
    <x v="0"/>
    <x v="3"/>
    <n v="305154"/>
    <s v="MADAYMEN NATIONAL HIGH SCHOOL"/>
    <s v="KIBUNGAN"/>
    <n v="0"/>
    <m/>
    <n v="1"/>
    <m/>
    <m/>
    <m/>
    <m/>
    <m/>
    <n v="1147876.7"/>
    <x v="0"/>
  </r>
  <r>
    <x v="0"/>
    <x v="3"/>
    <n v="305140"/>
    <s v="Cordillera Regional Science HS"/>
    <s v="LA TRINIDAD (Capital)"/>
    <n v="0"/>
    <m/>
    <n v="1"/>
    <m/>
    <m/>
    <m/>
    <m/>
    <m/>
    <n v="1004906.3"/>
    <x v="0"/>
  </r>
  <r>
    <x v="0"/>
    <x v="3"/>
    <n v="305139"/>
    <s v="Cabiten NHS (RA9087)"/>
    <s v="MANKAYAN"/>
    <n v="0"/>
    <m/>
    <n v="1"/>
    <m/>
    <m/>
    <m/>
    <m/>
    <m/>
    <n v="1130157.75"/>
    <x v="0"/>
  </r>
  <r>
    <x v="0"/>
    <x v="3"/>
    <n v="305144"/>
    <s v="Guinaoang NHS"/>
    <s v="MANKAYAN"/>
    <n v="0"/>
    <m/>
    <n v="1"/>
    <m/>
    <m/>
    <m/>
    <m/>
    <m/>
    <n v="1147228.6200000001"/>
    <x v="0"/>
  </r>
  <r>
    <x v="0"/>
    <x v="3"/>
    <n v="305155"/>
    <s v="Mankayan National High School"/>
    <s v="MANKAYAN"/>
    <n v="0"/>
    <m/>
    <n v="1"/>
    <m/>
    <m/>
    <m/>
    <m/>
    <m/>
    <n v="1167917.8400000001"/>
    <x v="0"/>
  </r>
  <r>
    <x v="0"/>
    <x v="3"/>
    <n v="305156"/>
    <s v="Bulalacao NHS"/>
    <s v="MANKAYAN"/>
    <n v="0"/>
    <m/>
    <n v="1"/>
    <m/>
    <m/>
    <m/>
    <m/>
    <m/>
    <n v="1134226.7"/>
    <x v="0"/>
  </r>
  <r>
    <x v="0"/>
    <x v="3"/>
    <n v="305157"/>
    <s v="Sablan NHS"/>
    <s v="SABLAN"/>
    <n v="0"/>
    <m/>
    <n v="1"/>
    <m/>
    <m/>
    <m/>
    <m/>
    <m/>
    <n v="1162986.6100000001"/>
    <x v="0"/>
  </r>
  <r>
    <x v="0"/>
    <x v="3"/>
    <n v="305160"/>
    <s v="Tuba NHS (Nangalisan)"/>
    <s v="TUBA"/>
    <n v="0"/>
    <m/>
    <n v="1"/>
    <m/>
    <m/>
    <m/>
    <m/>
    <m/>
    <n v="1147313.78"/>
    <x v="0"/>
  </r>
  <r>
    <x v="0"/>
    <x v="4"/>
    <n v="305171"/>
    <s v="Eastern Potia National High School"/>
    <s v="ALFONSO LISTA (POTIA)"/>
    <n v="0"/>
    <m/>
    <n v="1"/>
    <m/>
    <m/>
    <m/>
    <m/>
    <m/>
    <n v="1679924.65"/>
    <x v="0"/>
  </r>
  <r>
    <x v="0"/>
    <x v="4"/>
    <n v="305187"/>
    <s v="Namillangan NHS"/>
    <s v="ALFONSO LISTA (POTIA)"/>
    <n v="0"/>
    <m/>
    <n v="1"/>
    <m/>
    <m/>
    <m/>
    <m/>
    <m/>
    <n v="2203262.2599999998"/>
    <x v="0"/>
  </r>
  <r>
    <x v="0"/>
    <x v="4"/>
    <n v="305188"/>
    <s v="Pinto NHS"/>
    <s v="ALFONSO LISTA (POTIA)"/>
    <n v="0"/>
    <m/>
    <n v="1"/>
    <m/>
    <m/>
    <m/>
    <m/>
    <m/>
    <n v="1552581.28"/>
    <x v="0"/>
  </r>
  <r>
    <x v="0"/>
    <x v="4"/>
    <n v="305190"/>
    <s v="Sta. Maria NHS"/>
    <s v="ALFONSO LISTA (POTIA)"/>
    <n v="0"/>
    <m/>
    <n v="1"/>
    <m/>
    <m/>
    <m/>
    <m/>
    <m/>
    <n v="2725220.35"/>
    <x v="0"/>
  </r>
  <r>
    <x v="0"/>
    <x v="4"/>
    <n v="305177"/>
    <s v="Hapid NHS - Bimpal Annex"/>
    <s v="LAMUT"/>
    <n v="0"/>
    <m/>
    <n v="1"/>
    <m/>
    <m/>
    <m/>
    <m/>
    <m/>
    <n v="1410957.61"/>
    <x v="0"/>
  </r>
  <r>
    <x v="0"/>
    <x v="4"/>
    <n v="305183"/>
    <s v="Lawig NHS"/>
    <s v="LAMUT"/>
    <n v="0"/>
    <m/>
    <n v="1"/>
    <m/>
    <m/>
    <m/>
    <m/>
    <m/>
    <n v="1692354.66"/>
    <x v="0"/>
  </r>
  <r>
    <x v="0"/>
    <x v="5"/>
    <n v="305199"/>
    <s v="Balbalan Agricultural and Industrial School"/>
    <s v="BALBALAN"/>
    <n v="0"/>
    <m/>
    <n v="1"/>
    <m/>
    <m/>
    <m/>
    <m/>
    <m/>
    <n v="2442507.27"/>
    <x v="0"/>
  </r>
  <r>
    <x v="0"/>
    <x v="5"/>
    <n v="305223"/>
    <s v="Lubuagan National High School"/>
    <s v="LUBUAGAN"/>
    <n v="0"/>
    <m/>
    <n v="1"/>
    <m/>
    <m/>
    <m/>
    <m/>
    <m/>
    <n v="784163.64"/>
    <x v="0"/>
  </r>
  <r>
    <x v="0"/>
    <x v="5"/>
    <n v="340131"/>
    <s v="SHS - Lubuagan"/>
    <s v="LUBUAGAN"/>
    <n v="0"/>
    <m/>
    <n v="1"/>
    <m/>
    <m/>
    <m/>
    <m/>
    <m/>
    <n v="979846.65"/>
    <x v="0"/>
  </r>
  <r>
    <x v="0"/>
    <x v="5"/>
    <n v="305214"/>
    <s v="Central Pasil National High School"/>
    <s v="PASIL"/>
    <n v="0"/>
    <m/>
    <n v="1"/>
    <m/>
    <m/>
    <m/>
    <m/>
    <m/>
    <n v="1792826.18"/>
    <x v="0"/>
  </r>
  <r>
    <x v="0"/>
    <x v="5"/>
    <n v="305201"/>
    <s v="Cal-owan Agricultural Vocational National High School"/>
    <s v="PINUKPUK"/>
    <n v="0"/>
    <m/>
    <n v="1"/>
    <m/>
    <m/>
    <m/>
    <m/>
    <m/>
    <n v="1088979.46"/>
    <x v="0"/>
  </r>
  <r>
    <x v="0"/>
    <x v="5"/>
    <n v="305216"/>
    <s v="Pinukpuk Vocational School"/>
    <s v="PINUKPUK"/>
    <n v="0"/>
    <m/>
    <n v="1"/>
    <m/>
    <m/>
    <m/>
    <m/>
    <m/>
    <n v="1895776.58"/>
    <x v="0"/>
  </r>
  <r>
    <x v="0"/>
    <x v="5"/>
    <n v="305217"/>
    <s v="Rizal National School of Arts &amp; Trades"/>
    <s v="RIZAL (LIWAN)"/>
    <n v="0"/>
    <m/>
    <n v="1"/>
    <m/>
    <m/>
    <m/>
    <m/>
    <m/>
    <n v="2016943.01"/>
    <x v="0"/>
  </r>
  <r>
    <x v="0"/>
    <x v="5"/>
    <n v="305218"/>
    <s v="Macutay-Palao National High School"/>
    <s v="RIZAL (LIWAN)"/>
    <n v="0"/>
    <m/>
    <n v="1"/>
    <m/>
    <m/>
    <m/>
    <m/>
    <m/>
    <n v="1090872.8700000001"/>
    <x v="0"/>
  </r>
  <r>
    <x v="0"/>
    <x v="5"/>
    <n v="305211"/>
    <s v="Magtoma Pangol NHS-Main"/>
    <s v="TANUDAN"/>
    <n v="0"/>
    <m/>
    <n v="1"/>
    <m/>
    <m/>
    <m/>
    <m/>
    <m/>
    <n v="967916.92"/>
    <x v="0"/>
  </r>
  <r>
    <x v="0"/>
    <x v="5"/>
    <n v="305208"/>
    <s v="Southern Tinglayan National High School"/>
    <s v="TINGLAYAN"/>
    <n v="0"/>
    <m/>
    <n v="1"/>
    <m/>
    <m/>
    <m/>
    <m/>
    <m/>
    <n v="984873.35"/>
    <x v="0"/>
  </r>
  <r>
    <x v="0"/>
    <x v="5"/>
    <n v="305220"/>
    <s v="Bangad National High School"/>
    <s v="TINGLAYAN"/>
    <n v="0"/>
    <m/>
    <n v="1"/>
    <m/>
    <m/>
    <m/>
    <m/>
    <m/>
    <n v="1506409.43"/>
    <x v="0"/>
  </r>
  <r>
    <x v="0"/>
    <x v="6"/>
    <n v="305242"/>
    <s v="Eastern Bontoc NAVHS"/>
    <s v="BARLIG"/>
    <n v="0"/>
    <m/>
    <n v="1"/>
    <m/>
    <m/>
    <m/>
    <m/>
    <m/>
    <n v="1559940.28"/>
    <x v="0"/>
  </r>
  <r>
    <x v="0"/>
    <x v="6"/>
    <n v="305244"/>
    <s v="Guinzadan National High School"/>
    <s v="BAUKO"/>
    <n v="0"/>
    <m/>
    <n v="1"/>
    <m/>
    <m/>
    <m/>
    <m/>
    <m/>
    <n v="1722122.63"/>
    <x v="0"/>
  </r>
  <r>
    <x v="0"/>
    <x v="6"/>
    <n v="305252"/>
    <s v="Mt. Data National High School"/>
    <s v="BAUKO"/>
    <n v="0"/>
    <m/>
    <n v="1"/>
    <m/>
    <m/>
    <m/>
    <m/>
    <m/>
    <n v="1255178.1000000001"/>
    <x v="0"/>
  </r>
  <r>
    <x v="0"/>
    <x v="6"/>
    <n v="305259"/>
    <s v="Otucan-Bila National High School"/>
    <s v="BAUKO"/>
    <n v="0"/>
    <m/>
    <n v="1"/>
    <m/>
    <m/>
    <m/>
    <m/>
    <m/>
    <n v="1195926.78"/>
    <x v="0"/>
  </r>
  <r>
    <x v="0"/>
    <x v="6"/>
    <n v="305237"/>
    <s v="Besao National High School"/>
    <s v="BESAO"/>
    <n v="0"/>
    <m/>
    <n v="1"/>
    <m/>
    <m/>
    <m/>
    <m/>
    <m/>
    <n v="703212.95"/>
    <x v="0"/>
  </r>
  <r>
    <x v="0"/>
    <x v="6"/>
    <n v="305260"/>
    <s v="Panabungen School of Arts, trades, and Home Industries"/>
    <s v="BESAO"/>
    <n v="0"/>
    <m/>
    <n v="1"/>
    <m/>
    <m/>
    <m/>
    <m/>
    <m/>
    <n v="1490662.56"/>
    <x v="0"/>
  </r>
  <r>
    <x v="0"/>
    <x v="6"/>
    <n v="305255"/>
    <s v="Mt. Prov. Gen. Comprehensive HS"/>
    <s v="BONTOC (Capital)"/>
    <n v="0"/>
    <m/>
    <n v="1"/>
    <m/>
    <m/>
    <m/>
    <m/>
    <m/>
    <n v="1648360.08"/>
    <x v="0"/>
  </r>
  <r>
    <x v="0"/>
    <x v="6"/>
    <n v="340155"/>
    <s v="Natonin SHS_Stand Alone"/>
    <s v="NATONIN"/>
    <n v="0"/>
    <m/>
    <n v="1"/>
    <m/>
    <m/>
    <m/>
    <m/>
    <m/>
    <n v="943990.98"/>
    <x v="0"/>
  </r>
  <r>
    <x v="0"/>
    <x v="6"/>
    <n v="305230"/>
    <s v="Bacarri National Trade &amp; Agricultural School"/>
    <s v="PARACELIS"/>
    <n v="0"/>
    <m/>
    <n v="1"/>
    <m/>
    <m/>
    <m/>
    <m/>
    <m/>
    <n v="1297230.2"/>
    <x v="0"/>
  </r>
  <r>
    <x v="0"/>
    <x v="6"/>
    <n v="305231"/>
    <s v="Paracelis Technical &amp; Vocational High School"/>
    <s v="PARACELIS"/>
    <n v="0"/>
    <m/>
    <n v="1"/>
    <m/>
    <m/>
    <m/>
    <m/>
    <m/>
    <n v="1913096.56"/>
    <x v="0"/>
  </r>
  <r>
    <x v="0"/>
    <x v="6"/>
    <n v="305239"/>
    <s v="Butigue National High School"/>
    <s v="PARACELIS"/>
    <n v="0"/>
    <m/>
    <n v="1"/>
    <m/>
    <m/>
    <m/>
    <m/>
    <m/>
    <n v="1396732.14"/>
    <x v="0"/>
  </r>
  <r>
    <x v="0"/>
    <x v="6"/>
    <n v="305261"/>
    <s v="Paracelis National High School"/>
    <s v="PARACELIS"/>
    <n v="0"/>
    <m/>
    <n v="1"/>
    <m/>
    <m/>
    <m/>
    <m/>
    <m/>
    <n v="1637975.75"/>
    <x v="0"/>
  </r>
  <r>
    <x v="0"/>
    <x v="6"/>
    <n v="319220"/>
    <s v="Anonat National Agricultural and Vocational High School"/>
    <s v="PARACELIS"/>
    <n v="0"/>
    <m/>
    <n v="1"/>
    <m/>
    <m/>
    <m/>
    <m/>
    <m/>
    <n v="1351919.59"/>
    <x v="1"/>
  </r>
  <r>
    <x v="0"/>
    <x v="6"/>
    <n v="305262"/>
    <s v="Pingad National High School"/>
    <s v="SABANGAN"/>
    <n v="0"/>
    <m/>
    <n v="1"/>
    <m/>
    <m/>
    <m/>
    <m/>
    <m/>
    <n v="1121246.1599999999"/>
    <x v="0"/>
  </r>
  <r>
    <x v="0"/>
    <x v="6"/>
    <n v="305263"/>
    <s v="Sabangan National High School"/>
    <s v="SABANGAN"/>
    <n v="0"/>
    <m/>
    <n v="1"/>
    <m/>
    <m/>
    <m/>
    <m/>
    <m/>
    <n v="1691013.04"/>
    <x v="0"/>
  </r>
  <r>
    <x v="0"/>
    <x v="6"/>
    <n v="305264"/>
    <s v="Sadanga National High School"/>
    <s v="SADANGA"/>
    <n v="0"/>
    <m/>
    <n v="1"/>
    <m/>
    <m/>
    <m/>
    <m/>
    <m/>
    <n v="1041709.2"/>
    <x v="0"/>
  </r>
  <r>
    <x v="0"/>
    <x v="6"/>
    <n v="305265"/>
    <s v="Sagada National High School"/>
    <s v="SAGADA"/>
    <n v="0"/>
    <m/>
    <n v="1"/>
    <m/>
    <m/>
    <m/>
    <m/>
    <m/>
    <n v="923929.67"/>
    <x v="0"/>
  </r>
  <r>
    <x v="0"/>
    <x v="6"/>
    <n v="305266"/>
    <s v="Ankileng NHS (Suyo NHS)"/>
    <s v="SAGADA"/>
    <n v="0"/>
    <m/>
    <n v="1"/>
    <m/>
    <m/>
    <m/>
    <m/>
    <m/>
    <n v="1041024.74"/>
    <x v="0"/>
  </r>
  <r>
    <x v="0"/>
    <x v="6"/>
    <n v="305240"/>
    <s v="Cagubatan National High School"/>
    <s v="TADIAN"/>
    <n v="0"/>
    <m/>
    <n v="1"/>
    <m/>
    <m/>
    <m/>
    <m/>
    <m/>
    <n v="1035377.89"/>
    <x v="0"/>
  </r>
  <r>
    <x v="0"/>
    <x v="6"/>
    <n v="305247"/>
    <s v="Lubon National High School"/>
    <s v="TADIAN"/>
    <n v="0"/>
    <m/>
    <n v="1"/>
    <m/>
    <m/>
    <m/>
    <m/>
    <m/>
    <n v="1055606.6599999999"/>
    <x v="0"/>
  </r>
  <r>
    <x v="0"/>
    <x v="6"/>
    <n v="305251"/>
    <s v="Masla National High School"/>
    <s v="TADIAN"/>
    <n v="0"/>
    <m/>
    <n v="1"/>
    <m/>
    <m/>
    <m/>
    <m/>
    <m/>
    <n v="1022374.5"/>
    <x v="0"/>
  </r>
  <r>
    <x v="0"/>
    <x v="6"/>
    <n v="305267"/>
    <s v="Tadian School of Arts &amp; Trades"/>
    <s v="TADIAN"/>
    <n v="0"/>
    <m/>
    <n v="1"/>
    <m/>
    <m/>
    <m/>
    <m/>
    <m/>
    <n v="2542733.34"/>
    <x v="0"/>
  </r>
  <r>
    <x v="0"/>
    <x v="7"/>
    <n v="305195"/>
    <s v="Agbannawag National High School"/>
    <s v="CITY OF TABUK (Capital)"/>
    <n v="0"/>
    <m/>
    <n v="1"/>
    <m/>
    <m/>
    <m/>
    <m/>
    <m/>
    <n v="1437535.17"/>
    <x v="0"/>
  </r>
  <r>
    <x v="0"/>
    <x v="7"/>
    <n v="305205"/>
    <s v="Kalinga National High School"/>
    <s v="CITY OF TABUK (Capital)"/>
    <n v="0"/>
    <m/>
    <n v="1"/>
    <m/>
    <m/>
    <m/>
    <m/>
    <m/>
    <n v="2823729.29"/>
    <x v="0"/>
  </r>
  <r>
    <x v="0"/>
    <x v="7"/>
    <n v="305212"/>
    <s v="Nambaran Agro-Industrial National High School"/>
    <s v="CITY OF TABUK (Capital)"/>
    <n v="0"/>
    <m/>
    <n v="1"/>
    <m/>
    <m/>
    <m/>
    <m/>
    <m/>
    <n v="1471209.15"/>
    <x v="0"/>
  </r>
  <r>
    <x v="0"/>
    <x v="7"/>
    <n v="305221"/>
    <s v="Tabuk City National High School"/>
    <s v="CITY OF TABUK (Capital)"/>
    <n v="0"/>
    <m/>
    <n v="1"/>
    <m/>
    <m/>
    <m/>
    <m/>
    <m/>
    <n v="3248280.45"/>
    <x v="0"/>
  </r>
  <r>
    <x v="1"/>
    <x v="8"/>
    <n v="304815"/>
    <s v="Cagdianao NHS"/>
    <s v="CAGDIANAO"/>
    <n v="0"/>
    <m/>
    <n v="1"/>
    <m/>
    <m/>
    <m/>
    <m/>
    <m/>
    <n v="2138817.1"/>
    <x v="0"/>
  </r>
  <r>
    <x v="1"/>
    <x v="8"/>
    <n v="304822"/>
    <s v="Dinagat School of Fisheries"/>
    <s v="DINAGAT"/>
    <n v="0"/>
    <m/>
    <n v="1"/>
    <m/>
    <m/>
    <m/>
    <m/>
    <m/>
    <n v="2371554.25"/>
    <x v="0"/>
  </r>
  <r>
    <x v="1"/>
    <x v="8"/>
    <n v="324406"/>
    <s v="Primitivo J. Ebol Memorial National High School"/>
    <s v="DINAGAT"/>
    <n v="0"/>
    <m/>
    <n v="1"/>
    <m/>
    <m/>
    <m/>
    <m/>
    <m/>
    <n v="2001578.36"/>
    <x v="0"/>
  </r>
  <r>
    <x v="1"/>
    <x v="8"/>
    <n v="304808"/>
    <s v="Albor NHS"/>
    <s v="LIBJO (ALBOR)"/>
    <n v="0"/>
    <m/>
    <n v="1"/>
    <m/>
    <m/>
    <m/>
    <m/>
    <m/>
    <n v="2335700.0499999998"/>
    <x v="0"/>
  </r>
  <r>
    <x v="1"/>
    <x v="8"/>
    <n v="304824"/>
    <s v="Don Ruben E. Ecleo Sr. MNHS"/>
    <s v="SAN JOSE (Capital)"/>
    <n v="0"/>
    <m/>
    <n v="1"/>
    <m/>
    <m/>
    <m/>
    <m/>
    <m/>
    <n v="2337098.19"/>
    <x v="0"/>
  </r>
  <r>
    <x v="1"/>
    <x v="8"/>
    <n v="304854"/>
    <s v="Tubajon NHS"/>
    <s v="TUBAJON"/>
    <n v="0"/>
    <m/>
    <n v="1"/>
    <m/>
    <m/>
    <m/>
    <m/>
    <m/>
    <n v="2390442.9500000002"/>
    <x v="0"/>
  </r>
  <r>
    <x v="1"/>
    <x v="9"/>
    <n v="304774"/>
    <s v="Dapa NHS"/>
    <s v="DAPA"/>
    <n v="1"/>
    <m/>
    <n v="1"/>
    <m/>
    <m/>
    <m/>
    <m/>
    <m/>
    <n v="2929746.09"/>
    <x v="0"/>
  </r>
  <r>
    <x v="1"/>
    <x v="9"/>
    <n v="304783"/>
    <s v="Del Carmen NHS"/>
    <s v="DEL CARMEN"/>
    <n v="1"/>
    <m/>
    <n v="1"/>
    <m/>
    <m/>
    <m/>
    <m/>
    <m/>
    <n v="2271995.06"/>
    <x v="0"/>
  </r>
  <r>
    <x v="1"/>
    <x v="9"/>
    <n v="304777"/>
    <s v="Gen Luna NHS"/>
    <s v="GENERAL LUNA"/>
    <n v="1"/>
    <m/>
    <n v="1"/>
    <m/>
    <m/>
    <m/>
    <m/>
    <m/>
    <n v="2775183.35"/>
    <x v="0"/>
  </r>
  <r>
    <x v="1"/>
    <x v="10"/>
    <n v="304813"/>
    <s v="Bacuag Nat'L Agro-Indust'L Sch."/>
    <s v="BACUAG"/>
    <n v="2"/>
    <m/>
    <n v="1"/>
    <m/>
    <m/>
    <m/>
    <m/>
    <m/>
    <n v="1168482.8500000001"/>
    <x v="0"/>
  </r>
  <r>
    <x v="1"/>
    <x v="10"/>
    <n v="304817"/>
    <s v="Campo NHS"/>
    <s v="BACUAG"/>
    <n v="2"/>
    <m/>
    <n v="1"/>
    <m/>
    <m/>
    <m/>
    <m/>
    <m/>
    <n v="1178282.6100000001"/>
    <x v="0"/>
  </r>
  <r>
    <x v="1"/>
    <x v="10"/>
    <n v="317806"/>
    <s v="Payapag NHS"/>
    <s v="BACUAG"/>
    <n v="2"/>
    <m/>
    <n v="1"/>
    <m/>
    <m/>
    <m/>
    <m/>
    <m/>
    <n v="1129680.82"/>
    <x v="0"/>
  </r>
  <r>
    <x v="1"/>
    <x v="10"/>
    <n v="304826"/>
    <s v="Gigaquit Nat'l. Sch. of Home Industries"/>
    <s v="GIGAQUIT"/>
    <n v="2"/>
    <m/>
    <n v="1"/>
    <m/>
    <m/>
    <m/>
    <m/>
    <m/>
    <n v="1915898.59"/>
    <x v="0"/>
  </r>
  <r>
    <x v="1"/>
    <x v="10"/>
    <n v="304829"/>
    <s v="Mainit NHS"/>
    <s v="MAINIT"/>
    <n v="2"/>
    <m/>
    <n v="1"/>
    <m/>
    <m/>
    <m/>
    <m/>
    <m/>
    <n v="1336228.1200000001"/>
    <x v="0"/>
  </r>
  <r>
    <x v="1"/>
    <x v="10"/>
    <n v="304834"/>
    <s v="Matin-ao National High School"/>
    <s v="MAINIT"/>
    <n v="2"/>
    <m/>
    <n v="1"/>
    <m/>
    <m/>
    <m/>
    <m/>
    <m/>
    <n v="1284562.3999999999"/>
    <x v="0"/>
  </r>
  <r>
    <x v="1"/>
    <x v="10"/>
    <n v="304835"/>
    <s v="Hacienda NHS"/>
    <s v="MAINIT"/>
    <n v="2"/>
    <m/>
    <n v="1"/>
    <m/>
    <m/>
    <m/>
    <m/>
    <m/>
    <n v="1271122.29"/>
    <x v="0"/>
  </r>
  <r>
    <x v="1"/>
    <x v="10"/>
    <n v="317803"/>
    <s v="Magpayang NHS"/>
    <s v="MAINIT"/>
    <n v="2"/>
    <m/>
    <n v="1"/>
    <m/>
    <m/>
    <m/>
    <m/>
    <m/>
    <n v="1129680.82"/>
    <x v="0"/>
  </r>
  <r>
    <x v="1"/>
    <x v="10"/>
    <n v="304837"/>
    <s v="Placer NHS"/>
    <s v="PLACER"/>
    <n v="2"/>
    <m/>
    <n v="1"/>
    <m/>
    <m/>
    <m/>
    <m/>
    <m/>
    <n v="1284443.5"/>
    <x v="0"/>
  </r>
  <r>
    <x v="1"/>
    <x v="10"/>
    <n v="304845"/>
    <s v="Amando A. Fabio MNHS"/>
    <s v="PLACER"/>
    <n v="2"/>
    <m/>
    <n v="1"/>
    <m/>
    <m/>
    <m/>
    <m/>
    <m/>
    <n v="1178282.6100000001"/>
    <x v="0"/>
  </r>
  <r>
    <x v="1"/>
    <x v="10"/>
    <n v="304814"/>
    <s v="Balite NHS"/>
    <s v="SAN FRANCISCO (ANAO-AON)"/>
    <n v="2"/>
    <m/>
    <n v="1"/>
    <m/>
    <m/>
    <m/>
    <m/>
    <m/>
    <n v="1163382.98"/>
    <x v="0"/>
  </r>
  <r>
    <x v="1"/>
    <x v="10"/>
    <n v="304843"/>
    <s v="San Francisco NHS"/>
    <s v="SAN FRANCISCO (ANAO-AON)"/>
    <n v="2"/>
    <m/>
    <n v="1"/>
    <m/>
    <m/>
    <m/>
    <m/>
    <m/>
    <n v="1129680.82"/>
    <x v="0"/>
  </r>
  <r>
    <x v="1"/>
    <x v="10"/>
    <n v="304849"/>
    <s v="T.S Pantilo, Sr. MNHS"/>
    <s v="SISON"/>
    <n v="2"/>
    <m/>
    <n v="1"/>
    <m/>
    <m/>
    <m/>
    <m/>
    <m/>
    <n v="1141983.51"/>
    <x v="0"/>
  </r>
  <r>
    <x v="1"/>
    <x v="10"/>
    <n v="317808"/>
    <s v="Dakung Patag NHS - Annex (TS PSMHS)"/>
    <s v="SISON"/>
    <n v="2"/>
    <m/>
    <n v="1"/>
    <m/>
    <m/>
    <m/>
    <m/>
    <m/>
    <n v="1129680.82"/>
    <x v="0"/>
  </r>
  <r>
    <x v="1"/>
    <x v="10"/>
    <n v="304847"/>
    <s v="Surigao Del Norte NHS"/>
    <s v="SURIGAO CITY (Capital)"/>
    <n v="2"/>
    <m/>
    <n v="1"/>
    <m/>
    <m/>
    <m/>
    <m/>
    <m/>
    <n v="1900350.59"/>
    <x v="0"/>
  </r>
  <r>
    <x v="1"/>
    <x v="10"/>
    <n v="304812"/>
    <s v="Tagana-an NHS (ASA NHS)"/>
    <s v="TAGANA-AN"/>
    <n v="2"/>
    <m/>
    <n v="1"/>
    <m/>
    <m/>
    <m/>
    <m/>
    <m/>
    <n v="1280970.03"/>
    <x v="0"/>
  </r>
  <r>
    <x v="1"/>
    <x v="10"/>
    <n v="304853"/>
    <s v="Timamana National High School"/>
    <s v="TUBOD"/>
    <n v="2"/>
    <m/>
    <n v="1"/>
    <m/>
    <m/>
    <m/>
    <m/>
    <m/>
    <n v="1129680.82"/>
    <x v="0"/>
  </r>
  <r>
    <x v="1"/>
    <x v="10"/>
    <n v="304855"/>
    <s v="Tubod NHS"/>
    <s v="TUBOD"/>
    <n v="2"/>
    <m/>
    <n v="1"/>
    <m/>
    <m/>
    <m/>
    <m/>
    <m/>
    <n v="1129680.82"/>
    <x v="0"/>
  </r>
  <r>
    <x v="2"/>
    <x v="11"/>
    <n v="500330"/>
    <s v="Tandang Sora IS"/>
    <s v="Caloocan City"/>
    <n v="2"/>
    <m/>
    <n v="1"/>
    <m/>
    <m/>
    <m/>
    <m/>
    <m/>
    <n v="1957934.42"/>
    <x v="0"/>
  </r>
  <r>
    <x v="2"/>
    <x v="12"/>
    <n v="305320"/>
    <s v="Balingasa HS"/>
    <s v="Quezon City"/>
    <n v="1"/>
    <m/>
    <n v="1"/>
    <m/>
    <m/>
    <m/>
    <m/>
    <m/>
    <n v="3168383.07"/>
    <x v="0"/>
  </r>
  <r>
    <x v="2"/>
    <x v="12"/>
    <n v="305322"/>
    <s v="Eulogio Rodriguez, Jr. HS"/>
    <s v="Quezon City"/>
    <n v="1"/>
    <m/>
    <n v="1"/>
    <m/>
    <m/>
    <m/>
    <m/>
    <m/>
    <n v="3248178.64"/>
    <x v="0"/>
  </r>
  <r>
    <x v="2"/>
    <x v="12"/>
    <n v="305329"/>
    <s v="Quezon City Science HS"/>
    <s v="Quezon City"/>
    <n v="1"/>
    <m/>
    <n v="1"/>
    <m/>
    <m/>
    <m/>
    <m/>
    <m/>
    <n v="5943563.3899999997"/>
    <x v="0"/>
  </r>
  <r>
    <x v="2"/>
    <x v="12"/>
    <n v="319506"/>
    <s v="National Orthopedic Hospital School for Crippled Children"/>
    <s v="Quezon City"/>
    <n v="1"/>
    <m/>
    <n v="1"/>
    <m/>
    <m/>
    <m/>
    <m/>
    <m/>
    <n v="1105837.8700000001"/>
    <x v="0"/>
  </r>
  <r>
    <x v="2"/>
    <x v="12"/>
    <n v="305355"/>
    <s v="Carlos L. Albert HS"/>
    <s v="Quezon City"/>
    <n v="4"/>
    <m/>
    <n v="1"/>
    <m/>
    <m/>
    <m/>
    <m/>
    <m/>
    <n v="4917426.49"/>
    <x v="0"/>
  </r>
  <r>
    <x v="2"/>
    <x v="12"/>
    <n v="305361"/>
    <s v="Manuel A. Roxas HS"/>
    <s v="Quezon City"/>
    <n v="4"/>
    <m/>
    <n v="1"/>
    <m/>
    <m/>
    <m/>
    <m/>
    <m/>
    <n v="3106367.81"/>
    <x v="0"/>
  </r>
  <r>
    <x v="2"/>
    <x v="12"/>
    <n v="305333"/>
    <s v="Culiat HS"/>
    <s v="Quezon City"/>
    <n v="6"/>
    <m/>
    <n v="1"/>
    <m/>
    <m/>
    <m/>
    <m/>
    <m/>
    <n v="3401452.88"/>
    <x v="0"/>
  </r>
  <r>
    <x v="3"/>
    <x v="13"/>
    <n v="300047"/>
    <s v="Candon City High School"/>
    <s v="CITY OF CANDON"/>
    <n v="2"/>
    <m/>
    <n v="1"/>
    <m/>
    <m/>
    <m/>
    <m/>
    <m/>
    <n v="711644.09"/>
    <x v="1"/>
  </r>
  <r>
    <x v="3"/>
    <x v="13"/>
    <n v="300051"/>
    <s v="Dr. Ricardo Gacula Memorial National High School"/>
    <s v="CITY OF CANDON"/>
    <n v="2"/>
    <m/>
    <n v="1"/>
    <m/>
    <m/>
    <m/>
    <m/>
    <m/>
    <n v="958451.44"/>
    <x v="1"/>
  </r>
  <r>
    <x v="3"/>
    <x v="13"/>
    <n v="300083"/>
    <s v="Sto. Tomas National High School"/>
    <s v="CITY OF CANDON"/>
    <n v="2"/>
    <m/>
    <n v="1"/>
    <m/>
    <m/>
    <m/>
    <m/>
    <m/>
    <n v="880009.36"/>
    <x v="1"/>
  </r>
  <r>
    <x v="3"/>
    <x v="14"/>
    <n v="102157"/>
    <s v="East Central IS"/>
    <s v="DAGUPAN CITY"/>
    <n v="4"/>
    <m/>
    <n v="1"/>
    <m/>
    <m/>
    <m/>
    <m/>
    <m/>
    <n v="1567287.75"/>
    <x v="1"/>
  </r>
  <r>
    <x v="3"/>
    <x v="14"/>
    <n v="102178"/>
    <s v="Pugaro IS"/>
    <s v="DAGUPAN CITY"/>
    <n v="4"/>
    <m/>
    <n v="1"/>
    <m/>
    <m/>
    <m/>
    <m/>
    <m/>
    <n v="1069836.08"/>
    <x v="1"/>
  </r>
  <r>
    <x v="3"/>
    <x v="15"/>
    <n v="300001"/>
    <s v="Adams NHS"/>
    <s v="ADAMS"/>
    <n v="1"/>
    <m/>
    <n v="1"/>
    <m/>
    <m/>
    <m/>
    <m/>
    <m/>
    <n v="825617.42"/>
    <x v="1"/>
  </r>
  <r>
    <x v="3"/>
    <x v="15"/>
    <n v="300009"/>
    <s v="Carasi NHS"/>
    <s v="CARASI"/>
    <n v="1"/>
    <m/>
    <n v="1"/>
    <m/>
    <m/>
    <m/>
    <m/>
    <m/>
    <n v="1143193.6599999999"/>
    <x v="1"/>
  </r>
  <r>
    <x v="3"/>
    <x v="15"/>
    <n v="300017"/>
    <s v="Dumalneg NHS"/>
    <s v="DUMALNEG"/>
    <n v="1"/>
    <m/>
    <n v="1"/>
    <m/>
    <m/>
    <m/>
    <m/>
    <m/>
    <n v="1131237.69"/>
    <x v="1"/>
  </r>
  <r>
    <x v="3"/>
    <x v="16"/>
    <n v="100370"/>
    <s v="Bantay East CS"/>
    <s v="BANTAY"/>
    <n v="1"/>
    <m/>
    <n v="1"/>
    <m/>
    <m/>
    <m/>
    <m/>
    <m/>
    <n v="593540.61"/>
    <x v="1"/>
  </r>
  <r>
    <x v="3"/>
    <x v="16"/>
    <n v="100371"/>
    <s v="Bantay West Central School"/>
    <s v="BANTAY"/>
    <n v="1"/>
    <m/>
    <n v="1"/>
    <m/>
    <m/>
    <m/>
    <m/>
    <m/>
    <n v="618227.78"/>
    <x v="1"/>
  </r>
  <r>
    <x v="3"/>
    <x v="16"/>
    <n v="100372"/>
    <s v="Bulag ES"/>
    <s v="BANTAY"/>
    <n v="1"/>
    <m/>
    <n v="1"/>
    <m/>
    <m/>
    <m/>
    <m/>
    <m/>
    <n v="379200.22"/>
    <x v="0"/>
  </r>
  <r>
    <x v="3"/>
    <x v="16"/>
    <n v="300038"/>
    <s v="Bantay NHS"/>
    <s v="BANTAY"/>
    <n v="1"/>
    <m/>
    <n v="1"/>
    <m/>
    <m/>
    <m/>
    <m/>
    <m/>
    <n v="686696.24"/>
    <x v="1"/>
  </r>
  <r>
    <x v="3"/>
    <x v="16"/>
    <n v="300045"/>
    <s v="Caoayan NHS"/>
    <s v="CAOAYAN"/>
    <n v="1"/>
    <m/>
    <n v="1"/>
    <m/>
    <m/>
    <m/>
    <m/>
    <m/>
    <n v="986746.23"/>
    <x v="1"/>
  </r>
  <r>
    <x v="3"/>
    <x v="16"/>
    <n v="300035"/>
    <s v="SAN JUAN NHS"/>
    <s v="SAN JUAN (LAPOG)"/>
    <n v="1"/>
    <m/>
    <n v="1"/>
    <m/>
    <m/>
    <m/>
    <m/>
    <m/>
    <n v="1092784.6599999999"/>
    <x v="1"/>
  </r>
  <r>
    <x v="3"/>
    <x v="16"/>
    <n v="100617"/>
    <s v="San Vicente IS"/>
    <s v="SAN VICENTE"/>
    <n v="1"/>
    <m/>
    <n v="1"/>
    <m/>
    <m/>
    <m/>
    <m/>
    <m/>
    <n v="808567.21"/>
    <x v="1"/>
  </r>
  <r>
    <x v="3"/>
    <x v="16"/>
    <n v="300080"/>
    <s v="Sinait NHS"/>
    <s v="SINAIT"/>
    <n v="1"/>
    <m/>
    <n v="1"/>
    <m/>
    <m/>
    <m/>
    <m/>
    <m/>
    <n v="557523.26"/>
    <x v="1"/>
  </r>
  <r>
    <x v="3"/>
    <x v="16"/>
    <n v="300063"/>
    <s v="Narvacan Nat'l. Central HS"/>
    <s v="NARVACAN"/>
    <n v="2"/>
    <m/>
    <n v="1"/>
    <m/>
    <m/>
    <m/>
    <m/>
    <m/>
    <n v="629893.43999999994"/>
    <x v="1"/>
  </r>
  <r>
    <x v="3"/>
    <x v="16"/>
    <n v="320901"/>
    <s v="Mabilbila IS"/>
    <s v="SANTA"/>
    <n v="2"/>
    <m/>
    <n v="1"/>
    <m/>
    <m/>
    <m/>
    <m/>
    <m/>
    <n v="947353.53"/>
    <x v="1"/>
  </r>
  <r>
    <x v="3"/>
    <x v="16"/>
    <n v="300077"/>
    <s v="Santa Maria NHS"/>
    <s v="SANTA MARIA"/>
    <n v="2"/>
    <m/>
    <n v="1"/>
    <m/>
    <m/>
    <m/>
    <m/>
    <m/>
    <n v="887388.59"/>
    <x v="1"/>
  </r>
  <r>
    <x v="3"/>
    <x v="17"/>
    <n v="300106"/>
    <s v="Balaoan NHS-Castor Concepcion MNHS"/>
    <s v="BALAOAN"/>
    <n v="1"/>
    <m/>
    <n v="1"/>
    <m/>
    <m/>
    <m/>
    <m/>
    <m/>
    <n v="1536816.3"/>
    <x v="1"/>
  </r>
  <r>
    <x v="3"/>
    <x v="17"/>
    <n v="300124"/>
    <s v="Oanari NHS"/>
    <s v="LUNA"/>
    <n v="1"/>
    <m/>
    <n v="1"/>
    <m/>
    <m/>
    <m/>
    <m/>
    <m/>
    <n v="969820.67"/>
    <x v="1"/>
  </r>
  <r>
    <x v="3"/>
    <x v="17"/>
    <n v="321018"/>
    <s v="LUNA NATIONAL VOCATIONAL HIGH SCHOOL"/>
    <s v="LUNA"/>
    <n v="1"/>
    <m/>
    <n v="1"/>
    <m/>
    <m/>
    <m/>
    <m/>
    <m/>
    <n v="1006982.57"/>
    <x v="1"/>
  </r>
  <r>
    <x v="3"/>
    <x v="17"/>
    <n v="300097"/>
    <s v="Balbalayang NHS"/>
    <s v="SAN GABRIEL"/>
    <n v="1"/>
    <m/>
    <n v="1"/>
    <m/>
    <m/>
    <m/>
    <m/>
    <m/>
    <n v="1092741.5900000001"/>
    <x v="1"/>
  </r>
  <r>
    <x v="3"/>
    <x v="17"/>
    <m/>
    <s v="SAN JUAN SENIOR HIGH SCHOOL"/>
    <s v="SAN JUAN"/>
    <n v="1"/>
    <m/>
    <n v="1"/>
    <m/>
    <m/>
    <m/>
    <m/>
    <m/>
    <n v="1011563.33"/>
    <x v="1"/>
  </r>
  <r>
    <x v="3"/>
    <x v="17"/>
    <n v="300093"/>
    <s v="Aringay NHS"/>
    <s v="ARINGAY"/>
    <n v="2"/>
    <m/>
    <n v="1"/>
    <m/>
    <m/>
    <m/>
    <m/>
    <m/>
    <n v="1789981.7"/>
    <x v="1"/>
  </r>
  <r>
    <x v="3"/>
    <x v="17"/>
    <n v="300090"/>
    <s v="Eulogio Clarence De Guzman Junior Memorial National Vocational High School"/>
    <s v="BAUANG"/>
    <n v="2"/>
    <m/>
    <n v="1"/>
    <m/>
    <m/>
    <m/>
    <m/>
    <m/>
    <n v="956985.36"/>
    <x v="1"/>
  </r>
  <r>
    <x v="3"/>
    <x v="17"/>
    <n v="300128"/>
    <s v="Paringao NHS"/>
    <s v="BAUANG"/>
    <n v="2"/>
    <m/>
    <n v="1"/>
    <m/>
    <m/>
    <m/>
    <m/>
    <m/>
    <n v="970724.94"/>
    <x v="1"/>
  </r>
  <r>
    <x v="3"/>
    <x v="17"/>
    <n v="300136"/>
    <s v="San Gregorio National High School"/>
    <s v="CABA"/>
    <n v="2"/>
    <m/>
    <n v="1"/>
    <m/>
    <m/>
    <m/>
    <m/>
    <m/>
    <n v="1025780.07"/>
    <x v="1"/>
  </r>
  <r>
    <x v="3"/>
    <x v="17"/>
    <n v="300091"/>
    <s v="Amlang-Nagtagaan NHS"/>
    <s v="ROSARIO"/>
    <n v="2"/>
    <m/>
    <n v="1"/>
    <m/>
    <m/>
    <m/>
    <m/>
    <m/>
    <n v="1163070.0900000001"/>
    <x v="1"/>
  </r>
  <r>
    <x v="3"/>
    <x v="17"/>
    <n v="300152"/>
    <s v="Tubao National High School"/>
    <s v="TUBAO"/>
    <n v="2"/>
    <m/>
    <n v="1"/>
    <m/>
    <m/>
    <m/>
    <m/>
    <m/>
    <n v="1949479.54"/>
    <x v="1"/>
  </r>
  <r>
    <x v="3"/>
    <x v="18"/>
    <n v="300192"/>
    <s v="Dacap Norte NHS"/>
    <s v="BANI"/>
    <n v="1"/>
    <m/>
    <n v="1"/>
    <m/>
    <m/>
    <m/>
    <m/>
    <m/>
    <n v="459052.5"/>
    <x v="1"/>
  </r>
  <r>
    <x v="3"/>
    <x v="18"/>
    <n v="500608"/>
    <s v="BANI EAST INTEGRATED SCHOOL"/>
    <s v="BANI"/>
    <n v="1"/>
    <m/>
    <n v="1"/>
    <m/>
    <m/>
    <m/>
    <m/>
    <m/>
    <n v="1238583.7"/>
    <x v="1"/>
  </r>
  <r>
    <x v="3"/>
    <x v="18"/>
    <n v="300268"/>
    <s v="Zaragosa NHS"/>
    <s v="BOLINAO"/>
    <n v="1"/>
    <m/>
    <n v="1"/>
    <m/>
    <m/>
    <m/>
    <m/>
    <m/>
    <n v="1709137.99"/>
    <x v="1"/>
  </r>
  <r>
    <x v="3"/>
    <x v="18"/>
    <n v="500441"/>
    <s v="Dasol IS"/>
    <s v="DASOL"/>
    <n v="1"/>
    <m/>
    <n v="1"/>
    <m/>
    <m/>
    <m/>
    <m/>
    <m/>
    <n v="1008247.87"/>
    <x v="1"/>
  </r>
  <r>
    <x v="3"/>
    <x v="18"/>
    <n v="300255"/>
    <s v="Sual National High School"/>
    <s v="SUAL"/>
    <n v="1"/>
    <m/>
    <n v="1"/>
    <m/>
    <m/>
    <m/>
    <m/>
    <m/>
    <n v="1188525.1399999999"/>
    <x v="1"/>
  </r>
  <r>
    <x v="3"/>
    <x v="18"/>
    <n v="300267"/>
    <s v="Irene Rayos Ombac NHS"/>
    <s v="BUGALLON"/>
    <n v="2"/>
    <m/>
    <n v="1"/>
    <m/>
    <m/>
    <m/>
    <m/>
    <m/>
    <n v="459052.5"/>
    <x v="1"/>
  </r>
  <r>
    <x v="3"/>
    <x v="18"/>
    <n v="300233"/>
    <s v="Pangasinan NHS"/>
    <s v="LINGAYEN (Capital)"/>
    <n v="2"/>
    <m/>
    <n v="1"/>
    <m/>
    <m/>
    <m/>
    <m/>
    <m/>
    <n v="1301990.03"/>
    <x v="1"/>
  </r>
  <r>
    <x v="3"/>
    <x v="18"/>
    <n v="300234"/>
    <s v="Pangasinan SAT"/>
    <s v="LINGAYEN (Capital)"/>
    <n v="2"/>
    <m/>
    <n v="1"/>
    <m/>
    <m/>
    <m/>
    <m/>
    <m/>
    <n v="1200219.4099999999"/>
    <x v="1"/>
  </r>
  <r>
    <x v="3"/>
    <x v="18"/>
    <n v="300236"/>
    <s v="Urbiztondo National High School"/>
    <s v="URBIZTONDO"/>
    <n v="2"/>
    <m/>
    <n v="1"/>
    <m/>
    <m/>
    <m/>
    <m/>
    <m/>
    <n v="923773.32"/>
    <x v="1"/>
  </r>
  <r>
    <x v="3"/>
    <x v="18"/>
    <n v="300168"/>
    <s v="Bayambang NHS (Bayambang)"/>
    <s v="BAYAMBANG"/>
    <n v="3"/>
    <m/>
    <n v="1"/>
    <m/>
    <m/>
    <m/>
    <m/>
    <m/>
    <n v="1086061.05"/>
    <x v="1"/>
  </r>
  <r>
    <x v="3"/>
    <x v="18"/>
    <n v="300188"/>
    <s v="Moises B. Rebamontan NHS"/>
    <s v="BAYAMBANG"/>
    <n v="3"/>
    <m/>
    <n v="1"/>
    <m/>
    <m/>
    <m/>
    <m/>
    <m/>
    <n v="577242.57999999996"/>
    <x v="1"/>
  </r>
  <r>
    <x v="3"/>
    <x v="18"/>
    <n v="300259"/>
    <s v="Tanolong National High School"/>
    <s v="BAYAMBANG"/>
    <n v="3"/>
    <m/>
    <n v="1"/>
    <m/>
    <m/>
    <m/>
    <m/>
    <m/>
    <n v="654297.56999999995"/>
    <x v="1"/>
  </r>
  <r>
    <x v="3"/>
    <x v="18"/>
    <n v="300224"/>
    <s v="Mapandan National High School"/>
    <s v="MAPANDAN"/>
    <n v="3"/>
    <m/>
    <n v="1"/>
    <m/>
    <m/>
    <m/>
    <m/>
    <m/>
    <n v="1622181.45"/>
    <x v="1"/>
  </r>
  <r>
    <x v="3"/>
    <x v="18"/>
    <n v="300265"/>
    <s v="Torres NHS"/>
    <s v="MAPANDAN"/>
    <n v="3"/>
    <m/>
    <n v="1"/>
    <m/>
    <m/>
    <m/>
    <m/>
    <m/>
    <n v="954894.47"/>
    <x v="1"/>
  </r>
  <r>
    <x v="3"/>
    <x v="18"/>
    <n v="300237"/>
    <s v="Payas NHS"/>
    <s v="SANTA BARBARA"/>
    <n v="3"/>
    <m/>
    <n v="1"/>
    <m/>
    <m/>
    <m/>
    <m/>
    <m/>
    <n v="641892.94999999995"/>
    <x v="1"/>
  </r>
  <r>
    <x v="3"/>
    <x v="19"/>
    <n v="300294"/>
    <s v="Cabanbanan NHS"/>
    <s v="MANAOAG"/>
    <n v="4"/>
    <m/>
    <n v="1"/>
    <m/>
    <m/>
    <m/>
    <m/>
    <m/>
    <n v="815407.48"/>
    <x v="1"/>
  </r>
  <r>
    <x v="3"/>
    <x v="19"/>
    <n v="500383"/>
    <s v="Mangaldan IS"/>
    <s v="MANGALDAN"/>
    <n v="4"/>
    <m/>
    <n v="1"/>
    <m/>
    <m/>
    <m/>
    <m/>
    <m/>
    <n v="1560913.55"/>
    <x v="1"/>
  </r>
  <r>
    <x v="3"/>
    <x v="19"/>
    <n v="300272"/>
    <s v="Ambalangan Dalin NHS"/>
    <s v="SAN FABIAN"/>
    <n v="4"/>
    <m/>
    <n v="1"/>
    <m/>
    <m/>
    <m/>
    <m/>
    <m/>
    <n v="693500.18"/>
    <x v="1"/>
  </r>
  <r>
    <x v="3"/>
    <x v="19"/>
    <n v="300274"/>
    <s v="Anonang NHS"/>
    <s v="SAN FABIAN"/>
    <n v="4"/>
    <m/>
    <n v="1"/>
    <m/>
    <m/>
    <m/>
    <m/>
    <m/>
    <n v="876203.79"/>
    <x v="1"/>
  </r>
  <r>
    <x v="3"/>
    <x v="19"/>
    <n v="500006"/>
    <s v="San Fabian IS"/>
    <s v="SAN FABIAN"/>
    <n v="4"/>
    <m/>
    <n v="1"/>
    <m/>
    <m/>
    <m/>
    <m/>
    <m/>
    <n v="897261.77"/>
    <x v="1"/>
  </r>
  <r>
    <x v="3"/>
    <x v="19"/>
    <n v="300321"/>
    <s v="Lobong NHS"/>
    <s v="SAN JACINTO"/>
    <n v="4"/>
    <m/>
    <n v="1"/>
    <m/>
    <m/>
    <m/>
    <m/>
    <m/>
    <n v="824735.39"/>
    <x v="1"/>
  </r>
  <r>
    <x v="3"/>
    <x v="19"/>
    <n v="300348"/>
    <s v="San Jacinto National High School"/>
    <s v="SAN JACINTO"/>
    <n v="4"/>
    <m/>
    <n v="1"/>
    <m/>
    <m/>
    <m/>
    <m/>
    <m/>
    <n v="808925.25"/>
    <x v="1"/>
  </r>
  <r>
    <x v="3"/>
    <x v="19"/>
    <n v="300355"/>
    <s v="San Pedro Apartado NHS"/>
    <s v="ALCALA"/>
    <n v="5"/>
    <m/>
    <n v="1"/>
    <m/>
    <m/>
    <m/>
    <m/>
    <m/>
    <n v="701069.14"/>
    <x v="1"/>
  </r>
  <r>
    <x v="3"/>
    <x v="19"/>
    <n v="300329"/>
    <s v="San Pedro Apartado NHS"/>
    <s v="POZZORUBIO"/>
    <n v="5"/>
    <m/>
    <n v="1"/>
    <m/>
    <m/>
    <m/>
    <m/>
    <m/>
    <n v="904428.35"/>
    <x v="1"/>
  </r>
  <r>
    <x v="3"/>
    <x v="19"/>
    <n v="300284"/>
    <s v="Barangobong NHS"/>
    <s v="VILLASIS"/>
    <n v="5"/>
    <m/>
    <n v="1"/>
    <m/>
    <m/>
    <m/>
    <m/>
    <m/>
    <n v="682758.6"/>
    <x v="1"/>
  </r>
  <r>
    <x v="3"/>
    <x v="19"/>
    <n v="500385"/>
    <s v="DUNGON IS"/>
    <s v="VILLASIS"/>
    <n v="5"/>
    <m/>
    <n v="1"/>
    <m/>
    <m/>
    <m/>
    <m/>
    <m/>
    <n v="581796.47"/>
    <x v="1"/>
  </r>
  <r>
    <x v="3"/>
    <x v="19"/>
    <n v="300340"/>
    <s v="Robert B. Estrella Memorial NHS"/>
    <s v="ROSALES"/>
    <n v="6"/>
    <m/>
    <n v="1"/>
    <m/>
    <m/>
    <m/>
    <m/>
    <m/>
    <n v="655749.22"/>
    <x v="1"/>
  </r>
  <r>
    <x v="3"/>
    <x v="20"/>
    <n v="300379"/>
    <s v="Cobol NHS"/>
    <s v="SAN CARLOS CITY"/>
    <n v="3"/>
    <m/>
    <n v="1"/>
    <m/>
    <m/>
    <m/>
    <m/>
    <m/>
    <n v="954866.98"/>
    <x v="1"/>
  </r>
  <r>
    <x v="3"/>
    <x v="20"/>
    <n v="300382"/>
    <s v="Libas NHS"/>
    <s v="SAN CARLOS CITY"/>
    <n v="3"/>
    <m/>
    <n v="1"/>
    <m/>
    <m/>
    <m/>
    <m/>
    <m/>
    <n v="1009366.63"/>
    <x v="1"/>
  </r>
  <r>
    <x v="3"/>
    <x v="20"/>
    <n v="300385"/>
    <s v="Malacanang NHS"/>
    <s v="SAN CARLOS CITY"/>
    <n v="3"/>
    <m/>
    <n v="1"/>
    <m/>
    <m/>
    <m/>
    <m/>
    <m/>
    <n v="1016668.74"/>
    <x v="1"/>
  </r>
  <r>
    <x v="3"/>
    <x v="21"/>
    <n v="300397"/>
    <s v="Camabu NHS"/>
    <s v="CITY OF URDANETA"/>
    <n v="5"/>
    <m/>
    <n v="1"/>
    <m/>
    <m/>
    <m/>
    <m/>
    <m/>
    <n v="847104.78"/>
    <x v="1"/>
  </r>
  <r>
    <x v="3"/>
    <x v="21"/>
    <n v="300406"/>
    <s v="Nancalobasaan NHS"/>
    <s v="CITY OF URDANETA"/>
    <n v="5"/>
    <m/>
    <n v="1"/>
    <m/>
    <m/>
    <m/>
    <m/>
    <m/>
    <n v="1006805.78"/>
    <x v="1"/>
  </r>
  <r>
    <x v="3"/>
    <x v="22"/>
    <n v="100786"/>
    <s v="Burgos Memorial School West"/>
    <s v="CITY OF VIGAN (Capital)"/>
    <n v="1"/>
    <m/>
    <n v="1"/>
    <m/>
    <m/>
    <m/>
    <m/>
    <m/>
    <n v="1258735.1100000001"/>
    <x v="1"/>
  </r>
  <r>
    <x v="3"/>
    <x v="22"/>
    <n v="100798"/>
    <s v="San Julian ES"/>
    <s v="CITY OF VIGAN (Capital)"/>
    <n v="1"/>
    <m/>
    <n v="1"/>
    <m/>
    <m/>
    <m/>
    <m/>
    <m/>
    <n v="220225.14"/>
    <x v="0"/>
  </r>
  <r>
    <x v="3"/>
    <x v="22"/>
    <n v="100800"/>
    <s v="Vigan CS"/>
    <s v="CITY OF VIGAN (Capital)"/>
    <n v="1"/>
    <m/>
    <n v="1"/>
    <m/>
    <m/>
    <m/>
    <m/>
    <m/>
    <n v="1032751.73"/>
    <x v="1"/>
  </r>
  <r>
    <x v="4"/>
    <x v="23"/>
    <n v="300415"/>
    <s v="Ivana NHS"/>
    <s v="IVANA"/>
    <n v="0"/>
    <m/>
    <n v="1"/>
    <m/>
    <m/>
    <m/>
    <m/>
    <m/>
    <n v="1126860.32"/>
    <x v="0"/>
  </r>
  <r>
    <x v="4"/>
    <x v="23"/>
    <n v="300416"/>
    <s v="Mahatao NHS"/>
    <s v="MAHATAO"/>
    <n v="0"/>
    <m/>
    <n v="1"/>
    <m/>
    <m/>
    <m/>
    <m/>
    <m/>
    <n v="1095087.83"/>
    <x v="0"/>
  </r>
  <r>
    <x v="4"/>
    <x v="23"/>
    <n v="300417"/>
    <s v="Sabtang National School of Fisheries"/>
    <s v="SABTANG"/>
    <n v="0"/>
    <m/>
    <n v="1"/>
    <m/>
    <m/>
    <m/>
    <m/>
    <m/>
    <n v="1095087.83"/>
    <x v="0"/>
  </r>
  <r>
    <x v="4"/>
    <x v="24"/>
    <n v="300420"/>
    <s v="Afusing NHS"/>
    <s v="ALCALA"/>
    <n v="1"/>
    <m/>
    <n v="1"/>
    <m/>
    <m/>
    <m/>
    <m/>
    <m/>
    <n v="495971.47"/>
    <x v="0"/>
  </r>
  <r>
    <x v="4"/>
    <x v="24"/>
    <n v="300421"/>
    <s v="Alcala Rural School"/>
    <s v="ALCALA"/>
    <n v="1"/>
    <m/>
    <n v="1"/>
    <m/>
    <m/>
    <m/>
    <m/>
    <m/>
    <n v="518889.44"/>
    <x v="0"/>
  </r>
  <r>
    <x v="4"/>
    <x v="24"/>
    <n v="300437"/>
    <s v="Bukig National Agr'l. and Tech. School"/>
    <s v="APARRI"/>
    <n v="1"/>
    <m/>
    <n v="1"/>
    <m/>
    <m/>
    <m/>
    <m/>
    <m/>
    <n v="730017.81"/>
    <x v="0"/>
  </r>
  <r>
    <x v="4"/>
    <x v="24"/>
    <n v="300470"/>
    <s v="Aparri West National High School"/>
    <s v="APARRI"/>
    <n v="1"/>
    <m/>
    <n v="1"/>
    <m/>
    <m/>
    <m/>
    <m/>
    <m/>
    <n v="567838.55000000005"/>
    <x v="0"/>
  </r>
  <r>
    <x v="4"/>
    <x v="24"/>
    <n v="300471"/>
    <s v="Aparri East National High School"/>
    <s v="APARRI"/>
    <n v="1"/>
    <m/>
    <n v="1"/>
    <m/>
    <m/>
    <m/>
    <m/>
    <m/>
    <n v="699410.46"/>
    <x v="0"/>
  </r>
  <r>
    <x v="4"/>
    <x v="24"/>
    <n v="102498"/>
    <s v="San Antonio ES"/>
    <s v="BAGGAO"/>
    <n v="1"/>
    <m/>
    <n v="1"/>
    <m/>
    <m/>
    <m/>
    <m/>
    <m/>
    <n v="1753452.5"/>
    <x v="2"/>
  </r>
  <r>
    <x v="4"/>
    <x v="24"/>
    <n v="102503"/>
    <s v="Tabugan ES"/>
    <s v="BAGGAO"/>
    <n v="1"/>
    <m/>
    <n v="1"/>
    <m/>
    <m/>
    <m/>
    <m/>
    <m/>
    <n v="559889.96"/>
    <x v="2"/>
  </r>
  <r>
    <x v="4"/>
    <x v="24"/>
    <n v="155053"/>
    <s v="Cagurungan Primary School"/>
    <s v="BAGGAO"/>
    <n v="1"/>
    <m/>
    <n v="1"/>
    <m/>
    <m/>
    <m/>
    <m/>
    <m/>
    <n v="559889.96"/>
    <x v="2"/>
  </r>
  <r>
    <x v="4"/>
    <x v="24"/>
    <n v="300429"/>
    <s v="Baggao NAS"/>
    <s v="BAGGAO"/>
    <n v="1"/>
    <m/>
    <n v="1"/>
    <m/>
    <m/>
    <m/>
    <m/>
    <m/>
    <n v="643414.67000000004"/>
    <x v="0"/>
  </r>
  <r>
    <x v="4"/>
    <x v="24"/>
    <n v="300430"/>
    <s v="Baggao National School of Arts &amp; Trades"/>
    <s v="BAGGAO"/>
    <n v="1"/>
    <m/>
    <n v="1"/>
    <m/>
    <m/>
    <m/>
    <m/>
    <m/>
    <n v="589120.28"/>
    <x v="0"/>
  </r>
  <r>
    <x v="4"/>
    <x v="24"/>
    <n v="300432"/>
    <s v="Hacienda Intal NHS"/>
    <s v="BAGGAO"/>
    <n v="1"/>
    <m/>
    <n v="1"/>
    <m/>
    <m/>
    <m/>
    <m/>
    <m/>
    <n v="571264.32999999996"/>
    <x v="0"/>
  </r>
  <r>
    <x v="4"/>
    <x v="24"/>
    <n v="300433"/>
    <s v="Imurung NHS"/>
    <s v="BAGGAO"/>
    <n v="1"/>
    <m/>
    <n v="1"/>
    <m/>
    <m/>
    <m/>
    <m/>
    <m/>
    <n v="2011343.55"/>
    <x v="0"/>
  </r>
  <r>
    <x v="4"/>
    <x v="24"/>
    <n v="306020"/>
    <s v="AGAMAN NATIONAL HIGH SCHOOL"/>
    <s v="BAGGAO"/>
    <n v="1"/>
    <m/>
    <n v="1"/>
    <m/>
    <m/>
    <m/>
    <m/>
    <m/>
    <n v="634259.39"/>
    <x v="0"/>
  </r>
  <r>
    <x v="4"/>
    <x v="24"/>
    <n v="306426"/>
    <s v="Camalaniugan National High School- Catotoran Annex"/>
    <s v="CAMALANIUGAN"/>
    <n v="1"/>
    <m/>
    <n v="1"/>
    <m/>
    <m/>
    <m/>
    <m/>
    <m/>
    <n v="588020.29"/>
    <x v="0"/>
  </r>
  <r>
    <x v="4"/>
    <x v="24"/>
    <n v="300440"/>
    <s v="Calaoagan Dackel NHS"/>
    <s v="GATTARAN"/>
    <n v="1"/>
    <m/>
    <n v="1"/>
    <m/>
    <m/>
    <m/>
    <m/>
    <m/>
    <n v="637964.56999999995"/>
    <x v="0"/>
  </r>
  <r>
    <x v="4"/>
    <x v="24"/>
    <n v="155051"/>
    <s v="Laoc Primary School"/>
    <s v="GONZAGA"/>
    <n v="1"/>
    <m/>
    <n v="1"/>
    <m/>
    <m/>
    <m/>
    <m/>
    <m/>
    <n v="1846756.72"/>
    <x v="2"/>
  </r>
  <r>
    <x v="4"/>
    <x v="24"/>
    <n v="300465"/>
    <s v="Ipil National High School"/>
    <s v="GONZAGA"/>
    <n v="1"/>
    <m/>
    <n v="1"/>
    <m/>
    <m/>
    <m/>
    <m/>
    <m/>
    <n v="2263197.02"/>
    <x v="0"/>
  </r>
  <r>
    <x v="4"/>
    <x v="24"/>
    <n v="300482"/>
    <s v="Rebecca NHS"/>
    <s v="GONZAGA"/>
    <n v="1"/>
    <m/>
    <n v="1"/>
    <m/>
    <m/>
    <m/>
    <m/>
    <m/>
    <n v="628809.30000000005"/>
    <x v="0"/>
  </r>
  <r>
    <x v="4"/>
    <x v="24"/>
    <n v="300483"/>
    <s v="Gonzaga National High School"/>
    <s v="GONZAGA"/>
    <n v="1"/>
    <m/>
    <n v="1"/>
    <m/>
    <m/>
    <m/>
    <m/>
    <m/>
    <n v="617102.21"/>
    <x v="0"/>
  </r>
  <r>
    <x v="4"/>
    <x v="24"/>
    <n v="300469"/>
    <s v="LAL-LO NATIONAL HIGH SCHOOL"/>
    <s v="LAL-LO"/>
    <n v="1"/>
    <m/>
    <n v="1"/>
    <m/>
    <m/>
    <m/>
    <m/>
    <m/>
    <n v="709465.42"/>
    <x v="0"/>
  </r>
  <r>
    <x v="4"/>
    <x v="24"/>
    <n v="306004"/>
    <s v="Magapit NHS"/>
    <s v="LAL-LO"/>
    <n v="1"/>
    <m/>
    <n v="1"/>
    <m/>
    <m/>
    <m/>
    <m/>
    <m/>
    <n v="515742.71"/>
    <x v="0"/>
  </r>
  <r>
    <x v="4"/>
    <x v="24"/>
    <n v="300488"/>
    <s v="Sta. Ana Fishery National High School"/>
    <s v="SANTA ANA"/>
    <n v="1"/>
    <m/>
    <n v="1"/>
    <m/>
    <m/>
    <m/>
    <m/>
    <m/>
    <n v="841324.37"/>
    <x v="0"/>
  </r>
  <r>
    <x v="4"/>
    <x v="24"/>
    <n v="300490"/>
    <s v="Sta. Teresita NHS"/>
    <s v="SANTA TERESITA"/>
    <n v="1"/>
    <m/>
    <n v="1"/>
    <m/>
    <m/>
    <m/>
    <m/>
    <m/>
    <n v="602505.52"/>
    <x v="0"/>
  </r>
  <r>
    <x v="4"/>
    <x v="24"/>
    <n v="300473"/>
    <s v="Libertad NHS"/>
    <s v="ABULUG"/>
    <n v="2"/>
    <m/>
    <n v="1"/>
    <m/>
    <m/>
    <m/>
    <m/>
    <m/>
    <n v="1233921.78"/>
    <x v="0"/>
  </r>
  <r>
    <x v="4"/>
    <x v="24"/>
    <n v="300424"/>
    <s v="Allacapan VHS"/>
    <s v="ALLACAPAN"/>
    <n v="2"/>
    <m/>
    <n v="1"/>
    <m/>
    <m/>
    <m/>
    <m/>
    <m/>
    <n v="740050.2"/>
    <x v="0"/>
  </r>
  <r>
    <x v="4"/>
    <x v="24"/>
    <n v="500065"/>
    <s v="Mapurao Integ. Learning School"/>
    <s v="ALLACAPAN"/>
    <n v="2"/>
    <m/>
    <n v="1"/>
    <m/>
    <m/>
    <m/>
    <m/>
    <m/>
    <n v="671431.74"/>
    <x v="0"/>
  </r>
  <r>
    <x v="4"/>
    <x v="24"/>
    <n v="300434"/>
    <s v="Ballesteros NHS"/>
    <s v="BALLESTEROS"/>
    <n v="2"/>
    <m/>
    <n v="1"/>
    <m/>
    <m/>
    <m/>
    <m/>
    <m/>
    <n v="740050.2"/>
    <x v="0"/>
  </r>
  <r>
    <x v="4"/>
    <x v="24"/>
    <n v="102586"/>
    <s v="Caniwalan ES"/>
    <s v="CALAYAN"/>
    <n v="2"/>
    <m/>
    <n v="1"/>
    <m/>
    <m/>
    <m/>
    <m/>
    <m/>
    <n v="1586151.2"/>
    <x v="2"/>
  </r>
  <r>
    <x v="4"/>
    <x v="24"/>
    <n v="102587"/>
    <s v="Dadao ES"/>
    <s v="CALAYAN"/>
    <n v="2"/>
    <m/>
    <n v="1"/>
    <m/>
    <m/>
    <m/>
    <m/>
    <m/>
    <n v="1688631.96"/>
    <x v="0"/>
  </r>
  <r>
    <x v="4"/>
    <x v="24"/>
    <n v="102593"/>
    <s v="Morol ES"/>
    <s v="CALAYAN"/>
    <n v="2"/>
    <m/>
    <n v="1"/>
    <m/>
    <m/>
    <m/>
    <m/>
    <m/>
    <n v="930135.8"/>
    <x v="2"/>
  </r>
  <r>
    <x v="4"/>
    <x v="24"/>
    <n v="155040"/>
    <s v="Bibigsan PS"/>
    <s v="CALAYAN"/>
    <n v="2"/>
    <m/>
    <n v="1"/>
    <m/>
    <m/>
    <m/>
    <m/>
    <m/>
    <n v="663729.76"/>
    <x v="2"/>
  </r>
  <r>
    <x v="4"/>
    <x v="24"/>
    <n v="300441"/>
    <s v="Calayan HS"/>
    <s v="CALAYAN"/>
    <n v="2"/>
    <m/>
    <n v="1"/>
    <m/>
    <m/>
    <m/>
    <m/>
    <m/>
    <n v="1478886.29"/>
    <x v="2"/>
  </r>
  <r>
    <x v="4"/>
    <x v="24"/>
    <n v="300450"/>
    <s v="Claveria RVS"/>
    <s v="CLAVERIA"/>
    <n v="2"/>
    <m/>
    <n v="1"/>
    <m/>
    <m/>
    <m/>
    <m/>
    <m/>
    <n v="501909.48"/>
    <x v="0"/>
  </r>
  <r>
    <x v="4"/>
    <x v="24"/>
    <n v="300451"/>
    <s v="Claveria SAT"/>
    <s v="CLAVERIA"/>
    <n v="2"/>
    <m/>
    <n v="1"/>
    <m/>
    <m/>
    <m/>
    <m/>
    <m/>
    <n v="501909.48"/>
    <x v="0"/>
  </r>
  <r>
    <x v="4"/>
    <x v="24"/>
    <n v="300438"/>
    <s v="Cabatacan National High School"/>
    <s v="LASAM"/>
    <n v="2"/>
    <m/>
    <n v="1"/>
    <m/>
    <m/>
    <m/>
    <m/>
    <m/>
    <n v="2131509.1800000002"/>
    <x v="0"/>
  </r>
  <r>
    <x v="4"/>
    <x v="24"/>
    <n v="300439"/>
    <s v="Nabannagan National High School"/>
    <s v="LASAM"/>
    <n v="2"/>
    <m/>
    <n v="1"/>
    <m/>
    <m/>
    <m/>
    <m/>
    <m/>
    <n v="1915584.2"/>
    <x v="0"/>
  </r>
  <r>
    <x v="4"/>
    <x v="24"/>
    <n v="300497"/>
    <s v="Western Cagayan SAT"/>
    <s v="LASAM"/>
    <n v="2"/>
    <m/>
    <n v="1"/>
    <m/>
    <m/>
    <m/>
    <m/>
    <m/>
    <n v="1118621.25"/>
    <x v="0"/>
  </r>
  <r>
    <x v="4"/>
    <x v="24"/>
    <n v="300481"/>
    <s v="Piat National HS"/>
    <s v="PIAT"/>
    <n v="2"/>
    <m/>
    <n v="1"/>
    <m/>
    <m/>
    <m/>
    <m/>
    <m/>
    <n v="964556.11"/>
    <x v="0"/>
  </r>
  <r>
    <x v="4"/>
    <x v="24"/>
    <n v="102854"/>
    <s v="Kittag ES"/>
    <s v="SANCHEZ-MIRA"/>
    <n v="2"/>
    <m/>
    <n v="1"/>
    <m/>
    <m/>
    <m/>
    <m/>
    <m/>
    <n v="527749.68000000005"/>
    <x v="2"/>
  </r>
  <r>
    <x v="4"/>
    <x v="24"/>
    <n v="102862"/>
    <s v="Santiago Elementary School"/>
    <s v="SANCHEZ-MIRA"/>
    <n v="2"/>
    <m/>
    <n v="1"/>
    <m/>
    <m/>
    <m/>
    <m/>
    <m/>
    <n v="734565.68"/>
    <x v="2"/>
  </r>
  <r>
    <x v="4"/>
    <x v="24"/>
    <n v="155046"/>
    <s v="Pureg Elementary School"/>
    <s v="SANCHEZ-MIRA"/>
    <n v="2"/>
    <m/>
    <n v="1"/>
    <m/>
    <m/>
    <m/>
    <m/>
    <m/>
    <n v="506644.68"/>
    <x v="2"/>
  </r>
  <r>
    <x v="4"/>
    <x v="24"/>
    <n v="300486"/>
    <s v="Sanchez Mira SAT"/>
    <s v="SANCHEZ-MIRA"/>
    <n v="2"/>
    <m/>
    <n v="1"/>
    <m/>
    <m/>
    <m/>
    <m/>
    <m/>
    <n v="740050.2"/>
    <x v="0"/>
  </r>
  <r>
    <x v="4"/>
    <x v="24"/>
    <n v="300489"/>
    <s v="Sta. Praxedes HS"/>
    <s v="SANTA PRAXEDES"/>
    <n v="2"/>
    <m/>
    <n v="1"/>
    <m/>
    <m/>
    <m/>
    <m/>
    <m/>
    <n v="570762.04"/>
    <x v="0"/>
  </r>
  <r>
    <x v="4"/>
    <x v="24"/>
    <n v="306017"/>
    <s v="Amulung NHS - Dadda Ext."/>
    <s v="AMULUNG"/>
    <n v="3"/>
    <m/>
    <n v="1"/>
    <m/>
    <m/>
    <m/>
    <m/>
    <m/>
    <n v="1146918.75"/>
    <x v="0"/>
  </r>
  <r>
    <x v="4"/>
    <x v="24"/>
    <n v="300458"/>
    <s v="Enrile Vocational High School"/>
    <s v="ENRILE"/>
    <n v="3"/>
    <m/>
    <n v="1"/>
    <m/>
    <m/>
    <m/>
    <m/>
    <m/>
    <n v="668475.18999999994"/>
    <x v="0"/>
  </r>
  <r>
    <x v="4"/>
    <x v="24"/>
    <n v="300459"/>
    <s v="Western Enrile Vocational High School"/>
    <s v="ENRILE"/>
    <n v="3"/>
    <m/>
    <n v="1"/>
    <m/>
    <m/>
    <m/>
    <m/>
    <m/>
    <n v="824448.52"/>
    <x v="0"/>
  </r>
  <r>
    <x v="4"/>
    <x v="24"/>
    <n v="300472"/>
    <s v="Lemu NHS"/>
    <s v="ENRILE"/>
    <n v="3"/>
    <m/>
    <n v="1"/>
    <m/>
    <m/>
    <m/>
    <m/>
    <m/>
    <n v="579730.22"/>
    <x v="0"/>
  </r>
  <r>
    <x v="4"/>
    <x v="24"/>
    <n v="306421"/>
    <s v="CARIDAD B. TRINIDAD NHS"/>
    <s v="IGUIG"/>
    <n v="3"/>
    <m/>
    <n v="1"/>
    <m/>
    <m/>
    <m/>
    <m/>
    <m/>
    <n v="612469.14"/>
    <x v="0"/>
  </r>
  <r>
    <x v="4"/>
    <x v="24"/>
    <n v="300445"/>
    <s v="Penablanca National High School"/>
    <s v="PEÑABLANCA"/>
    <n v="3"/>
    <m/>
    <n v="1"/>
    <m/>
    <m/>
    <m/>
    <m/>
    <m/>
    <n v="620842.75"/>
    <x v="0"/>
  </r>
  <r>
    <x v="4"/>
    <x v="24"/>
    <n v="300446"/>
    <s v="Cabbo NHS"/>
    <s v="PEÑABLANCA"/>
    <n v="3"/>
    <m/>
    <n v="1"/>
    <m/>
    <m/>
    <m/>
    <m/>
    <m/>
    <n v="599373.56999999995"/>
    <x v="0"/>
  </r>
  <r>
    <x v="4"/>
    <x v="24"/>
    <n v="300457"/>
    <s v="Penablanca East NHS"/>
    <s v="PEÑABLANCA"/>
    <n v="3"/>
    <m/>
    <n v="1"/>
    <m/>
    <m/>
    <m/>
    <m/>
    <m/>
    <n v="730602.29"/>
    <x v="0"/>
  </r>
  <r>
    <x v="4"/>
    <x v="24"/>
    <n v="300467"/>
    <s v="Itawes National High School"/>
    <s v="TUAO"/>
    <n v="3"/>
    <m/>
    <n v="1"/>
    <m/>
    <m/>
    <m/>
    <m/>
    <m/>
    <n v="730602.29"/>
    <x v="0"/>
  </r>
  <r>
    <x v="4"/>
    <x v="24"/>
    <n v="300468"/>
    <s v="Itawes Nat'l.l Agr'l. &amp; Tech'l. School - Bagumbayan Annex"/>
    <s v="TUAO"/>
    <n v="3"/>
    <m/>
    <n v="1"/>
    <m/>
    <m/>
    <m/>
    <m/>
    <m/>
    <n v="538676.18999999994"/>
    <x v="0"/>
  </r>
  <r>
    <x v="4"/>
    <x v="24"/>
    <n v="300492"/>
    <s v="Tuao Voc'l. and Tech'l. School"/>
    <s v="TUAO"/>
    <n v="3"/>
    <m/>
    <n v="1"/>
    <m/>
    <m/>
    <m/>
    <m/>
    <m/>
    <n v="750245.64"/>
    <x v="0"/>
  </r>
  <r>
    <x v="4"/>
    <x v="24"/>
    <n v="300493"/>
    <s v="Tuao Voc'l. and Tech'l. School - Culung Annex"/>
    <s v="TUAO"/>
    <n v="3"/>
    <m/>
    <n v="1"/>
    <m/>
    <m/>
    <m/>
    <m/>
    <m/>
    <n v="532184.82999999996"/>
    <x v="0"/>
  </r>
  <r>
    <x v="4"/>
    <x v="24"/>
    <n v="306019"/>
    <s v="Tuao Voc'l. and Tech'l. School - Malummin Annex"/>
    <s v="TUAO"/>
    <n v="3"/>
    <m/>
    <n v="1"/>
    <m/>
    <m/>
    <m/>
    <m/>
    <m/>
    <n v="505444.28"/>
    <x v="0"/>
  </r>
  <r>
    <x v="4"/>
    <x v="25"/>
    <n v="103215"/>
    <s v="Faustino ES"/>
    <s v="CITY OF CAUAYAN"/>
    <n v="3"/>
    <m/>
    <n v="1"/>
    <m/>
    <m/>
    <m/>
    <m/>
    <m/>
    <n v="1416994.55"/>
    <x v="0"/>
  </r>
  <r>
    <x v="4"/>
    <x v="25"/>
    <n v="103241"/>
    <s v="Sillawit ES"/>
    <s v="CITY OF CAUAYAN"/>
    <n v="3"/>
    <m/>
    <n v="1"/>
    <m/>
    <m/>
    <m/>
    <m/>
    <m/>
    <n v="2061137.84"/>
    <x v="0"/>
  </r>
  <r>
    <x v="4"/>
    <x v="25"/>
    <n v="300614"/>
    <s v="Villaluna NHS"/>
    <s v="CITY OF CAUAYAN"/>
    <n v="3"/>
    <m/>
    <n v="1"/>
    <m/>
    <m/>
    <m/>
    <m/>
    <m/>
    <n v="618992.18000000005"/>
    <x v="0"/>
  </r>
  <r>
    <x v="4"/>
    <x v="25"/>
    <n v="306107"/>
    <s v="WEST TABACAL REGION NATIONAL HIGH SCHOOL"/>
    <s v="CITY OF CAUAYAN"/>
    <n v="3"/>
    <m/>
    <n v="1"/>
    <m/>
    <m/>
    <m/>
    <m/>
    <m/>
    <n v="2160530.5499999998"/>
    <x v="0"/>
  </r>
  <r>
    <x v="4"/>
    <x v="25"/>
    <n v="323901"/>
    <s v="Cauayan City NHS - Research Annex"/>
    <s v="CITY OF CAUAYAN"/>
    <n v="3"/>
    <m/>
    <n v="1"/>
    <m/>
    <m/>
    <m/>
    <m/>
    <m/>
    <n v="569092.68000000005"/>
    <x v="0"/>
  </r>
  <r>
    <x v="4"/>
    <x v="25"/>
    <n v="323903"/>
    <s v="Villa Concepcion HS - Rogus Ext."/>
    <s v="CITY OF CAUAYAN"/>
    <n v="3"/>
    <m/>
    <n v="1"/>
    <m/>
    <m/>
    <m/>
    <m/>
    <m/>
    <n v="348325.74"/>
    <x v="0"/>
  </r>
  <r>
    <x v="4"/>
    <x v="26"/>
    <n v="300542"/>
    <s v="Isabela NHS - Main"/>
    <s v="ILAGAN (Capital)"/>
    <n v="1"/>
    <m/>
    <n v="1"/>
    <m/>
    <m/>
    <m/>
    <m/>
    <m/>
    <n v="1452300.94"/>
    <x v="0"/>
  </r>
  <r>
    <x v="4"/>
    <x v="26"/>
    <n v="300583"/>
    <s v="San Antonio Nat'l. Agro-Ind'l. &amp; Voc'l. HS"/>
    <s v="ILAGAN (Capital)"/>
    <n v="1"/>
    <m/>
    <n v="1"/>
    <m/>
    <m/>
    <m/>
    <m/>
    <m/>
    <n v="679654.89"/>
    <x v="0"/>
  </r>
  <r>
    <x v="4"/>
    <x v="26"/>
    <n v="306105"/>
    <s v="ISAT-Main"/>
    <s v="ILAGAN (Capital)"/>
    <n v="1"/>
    <m/>
    <n v="1"/>
    <m/>
    <m/>
    <m/>
    <m/>
    <m/>
    <n v="3689427.49"/>
    <x v="0"/>
  </r>
  <r>
    <x v="4"/>
    <x v="27"/>
    <n v="300520"/>
    <s v="Delfin Albano HS-Main"/>
    <s v="CABAGAN"/>
    <n v="1"/>
    <m/>
    <n v="1"/>
    <m/>
    <m/>
    <m/>
    <m/>
    <m/>
    <n v="1897430.9"/>
    <x v="0"/>
  </r>
  <r>
    <x v="4"/>
    <x v="27"/>
    <n v="300521"/>
    <s v="Alfreda Albano NHS - Magassi, Cabagan"/>
    <s v="CABAGAN"/>
    <n v="1"/>
    <m/>
    <n v="1"/>
    <m/>
    <m/>
    <m/>
    <m/>
    <m/>
    <n v="1800665.03"/>
    <x v="0"/>
  </r>
  <r>
    <x v="4"/>
    <x v="27"/>
    <n v="300522"/>
    <s v="Delfin Albano HS - San Juan Annex"/>
    <s v="CABAGAN"/>
    <n v="1"/>
    <m/>
    <n v="1"/>
    <m/>
    <m/>
    <m/>
    <m/>
    <m/>
    <n v="1406343.79"/>
    <x v="0"/>
  </r>
  <r>
    <x v="4"/>
    <x v="27"/>
    <n v="300585"/>
    <s v="San Antonio NHS"/>
    <s v="DELFIN ALBANO (MAGSAYSAY)"/>
    <n v="1"/>
    <m/>
    <n v="1"/>
    <m/>
    <m/>
    <m/>
    <m/>
    <m/>
    <n v="2827752.29"/>
    <x v="0"/>
  </r>
  <r>
    <x v="4"/>
    <x v="27"/>
    <n v="300554"/>
    <s v="Isabela SF"/>
    <s v="PALANAN"/>
    <n v="1"/>
    <m/>
    <n v="1"/>
    <m/>
    <m/>
    <m/>
    <m/>
    <m/>
    <n v="2206445.44"/>
    <x v="2"/>
  </r>
  <r>
    <x v="4"/>
    <x v="27"/>
    <n v="300601"/>
    <s v="St. Paul Voc'l. &amp; Ind'l. HS-Main"/>
    <s v="SAN PABLO"/>
    <n v="1"/>
    <m/>
    <n v="1"/>
    <m/>
    <m/>
    <m/>
    <m/>
    <m/>
    <n v="1323322.1399999999"/>
    <x v="0"/>
  </r>
  <r>
    <x v="4"/>
    <x v="27"/>
    <n v="300603"/>
    <s v="Santa Maria High School"/>
    <s v="SANTA MARIA"/>
    <n v="1"/>
    <m/>
    <n v="1"/>
    <m/>
    <m/>
    <m/>
    <m/>
    <m/>
    <n v="1646981.65"/>
    <x v="0"/>
  </r>
  <r>
    <x v="4"/>
    <x v="27"/>
    <n v="300606"/>
    <s v="Sto Tomas NHS"/>
    <s v="SANTO TOMAS"/>
    <n v="1"/>
    <m/>
    <n v="1"/>
    <m/>
    <m/>
    <m/>
    <m/>
    <m/>
    <n v="1649011.33"/>
    <x v="0"/>
  </r>
  <r>
    <x v="4"/>
    <x v="27"/>
    <n v="300609"/>
    <s v="Tumauini NHS"/>
    <s v="TUMAUINI"/>
    <n v="1"/>
    <m/>
    <n v="1"/>
    <m/>
    <m/>
    <m/>
    <m/>
    <m/>
    <n v="1628465.08"/>
    <x v="0"/>
  </r>
  <r>
    <x v="4"/>
    <x v="27"/>
    <n v="306153"/>
    <s v="Cumabao IS"/>
    <s v="TUMAUINI"/>
    <n v="1"/>
    <m/>
    <n v="1"/>
    <m/>
    <m/>
    <m/>
    <m/>
    <m/>
    <n v="1451220.68"/>
    <x v="0"/>
  </r>
  <r>
    <x v="4"/>
    <x v="27"/>
    <n v="300503"/>
    <s v="Benito Soliven NHS"/>
    <s v="BENITO SOLIVEN"/>
    <n v="2"/>
    <m/>
    <n v="1"/>
    <m/>
    <m/>
    <m/>
    <m/>
    <m/>
    <n v="1176226.6599999999"/>
    <x v="0"/>
  </r>
  <r>
    <x v="4"/>
    <x v="27"/>
    <n v="300509"/>
    <s v="BURGOS NHS (formerly Caliguian NHS-Main)"/>
    <s v="BURGOS"/>
    <n v="2"/>
    <m/>
    <n v="1"/>
    <m/>
    <m/>
    <m/>
    <m/>
    <m/>
    <n v="1414778.54"/>
    <x v="0"/>
  </r>
  <r>
    <x v="4"/>
    <x v="27"/>
    <n v="300511"/>
    <s v="San Antonino NHS"/>
    <s v="BURGOS"/>
    <n v="2"/>
    <m/>
    <n v="1"/>
    <m/>
    <m/>
    <m/>
    <m/>
    <m/>
    <n v="1273274.55"/>
    <x v="0"/>
  </r>
  <r>
    <x v="4"/>
    <x v="27"/>
    <n v="300561"/>
    <s v="Mallig NHS (formerly Mallig NHS - Main)"/>
    <s v="MALLIG"/>
    <n v="2"/>
    <m/>
    <n v="1"/>
    <m/>
    <m/>
    <m/>
    <m/>
    <m/>
    <n v="1148985.74"/>
    <x v="0"/>
  </r>
  <r>
    <x v="4"/>
    <x v="27"/>
    <n v="306110"/>
    <s v="San Jose NHS (formerly Mallig HS -San Jose Norte Annex)"/>
    <s v="MALLIG"/>
    <n v="2"/>
    <m/>
    <n v="1"/>
    <m/>
    <m/>
    <m/>
    <m/>
    <m/>
    <n v="1190682.8400000001"/>
    <x v="0"/>
  </r>
  <r>
    <x v="4"/>
    <x v="27"/>
    <n v="300568"/>
    <s v="Quezon HS - Main"/>
    <s v="QUEZON"/>
    <n v="2"/>
    <m/>
    <n v="1"/>
    <m/>
    <m/>
    <m/>
    <m/>
    <m/>
    <n v="1181729.01"/>
    <x v="0"/>
  </r>
  <r>
    <x v="4"/>
    <x v="27"/>
    <n v="300562"/>
    <s v="Munoz HS"/>
    <s v="ROXAS"/>
    <n v="2"/>
    <m/>
    <n v="1"/>
    <m/>
    <m/>
    <m/>
    <m/>
    <m/>
    <n v="1173740.73"/>
    <x v="0"/>
  </r>
  <r>
    <x v="4"/>
    <x v="27"/>
    <n v="300579"/>
    <s v="Roxas NHS-Main"/>
    <s v="ROXAS"/>
    <n v="2"/>
    <m/>
    <n v="1"/>
    <m/>
    <m/>
    <m/>
    <m/>
    <m/>
    <n v="1999770.49"/>
    <x v="0"/>
  </r>
  <r>
    <x v="4"/>
    <x v="27"/>
    <n v="306111"/>
    <s v="Monico Rarama NHS (Munoz HS -San Pedro Extension)"/>
    <s v="ROXAS"/>
    <n v="2"/>
    <m/>
    <n v="1"/>
    <m/>
    <m/>
    <m/>
    <m/>
    <m/>
    <n v="1252371.25"/>
    <x v="0"/>
  </r>
  <r>
    <x v="4"/>
    <x v="27"/>
    <n v="500094"/>
    <s v="Simimbaan Integrated School"/>
    <s v="ROXAS"/>
    <n v="2"/>
    <m/>
    <n v="1"/>
    <m/>
    <m/>
    <m/>
    <m/>
    <m/>
    <n v="1218106.74"/>
    <x v="0"/>
  </r>
  <r>
    <x v="4"/>
    <x v="27"/>
    <n v="300512"/>
    <s v="Callang NHS - Main"/>
    <s v="SAN MANUEL"/>
    <n v="2"/>
    <m/>
    <n v="1"/>
    <m/>
    <m/>
    <m/>
    <m/>
    <m/>
    <n v="1744759.24"/>
    <x v="0"/>
  </r>
  <r>
    <x v="4"/>
    <x v="27"/>
    <n v="300514"/>
    <s v="Sandiat NHS"/>
    <s v="SAN MANUEL"/>
    <n v="2"/>
    <m/>
    <n v="1"/>
    <m/>
    <m/>
    <m/>
    <m/>
    <m/>
    <n v="1547898.63"/>
    <x v="0"/>
  </r>
  <r>
    <x v="4"/>
    <x v="27"/>
    <n v="300565"/>
    <s v="Palayan Region HS"/>
    <s v="ALICIA"/>
    <n v="3"/>
    <m/>
    <n v="1"/>
    <m/>
    <m/>
    <m/>
    <m/>
    <m/>
    <n v="1186861.71"/>
    <x v="0"/>
  </r>
  <r>
    <x v="4"/>
    <x v="27"/>
    <n v="300576"/>
    <s v="Rizal Region NHS , Alicia, Isabela"/>
    <s v="ALICIA"/>
    <n v="3"/>
    <m/>
    <n v="1"/>
    <m/>
    <m/>
    <m/>
    <m/>
    <m/>
    <n v="1075486.31"/>
    <x v="0"/>
  </r>
  <r>
    <x v="4"/>
    <x v="27"/>
    <n v="300506"/>
    <s v="Cadaloria HS"/>
    <s v="ANGADANAN"/>
    <n v="3"/>
    <m/>
    <n v="1"/>
    <m/>
    <m/>
    <m/>
    <m/>
    <m/>
    <n v="1049158.75"/>
    <x v="0"/>
  </r>
  <r>
    <x v="4"/>
    <x v="27"/>
    <n v="300504"/>
    <s v="Cabatuan National High School"/>
    <s v="CABATUAN"/>
    <n v="3"/>
    <m/>
    <n v="1"/>
    <m/>
    <m/>
    <m/>
    <m/>
    <m/>
    <n v="1929966.85"/>
    <x v="0"/>
  </r>
  <r>
    <x v="4"/>
    <x v="27"/>
    <n v="300558"/>
    <s v="Luna NHS"/>
    <s v="LUNA"/>
    <n v="3"/>
    <m/>
    <n v="1"/>
    <m/>
    <m/>
    <m/>
    <m/>
    <m/>
    <n v="1195227.54"/>
    <x v="0"/>
  </r>
  <r>
    <x v="4"/>
    <x v="27"/>
    <n v="300575"/>
    <s v="Reina Mercedes Vocational and Industrial School"/>
    <s v="REINA MERCEDES"/>
    <n v="3"/>
    <m/>
    <n v="1"/>
    <m/>
    <m/>
    <m/>
    <m/>
    <m/>
    <n v="1432514.77"/>
    <x v="0"/>
  </r>
  <r>
    <x v="4"/>
    <x v="27"/>
    <n v="306116"/>
    <s v="Reina Mercedes Vocational High School"/>
    <s v="REINA MERCEDES"/>
    <n v="3"/>
    <m/>
    <n v="1"/>
    <m/>
    <m/>
    <m/>
    <m/>
    <m/>
    <n v="1116614.51"/>
    <x v="0"/>
  </r>
  <r>
    <x v="4"/>
    <x v="27"/>
    <n v="300590"/>
    <s v="San Guillermo Voc'l &amp; Ind'l High Sch."/>
    <s v="SAN GUILLERMO"/>
    <n v="3"/>
    <m/>
    <n v="1"/>
    <m/>
    <m/>
    <m/>
    <m/>
    <m/>
    <n v="1074656.19"/>
    <x v="0"/>
  </r>
  <r>
    <x v="4"/>
    <x v="27"/>
    <n v="300581"/>
    <s v="Salinungan NHS"/>
    <s v="SAN MATEO"/>
    <n v="3"/>
    <m/>
    <n v="1"/>
    <m/>
    <m/>
    <m/>
    <m/>
    <m/>
    <n v="1245397.8400000001"/>
    <x v="0"/>
  </r>
  <r>
    <x v="4"/>
    <x v="27"/>
    <n v="300508"/>
    <s v="CAGASAT NHS"/>
    <s v="CORDON"/>
    <n v="4"/>
    <m/>
    <n v="1"/>
    <m/>
    <m/>
    <m/>
    <m/>
    <m/>
    <n v="790744.56"/>
    <x v="0"/>
  </r>
  <r>
    <x v="4"/>
    <x v="27"/>
    <n v="300523"/>
    <s v="Diadi Region HS"/>
    <s v="CORDON"/>
    <n v="4"/>
    <m/>
    <n v="1"/>
    <m/>
    <m/>
    <m/>
    <m/>
    <m/>
    <n v="885270.95"/>
    <x v="0"/>
  </r>
  <r>
    <x v="4"/>
    <x v="27"/>
    <n v="300532"/>
    <s v="Dona Josefa E. Marcos HS"/>
    <s v="CORDON"/>
    <n v="4"/>
    <m/>
    <n v="1"/>
    <m/>
    <m/>
    <m/>
    <m/>
    <m/>
    <n v="834063"/>
    <x v="0"/>
  </r>
  <r>
    <x v="4"/>
    <x v="27"/>
    <n v="306143"/>
    <s v="Cagasat HS-Magsasay Annex"/>
    <s v="CORDON"/>
    <n v="4"/>
    <m/>
    <n v="1"/>
    <m/>
    <m/>
    <m/>
    <m/>
    <m/>
    <n v="813316.04"/>
    <x v="0"/>
  </r>
  <r>
    <x v="4"/>
    <x v="27"/>
    <n v="300526"/>
    <s v="Dinapigue NHS"/>
    <s v="DINAPIGUE"/>
    <n v="4"/>
    <m/>
    <n v="1"/>
    <m/>
    <m/>
    <m/>
    <m/>
    <m/>
    <n v="889647.51"/>
    <x v="0"/>
  </r>
  <r>
    <x v="4"/>
    <x v="27"/>
    <n v="300529"/>
    <s v="Don Mariano Marcos NHS"/>
    <s v="ECHAGUE"/>
    <n v="4"/>
    <m/>
    <n v="1"/>
    <m/>
    <m/>
    <m/>
    <m/>
    <m/>
    <n v="784636.12"/>
    <x v="0"/>
  </r>
  <r>
    <x v="4"/>
    <x v="27"/>
    <n v="300539"/>
    <s v="Highway Region NHS"/>
    <s v="ECHAGUE"/>
    <n v="4"/>
    <m/>
    <n v="1"/>
    <m/>
    <m/>
    <m/>
    <m/>
    <m/>
    <n v="820545.41"/>
    <x v="0"/>
  </r>
  <r>
    <x v="4"/>
    <x v="27"/>
    <n v="300566"/>
    <s v="Pangal Sur HS"/>
    <s v="ECHAGUE"/>
    <n v="4"/>
    <m/>
    <n v="1"/>
    <m/>
    <m/>
    <m/>
    <m/>
    <m/>
    <n v="831472.93"/>
    <x v="0"/>
  </r>
  <r>
    <x v="4"/>
    <x v="27"/>
    <n v="300611"/>
    <s v="Ugad HS"/>
    <s v="ECHAGUE"/>
    <n v="4"/>
    <m/>
    <n v="1"/>
    <m/>
    <m/>
    <m/>
    <m/>
    <m/>
    <n v="1062208.47"/>
    <x v="0"/>
  </r>
  <r>
    <x v="4"/>
    <x v="27"/>
    <n v="300555"/>
    <s v="Jones Rural School - Main"/>
    <s v="JONES"/>
    <n v="4"/>
    <m/>
    <n v="1"/>
    <m/>
    <m/>
    <m/>
    <m/>
    <m/>
    <n v="1480331.65"/>
    <x v="0"/>
  </r>
  <r>
    <x v="4"/>
    <x v="27"/>
    <n v="300572"/>
    <s v="Gen. Emilio Aguinaldo NHS"/>
    <s v="RAMON"/>
    <n v="4"/>
    <m/>
    <n v="1"/>
    <m/>
    <m/>
    <m/>
    <m/>
    <m/>
    <n v="817580.17"/>
    <x v="0"/>
  </r>
  <r>
    <x v="4"/>
    <x v="27"/>
    <n v="300574"/>
    <s v="Raniag HS"/>
    <s v="RAMON"/>
    <n v="4"/>
    <m/>
    <n v="1"/>
    <m/>
    <m/>
    <m/>
    <m/>
    <m/>
    <n v="1184147.04"/>
    <x v="0"/>
  </r>
  <r>
    <x v="4"/>
    <x v="27"/>
    <n v="306142"/>
    <s v="San Sebastian Integrated School"/>
    <s v="RAMON"/>
    <n v="4"/>
    <m/>
    <n v="1"/>
    <m/>
    <m/>
    <m/>
    <m/>
    <m/>
    <n v="1149327.6200000001"/>
    <x v="0"/>
  </r>
  <r>
    <x v="4"/>
    <x v="27"/>
    <n v="300518"/>
    <s v="Dabubu High School Main &amp; Annex"/>
    <s v="SAN AGUSTIN"/>
    <n v="4"/>
    <m/>
    <n v="1"/>
    <m/>
    <m/>
    <m/>
    <m/>
    <m/>
    <n v="1145258.17"/>
    <x v="0"/>
  </r>
  <r>
    <x v="4"/>
    <x v="27"/>
    <n v="300591"/>
    <s v="San Isidro NHS"/>
    <s v="SAN ISIDRO"/>
    <n v="4"/>
    <m/>
    <n v="1"/>
    <m/>
    <m/>
    <m/>
    <m/>
    <m/>
    <n v="903294.53"/>
    <x v="0"/>
  </r>
  <r>
    <x v="4"/>
    <x v="28"/>
    <n v="300617"/>
    <s v="Ambaguio High School"/>
    <s v="AMBAGUIO"/>
    <n v="0"/>
    <m/>
    <n v="1"/>
    <m/>
    <m/>
    <m/>
    <m/>
    <m/>
    <n v="2380840.46"/>
    <x v="0"/>
  </r>
  <r>
    <x v="4"/>
    <x v="28"/>
    <n v="300620"/>
    <s v="Bambang NHS"/>
    <s v="BAMBANG"/>
    <n v="0"/>
    <m/>
    <n v="1"/>
    <m/>
    <m/>
    <m/>
    <m/>
    <m/>
    <n v="4643660.5"/>
    <x v="0"/>
  </r>
  <r>
    <x v="4"/>
    <x v="28"/>
    <n v="300635"/>
    <s v="Dupax del Norte NHS"/>
    <s v="DUPAX DEL NORTE"/>
    <n v="0"/>
    <m/>
    <n v="1"/>
    <m/>
    <m/>
    <m/>
    <m/>
    <m/>
    <n v="5168669.82"/>
    <x v="0"/>
  </r>
  <r>
    <x v="4"/>
    <x v="28"/>
    <n v="300628"/>
    <s v="Dupax del Sur NHS"/>
    <s v="DUPAX DEL SUR"/>
    <n v="0"/>
    <m/>
    <n v="1"/>
    <m/>
    <m/>
    <m/>
    <m/>
    <m/>
    <n v="1453392.33"/>
    <x v="0"/>
  </r>
  <r>
    <x v="4"/>
    <x v="28"/>
    <n v="104098"/>
    <s v="Papalungan ES"/>
    <s v="KASIBU"/>
    <n v="0"/>
    <m/>
    <n v="1"/>
    <m/>
    <m/>
    <m/>
    <m/>
    <m/>
    <n v="3440083.05"/>
    <x v="2"/>
  </r>
  <r>
    <x v="4"/>
    <x v="28"/>
    <n v="104114"/>
    <s v="Ban-et PS"/>
    <s v="KAYAPA"/>
    <n v="0"/>
    <m/>
    <n v="1"/>
    <m/>
    <m/>
    <m/>
    <m/>
    <m/>
    <n v="1377860.4"/>
    <x v="2"/>
  </r>
  <r>
    <x v="4"/>
    <x v="28"/>
    <n v="300633"/>
    <s v="Martinez Cuyangan NHS"/>
    <s v="KAYAPA"/>
    <n v="0"/>
    <m/>
    <n v="1"/>
    <m/>
    <m/>
    <m/>
    <m/>
    <m/>
    <n v="2511723.29"/>
    <x v="0"/>
  </r>
  <r>
    <x v="4"/>
    <x v="28"/>
    <n v="306204"/>
    <s v="Runruno National High School"/>
    <s v="QUEZON"/>
    <n v="0"/>
    <m/>
    <n v="1"/>
    <m/>
    <m/>
    <m/>
    <m/>
    <m/>
    <n v="2299961.96"/>
    <x v="0"/>
  </r>
  <r>
    <x v="4"/>
    <x v="29"/>
    <n v="300652"/>
    <s v="Aglipay NHS"/>
    <s v="AGLIPAY"/>
    <n v="0"/>
    <m/>
    <n v="1"/>
    <m/>
    <m/>
    <m/>
    <m/>
    <m/>
    <n v="470878.68"/>
    <x v="0"/>
  </r>
  <r>
    <x v="4"/>
    <x v="29"/>
    <n v="300653"/>
    <s v="Victoria HS"/>
    <s v="AGLIPAY"/>
    <n v="0"/>
    <m/>
    <n v="1"/>
    <m/>
    <m/>
    <m/>
    <m/>
    <m/>
    <n v="605581.61"/>
    <x v="0"/>
  </r>
  <r>
    <x v="4"/>
    <x v="29"/>
    <n v="300663"/>
    <s v="Pinaripad NHS"/>
    <s v="AGLIPAY"/>
    <n v="0"/>
    <m/>
    <n v="1"/>
    <m/>
    <m/>
    <m/>
    <m/>
    <m/>
    <n v="722573.4"/>
    <x v="0"/>
  </r>
  <r>
    <x v="4"/>
    <x v="29"/>
    <n v="300656"/>
    <s v="Cabarroguis NSAT"/>
    <s v="CABARROGUIS (Capital)"/>
    <n v="0"/>
    <m/>
    <n v="1"/>
    <m/>
    <m/>
    <m/>
    <m/>
    <m/>
    <n v="938805.89"/>
    <x v="0"/>
  </r>
  <r>
    <x v="4"/>
    <x v="29"/>
    <n v="300664"/>
    <s v="Quirino General HS"/>
    <s v="CABARROGUIS (Capital)"/>
    <n v="0"/>
    <m/>
    <n v="1"/>
    <m/>
    <m/>
    <m/>
    <m/>
    <m/>
    <n v="995383.23"/>
    <x v="0"/>
  </r>
  <r>
    <x v="4"/>
    <x v="29"/>
    <n v="300666"/>
    <s v="Tucod HS"/>
    <s v="CABARROGUIS (Capital)"/>
    <n v="0"/>
    <m/>
    <n v="1"/>
    <m/>
    <m/>
    <m/>
    <m/>
    <m/>
    <n v="618440.27"/>
    <x v="0"/>
  </r>
  <r>
    <x v="4"/>
    <x v="29"/>
    <n v="300657"/>
    <s v="Diffun HS"/>
    <s v="DIFFUN"/>
    <n v="0"/>
    <m/>
    <n v="1"/>
    <m/>
    <m/>
    <m/>
    <m/>
    <m/>
    <n v="865201.89"/>
    <x v="0"/>
  </r>
  <r>
    <x v="4"/>
    <x v="29"/>
    <n v="300661"/>
    <s v="Magsaysay National High School"/>
    <s v="DIFFUN"/>
    <n v="0"/>
    <m/>
    <n v="1"/>
    <m/>
    <m/>
    <m/>
    <m/>
    <m/>
    <n v="561006.88"/>
    <x v="0"/>
  </r>
  <r>
    <x v="4"/>
    <x v="29"/>
    <n v="300654"/>
    <s v="Balligui HS"/>
    <s v="MADDELA"/>
    <n v="0"/>
    <m/>
    <n v="1"/>
    <m/>
    <m/>
    <m/>
    <m/>
    <m/>
    <n v="506369.85"/>
    <x v="0"/>
  </r>
  <r>
    <x v="4"/>
    <x v="29"/>
    <n v="300660"/>
    <s v="Maddela CHS"/>
    <s v="MADDELA"/>
    <n v="0"/>
    <m/>
    <n v="1"/>
    <m/>
    <m/>
    <m/>
    <m/>
    <m/>
    <n v="1181950.74"/>
    <x v="0"/>
  </r>
  <r>
    <x v="4"/>
    <x v="29"/>
    <n v="306309"/>
    <s v="San Martin IS"/>
    <s v="MADDELA"/>
    <n v="0"/>
    <m/>
    <n v="1"/>
    <m/>
    <m/>
    <m/>
    <m/>
    <m/>
    <n v="222063.52"/>
    <x v="0"/>
  </r>
  <r>
    <x v="4"/>
    <x v="29"/>
    <n v="306317"/>
    <s v="Dumabato Integrated School"/>
    <s v="MADDELA"/>
    <n v="0"/>
    <m/>
    <n v="1"/>
    <m/>
    <m/>
    <m/>
    <m/>
    <m/>
    <n v="742761.6"/>
    <x v="0"/>
  </r>
  <r>
    <x v="4"/>
    <x v="29"/>
    <n v="300662"/>
    <s v="Nagtipunan NHS"/>
    <s v="NAGTIPUNAN"/>
    <n v="0"/>
    <m/>
    <n v="1"/>
    <m/>
    <m/>
    <m/>
    <m/>
    <m/>
    <n v="687122.84"/>
    <x v="0"/>
  </r>
  <r>
    <x v="4"/>
    <x v="29"/>
    <n v="306303"/>
    <s v="Sangbay IS"/>
    <s v="NAGTIPUNAN"/>
    <n v="0"/>
    <m/>
    <n v="1"/>
    <m/>
    <m/>
    <m/>
    <m/>
    <m/>
    <n v="350034.81"/>
    <x v="0"/>
  </r>
  <r>
    <x v="4"/>
    <x v="29"/>
    <n v="306310"/>
    <s v="GIAYAN INTEGRATED SCHOOL"/>
    <s v="NAGTIPUNAN"/>
    <n v="0"/>
    <m/>
    <n v="1"/>
    <m/>
    <m/>
    <m/>
    <m/>
    <m/>
    <n v="2653311.7599999998"/>
    <x v="2"/>
  </r>
  <r>
    <x v="4"/>
    <x v="29"/>
    <n v="306316"/>
    <s v="Scala Integrated School"/>
    <s v="NAGTIPUNAN"/>
    <n v="0"/>
    <m/>
    <n v="1"/>
    <m/>
    <m/>
    <m/>
    <m/>
    <m/>
    <n v="759093.07"/>
    <x v="0"/>
  </r>
  <r>
    <x v="4"/>
    <x v="29"/>
    <n v="300665"/>
    <s v="Saguday NHS"/>
    <s v="SAGUDAY"/>
    <n v="0"/>
    <m/>
    <n v="1"/>
    <m/>
    <m/>
    <m/>
    <m/>
    <m/>
    <n v="716743.19"/>
    <x v="0"/>
  </r>
  <r>
    <x v="4"/>
    <x v="30"/>
    <n v="300578"/>
    <s v="Rizal National High School"/>
    <s v="CITY OF SANTIAGO"/>
    <n v="4"/>
    <m/>
    <n v="1"/>
    <m/>
    <m/>
    <m/>
    <m/>
    <m/>
    <n v="1974024.18"/>
    <x v="0"/>
  </r>
  <r>
    <x v="4"/>
    <x v="30"/>
    <n v="325201"/>
    <s v="Santiago City National High School - Sinsayon"/>
    <s v="CITY OF SANTIAGO"/>
    <n v="4"/>
    <m/>
    <n v="1"/>
    <m/>
    <m/>
    <m/>
    <m/>
    <m/>
    <n v="372407.59"/>
    <x v="0"/>
  </r>
  <r>
    <x v="4"/>
    <x v="31"/>
    <n v="300669"/>
    <s v="CATAGGAMAN NHS-SENIOR HIGH SCHOOL"/>
    <s v="Tuguegarao City"/>
    <n v="0"/>
    <m/>
    <n v="1"/>
    <m/>
    <m/>
    <m/>
    <m/>
    <m/>
    <n v="447205.36"/>
    <x v="0"/>
  </r>
  <r>
    <x v="4"/>
    <x v="31"/>
    <n v="300668"/>
    <s v="CAGAYAN NHS - SENIOR HIGH SCHOOL"/>
    <s v="Tuguegarao City"/>
    <n v="0"/>
    <m/>
    <n v="1"/>
    <m/>
    <m/>
    <m/>
    <m/>
    <m/>
    <n v="762912.06"/>
    <x v="0"/>
  </r>
  <r>
    <x v="4"/>
    <x v="31"/>
    <n v="300670"/>
    <s v="LINAO NHS - SENIOR HIGH SCHOOL"/>
    <s v="Tuguegarao City"/>
    <n v="0"/>
    <m/>
    <n v="1"/>
    <m/>
    <m/>
    <m/>
    <m/>
    <m/>
    <n v="369305.78"/>
    <x v="0"/>
  </r>
  <r>
    <x v="4"/>
    <x v="31"/>
    <n v="306401"/>
    <s v="TUGUEGARAO CITY SENIOR HIGH SCHOOL"/>
    <s v="Tuguegarao City"/>
    <n v="0"/>
    <m/>
    <n v="1"/>
    <m/>
    <m/>
    <m/>
    <m/>
    <m/>
    <n v="751115.65"/>
    <x v="0"/>
  </r>
  <r>
    <x v="5"/>
    <x v="32"/>
    <n v="307201"/>
    <s v="Rafael L. Lazatin Mem. HS"/>
    <s v="ANGELES CITY"/>
    <n v="1"/>
    <m/>
    <n v="1"/>
    <m/>
    <m/>
    <m/>
    <m/>
    <m/>
    <n v="173058.28"/>
    <x v="0"/>
  </r>
  <r>
    <x v="5"/>
    <x v="32"/>
    <n v="307202"/>
    <s v="Angeles City Science HS"/>
    <s v="ANGELES CITY"/>
    <n v="1"/>
    <m/>
    <n v="1"/>
    <m/>
    <m/>
    <m/>
    <m/>
    <m/>
    <n v="173058.28"/>
    <x v="0"/>
  </r>
  <r>
    <x v="5"/>
    <x v="33"/>
    <m/>
    <s v="Baler Stand Alone"/>
    <s v="BALER"/>
    <n v="0"/>
    <m/>
    <n v="1"/>
    <m/>
    <m/>
    <m/>
    <m/>
    <m/>
    <n v="1894542.42"/>
    <x v="0"/>
  </r>
  <r>
    <x v="5"/>
    <x v="33"/>
    <n v="300672"/>
    <s v="Aurora National Science HS"/>
    <s v="BALER  (Capital)"/>
    <n v="0"/>
    <m/>
    <n v="1"/>
    <m/>
    <m/>
    <m/>
    <m/>
    <m/>
    <n v="1697974.27"/>
    <x v="0"/>
  </r>
  <r>
    <x v="5"/>
    <x v="33"/>
    <n v="300673"/>
    <s v="Aurora NHS"/>
    <s v="BALER  (Capital)"/>
    <n v="0"/>
    <m/>
    <n v="1"/>
    <m/>
    <m/>
    <m/>
    <m/>
    <m/>
    <n v="930975.89"/>
    <x v="0"/>
  </r>
  <r>
    <x v="5"/>
    <x v="33"/>
    <n v="300692"/>
    <s v="Manggitahan NHS"/>
    <s v="DILASAG"/>
    <n v="0"/>
    <m/>
    <n v="1"/>
    <m/>
    <m/>
    <m/>
    <m/>
    <m/>
    <n v="1180594.82"/>
    <x v="0"/>
  </r>
  <r>
    <x v="5"/>
    <x v="33"/>
    <n v="306504"/>
    <s v="Diagyan NHS"/>
    <s v="DILASAG"/>
    <n v="0"/>
    <m/>
    <n v="1"/>
    <m/>
    <m/>
    <m/>
    <m/>
    <m/>
    <n v="1902320"/>
    <x v="0"/>
  </r>
  <r>
    <x v="5"/>
    <x v="33"/>
    <n v="300689"/>
    <s v="Juan C. Angara Memorial NHS"/>
    <s v="DINALUNGAN"/>
    <n v="0"/>
    <m/>
    <n v="1"/>
    <m/>
    <m/>
    <m/>
    <m/>
    <m/>
    <n v="1955011.71"/>
    <x v="0"/>
  </r>
  <r>
    <x v="5"/>
    <x v="33"/>
    <n v="300693"/>
    <s v="Dipaculao NHS"/>
    <s v="DIPACULAO"/>
    <n v="0"/>
    <m/>
    <n v="1"/>
    <m/>
    <m/>
    <m/>
    <m/>
    <m/>
    <n v="2318025.33"/>
    <x v="0"/>
  </r>
  <r>
    <x v="5"/>
    <x v="33"/>
    <n v="300686"/>
    <s v="Ditumabo NHS"/>
    <s v="SAN LUIS"/>
    <n v="0"/>
    <m/>
    <n v="1"/>
    <m/>
    <m/>
    <m/>
    <m/>
    <m/>
    <n v="1000358.11"/>
    <x v="0"/>
  </r>
  <r>
    <x v="5"/>
    <x v="33"/>
    <n v="306508"/>
    <s v="Rosauro R. Tangson, Sr. NHS"/>
    <s v="SAN LUIS"/>
    <n v="0"/>
    <m/>
    <n v="1"/>
    <m/>
    <m/>
    <m/>
    <m/>
    <m/>
    <n v="2758246.38"/>
    <x v="0"/>
  </r>
  <r>
    <x v="5"/>
    <x v="34"/>
    <n v="300708"/>
    <s v="Luakan National High School"/>
    <s v="DINALUPIHAN"/>
    <n v="1"/>
    <m/>
    <n v="1"/>
    <m/>
    <m/>
    <m/>
    <m/>
    <m/>
    <n v="1895363.51"/>
    <x v="0"/>
  </r>
  <r>
    <x v="5"/>
    <x v="34"/>
    <n v="300719"/>
    <s v="Samal NHS"/>
    <s v="SAMAL"/>
    <n v="1"/>
    <m/>
    <n v="1"/>
    <m/>
    <m/>
    <m/>
    <m/>
    <m/>
    <n v="1809224.16"/>
    <x v="0"/>
  </r>
  <r>
    <x v="5"/>
    <x v="34"/>
    <n v="300703"/>
    <s v="Bataan School of Fisheries"/>
    <s v="ORION"/>
    <n v="2"/>
    <m/>
    <n v="1"/>
    <m/>
    <m/>
    <m/>
    <m/>
    <m/>
    <n v="3559235.68"/>
    <x v="0"/>
  </r>
  <r>
    <x v="5"/>
    <x v="35"/>
    <n v="300895"/>
    <s v="Mabalacat NHS"/>
    <s v="MABALACAT"/>
    <n v="1"/>
    <m/>
    <n v="1"/>
    <m/>
    <m/>
    <m/>
    <m/>
    <m/>
    <n v="341218.2"/>
    <x v="0"/>
  </r>
  <r>
    <x v="5"/>
    <x v="35"/>
    <n v="306909"/>
    <s v="Mabalacat TVS"/>
    <s v="MABALACAT"/>
    <n v="1"/>
    <m/>
    <n v="1"/>
    <m/>
    <m/>
    <m/>
    <m/>
    <m/>
    <n v="762937.98"/>
    <x v="0"/>
  </r>
  <r>
    <x v="5"/>
    <x v="35"/>
    <n v="306942"/>
    <s v="Santos Ventura NHS"/>
    <s v="MABALACAT"/>
    <n v="1"/>
    <m/>
    <n v="1"/>
    <m/>
    <m/>
    <m/>
    <m/>
    <m/>
    <n v="350614.35"/>
    <x v="0"/>
  </r>
  <r>
    <x v="5"/>
    <x v="35"/>
    <n v="345342"/>
    <s v="SHS w/in Sapang Biabas ES"/>
    <s v="MABALACAT"/>
    <n v="1"/>
    <m/>
    <n v="1"/>
    <m/>
    <m/>
    <m/>
    <m/>
    <m/>
    <n v="745566.71"/>
    <x v="0"/>
  </r>
  <r>
    <x v="5"/>
    <x v="35"/>
    <n v="300889"/>
    <s v="Madapdap Resettlement HS"/>
    <s v="MAGALANG"/>
    <n v="1"/>
    <m/>
    <n v="1"/>
    <m/>
    <m/>
    <m/>
    <m/>
    <m/>
    <n v="865728.1"/>
    <x v="0"/>
  </r>
  <r>
    <x v="5"/>
    <x v="36"/>
    <n v="300750"/>
    <s v="Malolos Marine Fishery School &amp; Laboratory"/>
    <s v="CITY OF MALOLOS  (Capital)"/>
    <n v="1"/>
    <m/>
    <n v="1"/>
    <m/>
    <m/>
    <m/>
    <m/>
    <m/>
    <n v="2604906.2000000002"/>
    <x v="0"/>
  </r>
  <r>
    <x v="5"/>
    <x v="37"/>
    <n v="162003"/>
    <s v="Iram II ES"/>
    <s v="OLONGAPO CITY"/>
    <n v="1"/>
    <m/>
    <n v="1"/>
    <m/>
    <m/>
    <m/>
    <m/>
    <m/>
    <n v="2077391.62"/>
    <x v="2"/>
  </r>
  <r>
    <x v="5"/>
    <x v="38"/>
    <n v="300978"/>
    <s v="Padapada NHS"/>
    <s v="SANTA IGNACIA"/>
    <n v="1"/>
    <m/>
    <n v="1"/>
    <m/>
    <m/>
    <m/>
    <m/>
    <m/>
    <n v="2770962.62"/>
    <x v="0"/>
  </r>
  <r>
    <x v="5"/>
    <x v="39"/>
    <n v="301015"/>
    <s v="Castillejos National High School"/>
    <s v="CASTILLEJOS"/>
    <n v="1"/>
    <m/>
    <n v="1"/>
    <m/>
    <m/>
    <m/>
    <m/>
    <m/>
    <n v="529630.82999999996"/>
    <x v="0"/>
  </r>
  <r>
    <x v="5"/>
    <x v="39"/>
    <n v="307106"/>
    <s v="JESUS F. MAGSAYSAY TECHNICAL-VOCATIONAL HIGH SCHOOL"/>
    <s v="CASTILLEJOS"/>
    <n v="1"/>
    <m/>
    <n v="1"/>
    <m/>
    <m/>
    <m/>
    <m/>
    <m/>
    <n v="359481.51"/>
    <x v="0"/>
  </r>
  <r>
    <x v="5"/>
    <x v="39"/>
    <n v="160503"/>
    <s v="Chiang Chio Te Mem. Aeta School (Ibad PS)"/>
    <s v="SAN MARCELINO"/>
    <n v="1"/>
    <m/>
    <n v="1"/>
    <m/>
    <m/>
    <m/>
    <m/>
    <m/>
    <n v="578540.81000000006"/>
    <x v="2"/>
  </r>
  <r>
    <x v="5"/>
    <x v="39"/>
    <n v="301029"/>
    <s v="San Guillermo NHS"/>
    <s v="SAN MARCELINO"/>
    <n v="1"/>
    <m/>
    <n v="1"/>
    <m/>
    <m/>
    <m/>
    <m/>
    <m/>
    <n v="555871.38"/>
    <x v="0"/>
  </r>
  <r>
    <x v="5"/>
    <x v="39"/>
    <n v="301036"/>
    <s v="Subic National High School"/>
    <s v="SUBIC"/>
    <n v="1"/>
    <m/>
    <n v="1"/>
    <m/>
    <m/>
    <m/>
    <m/>
    <m/>
    <n v="433078.49"/>
    <x v="0"/>
  </r>
  <r>
    <x v="5"/>
    <x v="39"/>
    <n v="307112"/>
    <s v="Nagyantok HS"/>
    <s v="SUBIC"/>
    <n v="1"/>
    <m/>
    <n v="1"/>
    <m/>
    <m/>
    <m/>
    <m/>
    <m/>
    <n v="238791.09"/>
    <x v="0"/>
  </r>
  <r>
    <x v="5"/>
    <x v="39"/>
    <n v="307124"/>
    <s v="Subic NHS Annex IV - San Isidro HS"/>
    <s v="SUBIC"/>
    <n v="1"/>
    <m/>
    <n v="1"/>
    <m/>
    <m/>
    <m/>
    <m/>
    <m/>
    <n v="238791.09"/>
    <x v="0"/>
  </r>
  <r>
    <x v="5"/>
    <x v="39"/>
    <n v="160504"/>
    <s v="Cabatuan ES"/>
    <s v="BOTOLAN"/>
    <n v="2"/>
    <m/>
    <n v="1"/>
    <m/>
    <m/>
    <m/>
    <m/>
    <m/>
    <n v="813993.9"/>
    <x v="2"/>
  </r>
  <r>
    <x v="5"/>
    <x v="39"/>
    <n v="160515"/>
    <s v="Villar ES"/>
    <s v="BOTOLAN"/>
    <n v="2"/>
    <m/>
    <n v="1"/>
    <m/>
    <m/>
    <m/>
    <m/>
    <m/>
    <n v="782336.4"/>
    <x v="2"/>
  </r>
  <r>
    <x v="5"/>
    <x v="39"/>
    <n v="160523"/>
    <s v="Burgos ES"/>
    <s v="BOTOLAN"/>
    <n v="2"/>
    <m/>
    <n v="1"/>
    <m/>
    <m/>
    <m/>
    <m/>
    <m/>
    <n v="787612.65"/>
    <x v="2"/>
  </r>
  <r>
    <x v="5"/>
    <x v="39"/>
    <n v="160526"/>
    <s v="Poon Bato Elementary School"/>
    <s v="BOTOLAN"/>
    <n v="2"/>
    <m/>
    <n v="1"/>
    <m/>
    <m/>
    <m/>
    <m/>
    <m/>
    <n v="782336.4"/>
    <x v="2"/>
  </r>
  <r>
    <x v="5"/>
    <x v="39"/>
    <n v="301008"/>
    <s v="Baquilan Resettlement High School"/>
    <s v="BOTOLAN"/>
    <n v="2"/>
    <m/>
    <n v="1"/>
    <m/>
    <m/>
    <m/>
    <m/>
    <m/>
    <n v="289720.92"/>
    <x v="0"/>
  </r>
  <r>
    <x v="5"/>
    <x v="39"/>
    <n v="301025"/>
    <s v="Botolan National High School"/>
    <s v="BOTOLAN"/>
    <n v="2"/>
    <m/>
    <n v="1"/>
    <m/>
    <m/>
    <m/>
    <m/>
    <m/>
    <n v="2901396.11"/>
    <x v="0"/>
  </r>
  <r>
    <x v="5"/>
    <x v="39"/>
    <n v="301026"/>
    <s v="New Taugtog National High School"/>
    <s v="BOTOLAN"/>
    <n v="2"/>
    <m/>
    <n v="1"/>
    <m/>
    <m/>
    <m/>
    <m/>
    <m/>
    <n v="302634.44"/>
    <x v="0"/>
  </r>
  <r>
    <x v="5"/>
    <x v="39"/>
    <n v="307131"/>
    <s v="Lakas High School"/>
    <s v="BOTOLAN"/>
    <n v="2"/>
    <m/>
    <n v="1"/>
    <m/>
    <m/>
    <m/>
    <m/>
    <m/>
    <n v="229562.69"/>
    <x v="0"/>
  </r>
  <r>
    <x v="5"/>
    <x v="39"/>
    <m/>
    <s v="MAGUISGUIS IS"/>
    <s v="BOTOLAN"/>
    <n v="2"/>
    <m/>
    <n v="1"/>
    <m/>
    <m/>
    <m/>
    <m/>
    <m/>
    <n v="940096.27"/>
    <x v="2"/>
  </r>
  <r>
    <x v="5"/>
    <x v="39"/>
    <n v="301010"/>
    <s v="Cabangan National High School"/>
    <s v="CABANGAN"/>
    <n v="2"/>
    <m/>
    <n v="1"/>
    <m/>
    <m/>
    <m/>
    <m/>
    <m/>
    <n v="2678122.02"/>
    <x v="0"/>
  </r>
  <r>
    <x v="5"/>
    <x v="39"/>
    <n v="307120"/>
    <s v="Pamibian IS"/>
    <s v="CANDELARIA"/>
    <n v="2"/>
    <m/>
    <n v="1"/>
    <m/>
    <m/>
    <m/>
    <m/>
    <m/>
    <n v="378399.48"/>
    <x v="0"/>
  </r>
  <r>
    <x v="5"/>
    <x v="39"/>
    <n v="301004"/>
    <s v="Amungan NHS"/>
    <s v="IBA (Capital)"/>
    <n v="2"/>
    <m/>
    <n v="1"/>
    <m/>
    <m/>
    <m/>
    <m/>
    <m/>
    <n v="402537.56"/>
    <x v="0"/>
  </r>
  <r>
    <x v="5"/>
    <x v="39"/>
    <n v="301037"/>
    <s v="Zambales NHS"/>
    <s v="IBA (Capital)"/>
    <n v="2"/>
    <m/>
    <n v="1"/>
    <m/>
    <m/>
    <m/>
    <m/>
    <m/>
    <n v="2934885.85"/>
    <x v="0"/>
  </r>
  <r>
    <x v="5"/>
    <x v="39"/>
    <n v="301005"/>
    <s v="Bani NHS"/>
    <s v="MASINLOC"/>
    <n v="2"/>
    <m/>
    <n v="1"/>
    <m/>
    <m/>
    <m/>
    <m/>
    <m/>
    <n v="347882.41"/>
    <x v="0"/>
  </r>
  <r>
    <x v="5"/>
    <x v="39"/>
    <n v="307103"/>
    <s v="San Salvador HS"/>
    <s v="MASINLOC"/>
    <n v="2"/>
    <m/>
    <n v="1"/>
    <m/>
    <m/>
    <m/>
    <m/>
    <m/>
    <n v="320002.7"/>
    <x v="0"/>
  </r>
  <r>
    <x v="5"/>
    <x v="39"/>
    <m/>
    <s v="TALTAL NHS"/>
    <s v="MASINLOC"/>
    <n v="2"/>
    <m/>
    <n v="1"/>
    <m/>
    <m/>
    <m/>
    <m/>
    <m/>
    <n v="439552.69"/>
    <x v="0"/>
  </r>
  <r>
    <x v="5"/>
    <x v="39"/>
    <n v="301027"/>
    <s v="Rofulo M. Landa HS (Salaza NHS)"/>
    <s v="PALAUIG"/>
    <n v="2"/>
    <m/>
    <n v="1"/>
    <m/>
    <m/>
    <m/>
    <m/>
    <m/>
    <n v="347882.41"/>
    <x v="0"/>
  </r>
  <r>
    <x v="5"/>
    <x v="39"/>
    <n v="301028"/>
    <s v="Locloc National High School"/>
    <s v="PALAUIG"/>
    <n v="2"/>
    <m/>
    <n v="1"/>
    <m/>
    <m/>
    <m/>
    <m/>
    <m/>
    <n v="347882.41"/>
    <x v="0"/>
  </r>
  <r>
    <x v="5"/>
    <x v="39"/>
    <n v="301032"/>
    <s v="San Miguel NHS"/>
    <s v="SAN ANTONIO"/>
    <n v="2"/>
    <m/>
    <n v="1"/>
    <m/>
    <m/>
    <m/>
    <m/>
    <m/>
    <n v="438055.75"/>
    <x v="0"/>
  </r>
  <r>
    <x v="5"/>
    <x v="39"/>
    <n v="307107"/>
    <s v="San Antonio National High School"/>
    <s v="SAN ANTONIO"/>
    <n v="2"/>
    <m/>
    <n v="1"/>
    <m/>
    <m/>
    <m/>
    <m/>
    <m/>
    <n v="391157.45"/>
    <x v="0"/>
  </r>
  <r>
    <x v="5"/>
    <x v="39"/>
    <n v="160520"/>
    <s v="Banawen PS"/>
    <s v="SAN FELIPE"/>
    <n v="2"/>
    <m/>
    <n v="1"/>
    <m/>
    <m/>
    <m/>
    <m/>
    <m/>
    <n v="771783.9"/>
    <x v="2"/>
  </r>
  <r>
    <x v="5"/>
    <x v="39"/>
    <n v="106975"/>
    <s v="Babuyan ES"/>
    <s v="SANTA CRUZ"/>
    <n v="2"/>
    <m/>
    <n v="1"/>
    <m/>
    <m/>
    <m/>
    <m/>
    <m/>
    <n v="976746.37"/>
    <x v="2"/>
  </r>
  <r>
    <x v="5"/>
    <x v="39"/>
    <n v="301014"/>
    <s v="Guisguis NHS"/>
    <s v="SANTA CRUZ"/>
    <n v="2"/>
    <m/>
    <n v="1"/>
    <m/>
    <m/>
    <m/>
    <m/>
    <m/>
    <n v="455413.83"/>
    <x v="0"/>
  </r>
  <r>
    <x v="5"/>
    <x v="39"/>
    <n v="301033"/>
    <s v="Sta. Cruz NHS"/>
    <s v="SANTA CRUZ"/>
    <n v="2"/>
    <m/>
    <n v="1"/>
    <m/>
    <m/>
    <m/>
    <m/>
    <m/>
    <n v="294724.19"/>
    <x v="0"/>
  </r>
  <r>
    <x v="5"/>
    <x v="39"/>
    <n v="307102"/>
    <s v="Sta. Cruz NHS - Jesus F. Magsaysay HS Annex"/>
    <s v="SANTA CRUZ"/>
    <n v="2"/>
    <m/>
    <n v="1"/>
    <m/>
    <m/>
    <m/>
    <m/>
    <m/>
    <n v="323846.39"/>
    <x v="0"/>
  </r>
  <r>
    <x v="5"/>
    <x v="39"/>
    <m/>
    <s v="LIPAY NHS"/>
    <s v="SANTA CRUZ"/>
    <n v="2"/>
    <m/>
    <n v="1"/>
    <m/>
    <m/>
    <m/>
    <m/>
    <m/>
    <n v="373296.29"/>
    <x v="0"/>
  </r>
  <r>
    <x v="5"/>
    <x v="39"/>
    <m/>
    <s v="BOLITOC NHS"/>
    <s v="SANTA CRUZ"/>
    <n v="2"/>
    <m/>
    <n v="1"/>
    <m/>
    <m/>
    <m/>
    <m/>
    <m/>
    <n v="443158.94"/>
    <x v="0"/>
  </r>
  <r>
    <x v="6"/>
    <x v="40"/>
    <n v="107867"/>
    <s v="Proposed Stand-Alone SHS 5- Bacoor ES"/>
    <s v="Bacoor City"/>
    <n v="2"/>
    <m/>
    <n v="1"/>
    <m/>
    <m/>
    <m/>
    <m/>
    <m/>
    <n v="1146067.18"/>
    <x v="0"/>
  </r>
  <r>
    <x v="6"/>
    <x v="41"/>
    <n v="301470"/>
    <s v="Balete NHS"/>
    <s v="BATANGAS CITY (Capital)"/>
    <n v="2"/>
    <m/>
    <n v="1"/>
    <m/>
    <m/>
    <m/>
    <m/>
    <m/>
    <n v="700915.01"/>
    <x v="0"/>
  </r>
  <r>
    <x v="6"/>
    <x v="41"/>
    <n v="301473"/>
    <s v="Conde Labac NHS"/>
    <s v="BATANGAS CITY (Capital)"/>
    <n v="2"/>
    <m/>
    <n v="1"/>
    <m/>
    <m/>
    <m/>
    <m/>
    <m/>
    <n v="855711.74"/>
    <x v="0"/>
  </r>
  <r>
    <x v="6"/>
    <x v="41"/>
    <n v="301474"/>
    <s v="Paharang NHS"/>
    <s v="BATANGAS CITY (Capital)"/>
    <n v="2"/>
    <m/>
    <n v="1"/>
    <m/>
    <m/>
    <m/>
    <m/>
    <m/>
    <n v="700915.01"/>
    <x v="0"/>
  </r>
  <r>
    <x v="6"/>
    <x v="41"/>
    <n v="301476"/>
    <s v="Pinamukan NHS"/>
    <s v="BATANGAS CITY (Capital)"/>
    <n v="2"/>
    <m/>
    <n v="1"/>
    <m/>
    <m/>
    <m/>
    <m/>
    <m/>
    <n v="700915.01"/>
    <x v="0"/>
  </r>
  <r>
    <x v="6"/>
    <x v="41"/>
    <n v="301481"/>
    <s v="Tabangao NHS"/>
    <s v="BATANGAS CITY (Capital)"/>
    <n v="2"/>
    <m/>
    <n v="1"/>
    <m/>
    <m/>
    <m/>
    <m/>
    <m/>
    <n v="855711.74"/>
    <x v="0"/>
  </r>
  <r>
    <x v="6"/>
    <x v="41"/>
    <n v="308201"/>
    <s v="Natalia V. Ramos Memorial National High School"/>
    <s v="BATANGAS CITY (Capital)"/>
    <n v="2"/>
    <m/>
    <n v="1"/>
    <m/>
    <m/>
    <m/>
    <m/>
    <m/>
    <n v="855977.1"/>
    <x v="0"/>
  </r>
  <r>
    <x v="6"/>
    <x v="42"/>
    <n v="301230"/>
    <s v="Biñan National High School"/>
    <s v="CITY OF BIÑAN"/>
    <n v="1"/>
    <m/>
    <n v="1"/>
    <m/>
    <m/>
    <m/>
    <m/>
    <m/>
    <n v="1581624.3"/>
    <x v="0"/>
  </r>
  <r>
    <x v="6"/>
    <x v="42"/>
    <n v="307931"/>
    <s v="Saint Francis NHS"/>
    <s v="CITY OF BIÑAN"/>
    <n v="1"/>
    <m/>
    <n v="1"/>
    <m/>
    <m/>
    <m/>
    <m/>
    <m/>
    <n v="569350.89"/>
    <x v="0"/>
  </r>
  <r>
    <x v="6"/>
    <x v="42"/>
    <n v="307934"/>
    <s v="SOUTHVILLE 5-A NATIONAL HIGH SCHOOL"/>
    <s v="CITY OF BIÑAN"/>
    <n v="1"/>
    <m/>
    <n v="1"/>
    <m/>
    <m/>
    <m/>
    <m/>
    <m/>
    <n v="607488.82999999996"/>
    <x v="0"/>
  </r>
  <r>
    <x v="6"/>
    <x v="43"/>
    <n v="301430"/>
    <s v="Bayugo NHS"/>
    <s v="JALA-JALA"/>
    <n v="2"/>
    <m/>
    <n v="1"/>
    <m/>
    <m/>
    <m/>
    <m/>
    <m/>
    <n v="1995063.29"/>
    <x v="0"/>
  </r>
  <r>
    <x v="6"/>
    <x v="43"/>
    <n v="301461"/>
    <s v="Sto. Niño NHS"/>
    <s v="TANAY"/>
    <n v="2"/>
    <m/>
    <n v="1"/>
    <m/>
    <m/>
    <m/>
    <m/>
    <m/>
    <n v="1646492.71"/>
    <x v="2"/>
  </r>
  <r>
    <x v="6"/>
    <x v="43"/>
    <n v="308133"/>
    <s v="Laiban NHS"/>
    <s v="TANAY"/>
    <n v="2"/>
    <m/>
    <n v="1"/>
    <m/>
    <m/>
    <m/>
    <m/>
    <m/>
    <n v="1001553.79"/>
    <x v="2"/>
  </r>
  <r>
    <x v="6"/>
    <x v="44"/>
    <n v="301504"/>
    <s v="San Pablo City National High School"/>
    <s v="SAN PABLO CITY"/>
    <n v="3"/>
    <m/>
    <n v="1"/>
    <m/>
    <m/>
    <m/>
    <m/>
    <m/>
    <n v="497945.37759999995"/>
    <x v="0"/>
  </r>
  <r>
    <x v="6"/>
    <x v="44"/>
    <n v="301505"/>
    <s v="Col. Lauro D. Dizon Memorial National High School"/>
    <s v="SAN PABLO CITY"/>
    <n v="3"/>
    <m/>
    <n v="1"/>
    <m/>
    <m/>
    <m/>
    <m/>
    <m/>
    <n v="497945.37759999995"/>
    <x v="0"/>
  </r>
  <r>
    <x v="6"/>
    <x v="44"/>
    <n v="308602"/>
    <s v="San Jose National High School"/>
    <s v="SAN PABLO CITY"/>
    <n v="3"/>
    <m/>
    <n v="1"/>
    <m/>
    <m/>
    <m/>
    <m/>
    <m/>
    <n v="497945.37759999995"/>
    <x v="0"/>
  </r>
  <r>
    <x v="6"/>
    <x v="44"/>
    <n v="342575"/>
    <s v="SAN PABLO CITY SENIOR HIGH SCHOOL (STAND ALONE)"/>
    <s v="SAN PABLO CITY"/>
    <n v="3"/>
    <m/>
    <n v="1"/>
    <m/>
    <m/>
    <m/>
    <m/>
    <m/>
    <n v="497945.37759999995"/>
    <x v="0"/>
  </r>
  <r>
    <x v="6"/>
    <x v="45"/>
    <n v="301133"/>
    <s v="Pantay NHS"/>
    <s v="CITY OF TANAUAN"/>
    <n v="3"/>
    <m/>
    <n v="1"/>
    <m/>
    <m/>
    <m/>
    <m/>
    <m/>
    <n v="490560.77"/>
    <x v="0"/>
  </r>
  <r>
    <x v="6"/>
    <x v="45"/>
    <n v="301154"/>
    <s v="Tanauan School of Fisheries"/>
    <s v="CITY OF TANAUAN"/>
    <n v="3"/>
    <m/>
    <n v="1"/>
    <m/>
    <m/>
    <m/>
    <m/>
    <m/>
    <n v="1383834.72"/>
    <x v="0"/>
  </r>
  <r>
    <x v="6"/>
    <x v="46"/>
    <n v="342576"/>
    <s v="STAND ALONE SHS (POTOL)"/>
    <s v="TAYABAS"/>
    <n v="1"/>
    <m/>
    <n v="1"/>
    <m/>
    <m/>
    <m/>
    <m/>
    <m/>
    <n v="1306742.55"/>
    <x v="0"/>
  </r>
  <r>
    <x v="7"/>
    <x v="47"/>
    <n v="301798"/>
    <s v="Canubing National High School"/>
    <s v="CITY OF CALAPAN (Capital)"/>
    <n v="1"/>
    <m/>
    <n v="1"/>
    <m/>
    <m/>
    <m/>
    <m/>
    <m/>
    <n v="415231.83"/>
    <x v="0"/>
  </r>
  <r>
    <x v="7"/>
    <x v="47"/>
    <n v="301802"/>
    <s v="Nag-iba National High School"/>
    <s v="CITY OF CALAPAN (Capital)"/>
    <n v="1"/>
    <m/>
    <n v="1"/>
    <m/>
    <m/>
    <m/>
    <m/>
    <m/>
    <n v="446113.47"/>
    <x v="1"/>
  </r>
  <r>
    <x v="7"/>
    <x v="48"/>
    <n v="109930"/>
    <s v="Gaspar ES"/>
    <s v="GASAN"/>
    <n v="0"/>
    <m/>
    <n v="1"/>
    <m/>
    <m/>
    <m/>
    <m/>
    <m/>
    <n v="897069.46"/>
    <x v="2"/>
  </r>
  <r>
    <x v="7"/>
    <x v="48"/>
    <n v="301557"/>
    <s v="Mogpog NCHS"/>
    <s v="MOGPOG"/>
    <n v="0"/>
    <m/>
    <n v="1"/>
    <m/>
    <m/>
    <m/>
    <m/>
    <m/>
    <n v="437061.38"/>
    <x v="1"/>
  </r>
  <r>
    <x v="7"/>
    <x v="48"/>
    <n v="301558"/>
    <s v="Mongpong NHS"/>
    <s v="SANTA CRUZ"/>
    <n v="0"/>
    <m/>
    <n v="1"/>
    <m/>
    <m/>
    <m/>
    <m/>
    <m/>
    <n v="897069.46"/>
    <x v="2"/>
  </r>
  <r>
    <x v="7"/>
    <x v="48"/>
    <n v="301553"/>
    <s v="Maranlig National High School"/>
    <s v="TORRIJOS"/>
    <n v="0"/>
    <m/>
    <n v="1"/>
    <m/>
    <m/>
    <m/>
    <m/>
    <m/>
    <n v="437061.38"/>
    <x v="1"/>
  </r>
  <r>
    <x v="7"/>
    <x v="48"/>
    <n v="301556"/>
    <s v="Matuyatuya NHS"/>
    <s v="TORRIJOS"/>
    <n v="0"/>
    <m/>
    <n v="1"/>
    <m/>
    <m/>
    <m/>
    <m/>
    <m/>
    <n v="626955.35"/>
    <x v="1"/>
  </r>
  <r>
    <x v="7"/>
    <x v="49"/>
    <n v="301583"/>
    <s v="Looc National School Of Fisheries"/>
    <s v="LOOC"/>
    <n v="0"/>
    <m/>
    <n v="1"/>
    <m/>
    <m/>
    <m/>
    <m/>
    <m/>
    <n v="876671.83"/>
    <x v="1"/>
  </r>
  <r>
    <x v="7"/>
    <x v="49"/>
    <n v="301605"/>
    <s v="Sta Teresa NHS"/>
    <s v="MAGSAYSAY"/>
    <n v="0"/>
    <m/>
    <n v="1"/>
    <m/>
    <m/>
    <m/>
    <m/>
    <m/>
    <n v="562469.72"/>
    <x v="1"/>
  </r>
  <r>
    <x v="7"/>
    <x v="49"/>
    <n v="301594"/>
    <s v="Paluan NHS"/>
    <s v="PALUAN"/>
    <n v="0"/>
    <m/>
    <n v="1"/>
    <m/>
    <m/>
    <m/>
    <m/>
    <m/>
    <n v="866324.22"/>
    <x v="1"/>
  </r>
  <r>
    <x v="7"/>
    <x v="49"/>
    <n v="301595"/>
    <s v="RIZAL NATIONAL HIGH SCHOOL"/>
    <s v="RIZAL"/>
    <n v="0"/>
    <m/>
    <n v="1"/>
    <m/>
    <m/>
    <m/>
    <m/>
    <m/>
    <n v="817030.4"/>
    <x v="1"/>
  </r>
  <r>
    <x v="7"/>
    <x v="49"/>
    <n v="301582"/>
    <s v="Paulino Legaspi, Sr. Memorial. NHS"/>
    <s v="SABLAYAN"/>
    <n v="0"/>
    <m/>
    <n v="1"/>
    <m/>
    <m/>
    <m/>
    <m/>
    <m/>
    <n v="852498.82"/>
    <x v="1"/>
  </r>
  <r>
    <x v="7"/>
    <x v="49"/>
    <n v="301589"/>
    <s v="Magsaysay NHS - Mapaya Annex"/>
    <s v="SAN JOSE"/>
    <n v="0"/>
    <m/>
    <n v="1"/>
    <m/>
    <m/>
    <m/>
    <m/>
    <m/>
    <n v="849048.06"/>
    <x v="1"/>
  </r>
  <r>
    <x v="7"/>
    <x v="49"/>
    <n v="301600"/>
    <s v="Central NHS"/>
    <s v="SAN JOSE"/>
    <n v="0"/>
    <m/>
    <n v="1"/>
    <m/>
    <m/>
    <m/>
    <m/>
    <m/>
    <n v="881194.4"/>
    <x v="1"/>
  </r>
  <r>
    <x v="7"/>
    <x v="49"/>
    <n v="308901"/>
    <s v="San Jose National Agricultural and Industrial High School"/>
    <s v="SAN JOSE"/>
    <n v="0"/>
    <m/>
    <n v="1"/>
    <m/>
    <m/>
    <m/>
    <m/>
    <m/>
    <n v="869277.89"/>
    <x v="1"/>
  </r>
  <r>
    <x v="7"/>
    <x v="49"/>
    <n v="308908"/>
    <s v="San Jose NAIHS - Mangarin Annex"/>
    <s v="SAN JOSE"/>
    <n v="0"/>
    <m/>
    <n v="1"/>
    <m/>
    <m/>
    <m/>
    <m/>
    <m/>
    <n v="562469.72"/>
    <x v="1"/>
  </r>
  <r>
    <x v="7"/>
    <x v="49"/>
    <m/>
    <s v="Pinagturilan NHS"/>
    <s v="SANTA CRUZ"/>
    <n v="0"/>
    <m/>
    <n v="1"/>
    <m/>
    <m/>
    <m/>
    <m/>
    <m/>
    <n v="824424.34"/>
    <x v="1"/>
  </r>
  <r>
    <x v="7"/>
    <x v="50"/>
    <m/>
    <s v="Anastacio Dela Chica High School"/>
    <s v="BACO"/>
    <n v="1"/>
    <m/>
    <n v="1"/>
    <m/>
    <m/>
    <m/>
    <m/>
    <m/>
    <n v="1517078.45"/>
    <x v="1"/>
  </r>
  <r>
    <x v="7"/>
    <x v="50"/>
    <n v="309004"/>
    <s v="Puerto Galera NHS"/>
    <s v="PUERTO GALERA"/>
    <n v="1"/>
    <m/>
    <n v="1"/>
    <m/>
    <m/>
    <m/>
    <m/>
    <m/>
    <n v="631356.09"/>
    <x v="0"/>
  </r>
  <r>
    <x v="7"/>
    <x v="50"/>
    <n v="309035"/>
    <s v="Puerto Galera NHS - San Isidro Ext."/>
    <s v="PUERTO GALERA"/>
    <n v="1"/>
    <m/>
    <n v="1"/>
    <m/>
    <m/>
    <m/>
    <m/>
    <m/>
    <n v="583660.05000000005"/>
    <x v="1"/>
  </r>
  <r>
    <x v="7"/>
    <x v="50"/>
    <n v="301653"/>
    <s v="San Teodoro NHS"/>
    <s v="SAN TEODORO"/>
    <n v="1"/>
    <m/>
    <n v="1"/>
    <m/>
    <m/>
    <m/>
    <m/>
    <m/>
    <n v="1324535.19"/>
    <x v="0"/>
  </r>
  <r>
    <x v="7"/>
    <x v="50"/>
    <n v="301655"/>
    <s v="Villapagasa NHS"/>
    <s v="BANSUD"/>
    <n v="2"/>
    <m/>
    <n v="1"/>
    <m/>
    <m/>
    <m/>
    <m/>
    <m/>
    <n v="1384901.13"/>
    <x v="1"/>
  </r>
  <r>
    <x v="7"/>
    <x v="50"/>
    <n v="301624"/>
    <s v="Cawayan National High School"/>
    <s v="BONGABONG"/>
    <n v="2"/>
    <m/>
    <n v="1"/>
    <m/>
    <m/>
    <m/>
    <m/>
    <m/>
    <n v="938249.48"/>
    <x v="1"/>
  </r>
  <r>
    <x v="7"/>
    <x v="50"/>
    <n v="301625"/>
    <s v="Dayhagan NHS"/>
    <s v="BONGABONG"/>
    <n v="2"/>
    <m/>
    <n v="1"/>
    <m/>
    <m/>
    <m/>
    <m/>
    <m/>
    <n v="1343352.5"/>
    <x v="1"/>
  </r>
  <r>
    <x v="7"/>
    <x v="50"/>
    <n v="309005"/>
    <s v="Labasan National High School"/>
    <s v="BONGABONG"/>
    <n v="2"/>
    <m/>
    <n v="1"/>
    <m/>
    <m/>
    <m/>
    <m/>
    <m/>
    <n v="1075277.83"/>
    <x v="1"/>
  </r>
  <r>
    <x v="7"/>
    <x v="50"/>
    <n v="301621"/>
    <s v="Maujao National High School"/>
    <s v="BULALACAO (SAN PEDRO)"/>
    <n v="2"/>
    <m/>
    <n v="1"/>
    <m/>
    <m/>
    <m/>
    <m/>
    <m/>
    <n v="1494745.42"/>
    <x v="1"/>
  </r>
  <r>
    <x v="7"/>
    <x v="50"/>
    <n v="301622"/>
    <s v="San Roque NHS"/>
    <s v="BULALACAO (SAN PEDRO)"/>
    <n v="2"/>
    <m/>
    <n v="1"/>
    <m/>
    <m/>
    <m/>
    <m/>
    <m/>
    <n v="1325200.18"/>
    <x v="1"/>
  </r>
  <r>
    <x v="7"/>
    <x v="50"/>
    <n v="301617"/>
    <s v="Balugo NHS"/>
    <s v="MANSALAY"/>
    <n v="2"/>
    <m/>
    <n v="1"/>
    <m/>
    <m/>
    <m/>
    <m/>
    <m/>
    <n v="908171.38"/>
    <x v="1"/>
  </r>
  <r>
    <x v="7"/>
    <x v="50"/>
    <n v="301652"/>
    <s v="San Mariano NHS"/>
    <s v="ROXAS"/>
    <n v="2"/>
    <m/>
    <n v="1"/>
    <m/>
    <m/>
    <m/>
    <m/>
    <m/>
    <n v="944527.21"/>
    <x v="1"/>
  </r>
  <r>
    <x v="7"/>
    <x v="51"/>
    <n v="110742"/>
    <s v="Concepcion ES"/>
    <s v="AGUTAYA"/>
    <n v="1"/>
    <m/>
    <n v="1"/>
    <m/>
    <m/>
    <m/>
    <m/>
    <m/>
    <n v="2124271.5099999998"/>
    <x v="2"/>
  </r>
  <r>
    <x v="7"/>
    <x v="51"/>
    <n v="301695"/>
    <s v="Gaudencio E. Abordo Mem. NHS"/>
    <s v="AGUTAYA"/>
    <n v="1"/>
    <m/>
    <n v="1"/>
    <m/>
    <m/>
    <m/>
    <m/>
    <m/>
    <n v="1244774.4099999999"/>
    <x v="1"/>
  </r>
  <r>
    <x v="7"/>
    <x v="51"/>
    <n v="309120"/>
    <s v="Concepcion National High School"/>
    <s v="AGUTAYA"/>
    <n v="1"/>
    <m/>
    <n v="1"/>
    <m/>
    <m/>
    <m/>
    <m/>
    <m/>
    <n v="2509183.2999999998"/>
    <x v="2"/>
  </r>
  <r>
    <x v="7"/>
    <x v="51"/>
    <n v="301662"/>
    <s v="Araceli NHS"/>
    <s v="ARACELI"/>
    <n v="1"/>
    <m/>
    <n v="1"/>
    <m/>
    <m/>
    <m/>
    <m/>
    <m/>
    <n v="1348153.75"/>
    <x v="1"/>
  </r>
  <r>
    <x v="7"/>
    <x v="51"/>
    <n v="301678"/>
    <s v="Calandagan NHS"/>
    <s v="ARACELI"/>
    <n v="1"/>
    <m/>
    <n v="1"/>
    <m/>
    <m/>
    <m/>
    <m/>
    <m/>
    <n v="1856418.02"/>
    <x v="1"/>
  </r>
  <r>
    <x v="7"/>
    <x v="51"/>
    <n v="301711"/>
    <s v="New Busuanga NHS"/>
    <s v="BUSUANGA"/>
    <n v="1"/>
    <m/>
    <n v="1"/>
    <m/>
    <m/>
    <m/>
    <m/>
    <m/>
    <n v="1629060.37"/>
    <x v="1"/>
  </r>
  <r>
    <x v="7"/>
    <x v="51"/>
    <n v="301734"/>
    <s v="Salvacion NHS"/>
    <s v="BUSUANGA"/>
    <n v="1"/>
    <m/>
    <n v="1"/>
    <m/>
    <m/>
    <m/>
    <m/>
    <m/>
    <n v="1764088.55"/>
    <x v="1"/>
  </r>
  <r>
    <x v="7"/>
    <x v="51"/>
    <n v="309134"/>
    <s v="Cheey NHS"/>
    <s v="BUSUANGA"/>
    <n v="1"/>
    <m/>
    <n v="1"/>
    <m/>
    <m/>
    <m/>
    <m/>
    <m/>
    <n v="1436313.98"/>
    <x v="1"/>
  </r>
  <r>
    <x v="7"/>
    <x v="51"/>
    <n v="309167"/>
    <s v="Concepcion NHS"/>
    <s v="BUSUANGA"/>
    <n v="1"/>
    <m/>
    <n v="1"/>
    <m/>
    <m/>
    <m/>
    <m/>
    <m/>
    <n v="1415684.72"/>
    <x v="1"/>
  </r>
  <r>
    <x v="7"/>
    <x v="51"/>
    <n v="110965"/>
    <s v="Calusa ES"/>
    <s v="CAGAYANCILLO"/>
    <n v="1"/>
    <m/>
    <n v="1"/>
    <m/>
    <m/>
    <m/>
    <m/>
    <m/>
    <n v="2429697.81"/>
    <x v="2"/>
  </r>
  <r>
    <x v="7"/>
    <x v="51"/>
    <n v="110966"/>
    <s v="Cawili Elementary School"/>
    <s v="CAGAYANCILLO"/>
    <n v="1"/>
    <m/>
    <n v="1"/>
    <m/>
    <m/>
    <m/>
    <m/>
    <m/>
    <n v="2080947.05"/>
    <x v="2"/>
  </r>
  <r>
    <x v="7"/>
    <x v="51"/>
    <n v="301677"/>
    <s v="Cagayancillo NHS"/>
    <s v="CAGAYANCILLO"/>
    <n v="1"/>
    <m/>
    <n v="1"/>
    <m/>
    <m/>
    <m/>
    <m/>
    <m/>
    <n v="1443595.29"/>
    <x v="2"/>
  </r>
  <r>
    <x v="7"/>
    <x v="51"/>
    <n v="110973"/>
    <s v="Banuang Daan ES"/>
    <s v="CORON"/>
    <n v="1"/>
    <m/>
    <n v="1"/>
    <m/>
    <m/>
    <m/>
    <m/>
    <m/>
    <n v="859977.49"/>
    <x v="2"/>
  </r>
  <r>
    <x v="7"/>
    <x v="51"/>
    <n v="110979"/>
    <s v="Cabugao ES"/>
    <s v="CORON"/>
    <n v="1"/>
    <m/>
    <n v="1"/>
    <m/>
    <m/>
    <m/>
    <m/>
    <m/>
    <n v="966266.77"/>
    <x v="2"/>
  </r>
  <r>
    <x v="7"/>
    <x v="51"/>
    <n v="301684"/>
    <s v="Coron SOF"/>
    <s v="CORON"/>
    <n v="1"/>
    <m/>
    <n v="1"/>
    <m/>
    <m/>
    <m/>
    <m/>
    <m/>
    <n v="1653895.31"/>
    <x v="1"/>
  </r>
  <r>
    <x v="7"/>
    <x v="51"/>
    <n v="301685"/>
    <s v="Borac National High School"/>
    <s v="CORON"/>
    <n v="1"/>
    <m/>
    <n v="1"/>
    <m/>
    <m/>
    <m/>
    <m/>
    <m/>
    <n v="1426067.75"/>
    <x v="1"/>
  </r>
  <r>
    <x v="7"/>
    <x v="51"/>
    <n v="309168"/>
    <s v="Decalachao NHS"/>
    <s v="CORON"/>
    <n v="1"/>
    <m/>
    <n v="1"/>
    <m/>
    <m/>
    <m/>
    <m/>
    <m/>
    <n v="1246826.83"/>
    <x v="1"/>
  </r>
  <r>
    <x v="7"/>
    <x v="51"/>
    <n v="301687"/>
    <s v="Culion Sanitarium Special NHS"/>
    <s v="CULION"/>
    <n v="1"/>
    <m/>
    <n v="1"/>
    <m/>
    <m/>
    <m/>
    <m/>
    <m/>
    <n v="1374419.64"/>
    <x v="1"/>
  </r>
  <r>
    <x v="7"/>
    <x v="51"/>
    <n v="301688"/>
    <s v="Cuyo NHS"/>
    <s v="CUYO"/>
    <n v="1"/>
    <m/>
    <n v="1"/>
    <m/>
    <m/>
    <m/>
    <m/>
    <m/>
    <n v="1278597.83"/>
    <x v="1"/>
  </r>
  <r>
    <x v="7"/>
    <x v="51"/>
    <n v="301691"/>
    <s v="Dumaran NHS"/>
    <s v="DUMARAN"/>
    <n v="1"/>
    <m/>
    <n v="1"/>
    <m/>
    <m/>
    <m/>
    <m/>
    <m/>
    <n v="1319944.07"/>
    <x v="2"/>
  </r>
  <r>
    <x v="7"/>
    <x v="51"/>
    <n v="301740"/>
    <s v="Santa Teresita NHS"/>
    <s v="DUMARAN"/>
    <n v="1"/>
    <m/>
    <n v="1"/>
    <m/>
    <m/>
    <m/>
    <m/>
    <m/>
    <n v="1419892.76"/>
    <x v="1"/>
  </r>
  <r>
    <x v="7"/>
    <x v="51"/>
    <n v="301737"/>
    <s v="San Miguel NHS (Gaudencio Abordo NHS)"/>
    <s v="LINAPACAN"/>
    <n v="1"/>
    <m/>
    <n v="1"/>
    <m/>
    <m/>
    <m/>
    <m/>
    <m/>
    <n v="1411416.83"/>
    <x v="1"/>
  </r>
  <r>
    <x v="7"/>
    <x v="51"/>
    <n v="301689"/>
    <s v="Danawan NHS"/>
    <s v="MAGSAYSAY"/>
    <n v="1"/>
    <m/>
    <n v="1"/>
    <m/>
    <m/>
    <m/>
    <m/>
    <m/>
    <n v="1246964.6100000001"/>
    <x v="1"/>
  </r>
  <r>
    <x v="7"/>
    <x v="51"/>
    <n v="111155"/>
    <s v="Maragoc ES"/>
    <s v="ROXAS"/>
    <n v="1"/>
    <m/>
    <n v="1"/>
    <m/>
    <m/>
    <m/>
    <m/>
    <m/>
    <n v="1942556.02"/>
    <x v="2"/>
  </r>
  <r>
    <x v="7"/>
    <x v="51"/>
    <n v="111166"/>
    <s v="Salvador ES"/>
    <s v="ROXAS"/>
    <n v="1"/>
    <m/>
    <n v="1"/>
    <m/>
    <m/>
    <m/>
    <m/>
    <m/>
    <n v="2576686.91"/>
    <x v="2"/>
  </r>
  <r>
    <x v="7"/>
    <x v="51"/>
    <n v="170512"/>
    <s v="Ramon Gacayan Elementary School"/>
    <s v="ROXAS"/>
    <n v="1"/>
    <m/>
    <n v="1"/>
    <m/>
    <m/>
    <m/>
    <m/>
    <m/>
    <n v="1970006.99"/>
    <x v="2"/>
  </r>
  <r>
    <x v="7"/>
    <x v="51"/>
    <n v="111223"/>
    <s v="Casian ES"/>
    <s v="TAYTAY"/>
    <n v="1"/>
    <m/>
    <n v="1"/>
    <m/>
    <m/>
    <m/>
    <m/>
    <m/>
    <n v="2928722.65"/>
    <x v="2"/>
  </r>
  <r>
    <x v="7"/>
    <x v="51"/>
    <n v="301682"/>
    <s v="Casian NHS"/>
    <s v="TAYTAY"/>
    <n v="1"/>
    <m/>
    <n v="1"/>
    <m/>
    <m/>
    <m/>
    <m/>
    <m/>
    <n v="4966964.8600000003"/>
    <x v="2"/>
  </r>
  <r>
    <x v="7"/>
    <x v="51"/>
    <n v="301666"/>
    <s v="Balabac NHS"/>
    <s v="BALABAC"/>
    <n v="2"/>
    <m/>
    <n v="1"/>
    <m/>
    <m/>
    <m/>
    <m/>
    <m/>
    <n v="1502475"/>
    <x v="1"/>
  </r>
  <r>
    <x v="7"/>
    <x v="51"/>
    <n v="309113"/>
    <s v="Bancalaan National High School"/>
    <s v="BALABAC"/>
    <n v="2"/>
    <m/>
    <n v="1"/>
    <m/>
    <m/>
    <m/>
    <m/>
    <m/>
    <n v="3065598.98"/>
    <x v="2"/>
  </r>
  <r>
    <x v="7"/>
    <x v="51"/>
    <n v="309127"/>
    <s v="Sibaring NHS"/>
    <s v="BALABAC"/>
    <n v="2"/>
    <m/>
    <n v="1"/>
    <m/>
    <m/>
    <m/>
    <m/>
    <m/>
    <n v="730635"/>
    <x v="2"/>
  </r>
  <r>
    <x v="7"/>
    <x v="51"/>
    <n v="309149"/>
    <s v="Taburi NHS"/>
    <s v="BALABAC"/>
    <n v="2"/>
    <m/>
    <n v="1"/>
    <m/>
    <m/>
    <m/>
    <m/>
    <m/>
    <n v="1202985"/>
    <x v="2"/>
  </r>
  <r>
    <x v="7"/>
    <x v="51"/>
    <n v="309126"/>
    <s v="Tarusan NHS"/>
    <s v="BATARAZA"/>
    <n v="2"/>
    <m/>
    <n v="1"/>
    <m/>
    <m/>
    <m/>
    <m/>
    <m/>
    <n v="3048165"/>
    <x v="2"/>
  </r>
  <r>
    <x v="7"/>
    <x v="51"/>
    <n v="309129"/>
    <s v="Southern Bataraza NHS"/>
    <s v="BATARAZA"/>
    <n v="2"/>
    <m/>
    <n v="1"/>
    <m/>
    <m/>
    <m/>
    <m/>
    <m/>
    <n v="2374815"/>
    <x v="2"/>
  </r>
  <r>
    <x v="7"/>
    <x v="51"/>
    <n v="301727"/>
    <s v="Quezon-Aramaywan NHS"/>
    <s v="QUEZON"/>
    <n v="2"/>
    <m/>
    <n v="1"/>
    <m/>
    <m/>
    <m/>
    <m/>
    <m/>
    <n v="2594910"/>
    <x v="2"/>
  </r>
  <r>
    <x v="7"/>
    <x v="51"/>
    <n v="301729"/>
    <s v="Quinlogan NHS"/>
    <s v="QUEZON"/>
    <n v="2"/>
    <m/>
    <n v="1"/>
    <m/>
    <m/>
    <m/>
    <m/>
    <m/>
    <n v="2221050"/>
    <x v="2"/>
  </r>
  <r>
    <x v="7"/>
    <x v="51"/>
    <n v="309146"/>
    <s v="Panalingaan NHS"/>
    <s v="RIZAL"/>
    <n v="2"/>
    <m/>
    <n v="1"/>
    <m/>
    <m/>
    <m/>
    <m/>
    <m/>
    <n v="2107485"/>
    <x v="2"/>
  </r>
  <r>
    <x v="7"/>
    <x v="51"/>
    <n v="309160"/>
    <s v="Canipaan NHS"/>
    <s v="RIZAL"/>
    <n v="2"/>
    <m/>
    <n v="1"/>
    <m/>
    <m/>
    <m/>
    <m/>
    <m/>
    <n v="2070300"/>
    <x v="2"/>
  </r>
  <r>
    <x v="7"/>
    <x v="51"/>
    <n v="301680"/>
    <s v="Candawaga NHS"/>
    <s v="RIZAL (MARCOS)"/>
    <n v="2"/>
    <m/>
    <n v="1"/>
    <m/>
    <m/>
    <m/>
    <m/>
    <m/>
    <n v="1402980"/>
    <x v="2"/>
  </r>
  <r>
    <x v="7"/>
    <x v="51"/>
    <n v="301719"/>
    <s v="Panitian National High School"/>
    <s v="SOFRONIO ESPAÑOLA"/>
    <n v="2"/>
    <m/>
    <n v="1"/>
    <m/>
    <m/>
    <m/>
    <m/>
    <m/>
    <n v="1430115"/>
    <x v="0"/>
  </r>
  <r>
    <x v="7"/>
    <x v="52"/>
    <n v="301750"/>
    <s v="Banton NHS"/>
    <s v="BANTON"/>
    <n v="0"/>
    <m/>
    <n v="1"/>
    <m/>
    <m/>
    <m/>
    <m/>
    <m/>
    <n v="1836679.92"/>
    <x v="1"/>
  </r>
  <r>
    <x v="7"/>
    <x v="52"/>
    <n v="301753"/>
    <s v="Lumbang East National High School"/>
    <s v="CAJIDIOCAN"/>
    <n v="0"/>
    <m/>
    <n v="1"/>
    <m/>
    <m/>
    <m/>
    <m/>
    <m/>
    <n v="1231361.43"/>
    <x v="1"/>
  </r>
  <r>
    <x v="7"/>
    <x v="52"/>
    <n v="301755"/>
    <s v="Cambalo NHS"/>
    <s v="CAJIDIOCAN"/>
    <n v="0"/>
    <m/>
    <n v="1"/>
    <m/>
    <m/>
    <m/>
    <m/>
    <m/>
    <n v="1461469.76"/>
    <x v="1"/>
  </r>
  <r>
    <x v="7"/>
    <x v="52"/>
    <n v="309201"/>
    <s v="Calatrava NHS"/>
    <s v="CALATRAVA"/>
    <n v="0"/>
    <m/>
    <n v="1"/>
    <m/>
    <m/>
    <m/>
    <m/>
    <m/>
    <n v="1323540.82"/>
    <x v="1"/>
  </r>
  <r>
    <x v="7"/>
    <x v="52"/>
    <n v="301757"/>
    <s v="Corcuera NHS"/>
    <s v="CORCUERA"/>
    <n v="0"/>
    <m/>
    <n v="1"/>
    <m/>
    <m/>
    <m/>
    <m/>
    <m/>
    <n v="1282934.3899999999"/>
    <x v="1"/>
  </r>
  <r>
    <x v="7"/>
    <x v="52"/>
    <n v="301761"/>
    <s v="Ferrol National High School"/>
    <s v="FERROL"/>
    <n v="0"/>
    <m/>
    <n v="1"/>
    <m/>
    <m/>
    <m/>
    <m/>
    <m/>
    <n v="1565256.73"/>
    <x v="1"/>
  </r>
  <r>
    <x v="7"/>
    <x v="52"/>
    <n v="301769"/>
    <s v="Odiongan, National High School"/>
    <s v="ODIONGAN"/>
    <n v="0"/>
    <m/>
    <n v="1"/>
    <m/>
    <m/>
    <m/>
    <m/>
    <m/>
    <n v="2144933.9"/>
    <x v="1"/>
  </r>
  <r>
    <x v="7"/>
    <x v="52"/>
    <n v="301749"/>
    <s v="Esteban Madrona National High School"/>
    <s v="SAN AGUSTIN"/>
    <n v="0"/>
    <m/>
    <n v="1"/>
    <m/>
    <m/>
    <m/>
    <m/>
    <m/>
    <n v="1515602.48"/>
    <x v="1"/>
  </r>
  <r>
    <x v="7"/>
    <x v="52"/>
    <n v="309205"/>
    <s v="Carmen NHS (Cabolutan NHS Ext.)"/>
    <s v="SAN AGUSTIN"/>
    <n v="0"/>
    <m/>
    <n v="1"/>
    <m/>
    <m/>
    <m/>
    <m/>
    <m/>
    <n v="1374449.99"/>
    <x v="1"/>
  </r>
  <r>
    <x v="7"/>
    <x v="52"/>
    <n v="301771"/>
    <s v="San Andres NHS"/>
    <s v="SAN ANDRES"/>
    <n v="0"/>
    <m/>
    <n v="1"/>
    <m/>
    <m/>
    <m/>
    <m/>
    <m/>
    <n v="1416442.65"/>
    <x v="1"/>
  </r>
  <r>
    <x v="7"/>
    <x v="52"/>
    <n v="301763"/>
    <s v="Sta. Fe NHS"/>
    <s v="SANTA FE"/>
    <n v="0"/>
    <m/>
    <n v="1"/>
    <m/>
    <m/>
    <m/>
    <m/>
    <m/>
    <n v="1464802.14"/>
    <x v="1"/>
  </r>
  <r>
    <x v="7"/>
    <x v="52"/>
    <n v="301774"/>
    <s v="Santa Maria NHS"/>
    <s v="SANTA MARIA (IMELDA)"/>
    <n v="0"/>
    <m/>
    <n v="1"/>
    <m/>
    <m/>
    <m/>
    <m/>
    <m/>
    <n v="1707966.77"/>
    <x v="1"/>
  </r>
  <r>
    <x v="8"/>
    <x v="53"/>
    <n v="303915"/>
    <s v="Ayala NHS"/>
    <s v="ZAMBOANGA CITY"/>
    <n v="1"/>
    <m/>
    <n v="1"/>
    <m/>
    <m/>
    <m/>
    <m/>
    <m/>
    <n v="2010000"/>
    <x v="0"/>
  </r>
  <r>
    <x v="8"/>
    <x v="53"/>
    <n v="303933"/>
    <s v="Southcom NHS"/>
    <s v="ZAMBOANGA CITY"/>
    <n v="1"/>
    <m/>
    <n v="1"/>
    <m/>
    <m/>
    <m/>
    <m/>
    <m/>
    <n v="1005000"/>
    <x v="0"/>
  </r>
  <r>
    <x v="8"/>
    <x v="53"/>
    <n v="303935"/>
    <s v="Talisayan NHS"/>
    <s v="ZAMBOANGA CITY"/>
    <n v="1"/>
    <m/>
    <n v="1"/>
    <m/>
    <m/>
    <m/>
    <m/>
    <m/>
    <n v="1005000"/>
    <x v="0"/>
  </r>
  <r>
    <x v="8"/>
    <x v="53"/>
    <n v="314805"/>
    <s v="Recodo NHS"/>
    <s v="ZAMBOANGA CITY"/>
    <n v="1"/>
    <m/>
    <n v="1"/>
    <m/>
    <m/>
    <m/>
    <m/>
    <m/>
    <n v="1005000"/>
    <x v="0"/>
  </r>
  <r>
    <x v="8"/>
    <x v="53"/>
    <n v="345869"/>
    <s v="Baliwasan Senior High School"/>
    <s v="ZAMBOANGA CITY"/>
    <n v="1"/>
    <m/>
    <n v="1"/>
    <m/>
    <m/>
    <m/>
    <m/>
    <m/>
    <n v="904500"/>
    <x v="0"/>
  </r>
  <r>
    <x v="8"/>
    <x v="53"/>
    <n v="303918"/>
    <s v="Bunguiao NHS"/>
    <s v="ZAMBOANGA CITY"/>
    <n v="2"/>
    <m/>
    <n v="1"/>
    <m/>
    <m/>
    <m/>
    <m/>
    <m/>
    <n v="703500"/>
    <x v="0"/>
  </r>
  <r>
    <x v="8"/>
    <x v="53"/>
    <n v="303928"/>
    <s v="Manicahan NHS"/>
    <s v="ZAMBOANGA CITY"/>
    <n v="2"/>
    <m/>
    <n v="1"/>
    <m/>
    <m/>
    <m/>
    <m/>
    <m/>
    <n v="703500"/>
    <x v="0"/>
  </r>
  <r>
    <x v="8"/>
    <x v="53"/>
    <n v="303929"/>
    <s v="Mercedes NHS"/>
    <s v="ZAMBOANGA CITY"/>
    <n v="2"/>
    <m/>
    <n v="1"/>
    <m/>
    <m/>
    <m/>
    <m/>
    <m/>
    <n v="1005000"/>
    <x v="0"/>
  </r>
  <r>
    <x v="8"/>
    <x v="53"/>
    <n v="303936"/>
    <s v="Tictapul NHS"/>
    <s v="ZAMBOANGA CITY"/>
    <n v="2"/>
    <m/>
    <n v="1"/>
    <m/>
    <m/>
    <m/>
    <m/>
    <m/>
    <n v="703500"/>
    <x v="0"/>
  </r>
  <r>
    <x v="8"/>
    <x v="54"/>
    <n v="124398"/>
    <s v="La Libertad CS"/>
    <s v="LA LIBERTAD"/>
    <n v="1"/>
    <m/>
    <n v="1"/>
    <m/>
    <m/>
    <m/>
    <m/>
    <m/>
    <n v="636254.46"/>
    <x v="0"/>
  </r>
  <r>
    <x v="8"/>
    <x v="54"/>
    <n v="124540"/>
    <s v="Mutia CS"/>
    <s v="MUTIA"/>
    <n v="1"/>
    <m/>
    <n v="1"/>
    <m/>
    <m/>
    <m/>
    <m/>
    <m/>
    <n v="640017.36"/>
    <x v="0"/>
  </r>
  <r>
    <x v="8"/>
    <x v="54"/>
    <n v="124561"/>
    <s v="Piñan CS"/>
    <s v="PIÑAN (NEW PIÑAN)"/>
    <n v="1"/>
    <m/>
    <n v="1"/>
    <m/>
    <m/>
    <m/>
    <m/>
    <m/>
    <n v="638434.48"/>
    <x v="0"/>
  </r>
  <r>
    <x v="8"/>
    <x v="54"/>
    <n v="124579"/>
    <s v="Polanco CS"/>
    <s v="POLANCO"/>
    <n v="1"/>
    <m/>
    <n v="1"/>
    <m/>
    <m/>
    <m/>
    <m/>
    <m/>
    <n v="637379.23"/>
    <x v="0"/>
  </r>
  <r>
    <x v="8"/>
    <x v="54"/>
    <n v="124597"/>
    <s v="Silawe CS"/>
    <s v="POLANCO"/>
    <n v="1"/>
    <m/>
    <n v="1"/>
    <m/>
    <m/>
    <m/>
    <m/>
    <m/>
    <n v="637379.23"/>
    <x v="0"/>
  </r>
  <r>
    <x v="8"/>
    <x v="54"/>
    <n v="124610"/>
    <s v="Rizal CS"/>
    <s v="RIZAL"/>
    <n v="1"/>
    <m/>
    <n v="1"/>
    <m/>
    <m/>
    <m/>
    <m/>
    <m/>
    <n v="640017.36"/>
    <x v="0"/>
  </r>
  <r>
    <x v="8"/>
    <x v="54"/>
    <n v="124651"/>
    <s v="Sergio Osmeña CS"/>
    <s v="SERGIO OSMEÑA SR."/>
    <n v="1"/>
    <m/>
    <n v="1"/>
    <m/>
    <m/>
    <m/>
    <m/>
    <m/>
    <n v="641600.23"/>
    <x v="0"/>
  </r>
  <r>
    <x v="8"/>
    <x v="54"/>
    <n v="124671"/>
    <s v="San Isidro CS"/>
    <s v="SERGIO OSMEÑA SR."/>
    <n v="1"/>
    <m/>
    <n v="1"/>
    <m/>
    <m/>
    <m/>
    <m/>
    <m/>
    <n v="643710.73"/>
    <x v="0"/>
  </r>
  <r>
    <x v="8"/>
    <x v="54"/>
    <n v="124751"/>
    <s v="Sibutad CS"/>
    <s v="SIBUTAD"/>
    <n v="1"/>
    <m/>
    <n v="1"/>
    <m/>
    <m/>
    <m/>
    <m/>
    <m/>
    <n v="641072.61"/>
    <x v="0"/>
  </r>
  <r>
    <x v="8"/>
    <x v="54"/>
    <n v="124335"/>
    <s v="Ponot CS"/>
    <s v="JOSE DALMAN (PONOT)"/>
    <n v="2"/>
    <m/>
    <n v="1"/>
    <m/>
    <m/>
    <m/>
    <m/>
    <m/>
    <n v="640544.98"/>
    <x v="0"/>
  </r>
  <r>
    <x v="8"/>
    <x v="54"/>
    <n v="124369"/>
    <s v="Katipunan CS"/>
    <s v="KATIPUNAN"/>
    <n v="2"/>
    <m/>
    <n v="1"/>
    <m/>
    <m/>
    <m/>
    <m/>
    <m/>
    <n v="638434.48"/>
    <x v="0"/>
  </r>
  <r>
    <x v="8"/>
    <x v="54"/>
    <n v="124396"/>
    <s v="Taga CS"/>
    <s v="KATIPUNAN"/>
    <n v="2"/>
    <m/>
    <n v="1"/>
    <m/>
    <m/>
    <m/>
    <m/>
    <m/>
    <n v="634829.87"/>
    <x v="0"/>
  </r>
  <r>
    <x v="8"/>
    <x v="54"/>
    <n v="124510"/>
    <s v="Manukan East CS"/>
    <s v="MANUKAN"/>
    <n v="2"/>
    <m/>
    <n v="1"/>
    <m/>
    <m/>
    <m/>
    <m/>
    <m/>
    <n v="638962.11"/>
    <x v="0"/>
  </r>
  <r>
    <x v="8"/>
    <x v="54"/>
    <n v="124511"/>
    <s v="Manukan West CS"/>
    <s v="MANUKAN"/>
    <n v="2"/>
    <m/>
    <n v="1"/>
    <m/>
    <m/>
    <m/>
    <m/>
    <m/>
    <n v="638962.11"/>
    <x v="0"/>
  </r>
  <r>
    <x v="8"/>
    <x v="54"/>
    <n v="124524"/>
    <s v="Gupot ES"/>
    <s v="MANUKAN"/>
    <n v="2"/>
    <m/>
    <n v="1"/>
    <m/>
    <m/>
    <m/>
    <m/>
    <m/>
    <n v="638962.11"/>
    <x v="0"/>
  </r>
  <r>
    <x v="8"/>
    <x v="54"/>
    <n v="124488"/>
    <s v="Roxas CS"/>
    <s v="PRES. MANUEL A. ROXAS"/>
    <n v="2"/>
    <m/>
    <n v="1"/>
    <m/>
    <m/>
    <m/>
    <m/>
    <m/>
    <n v="638434.48"/>
    <x v="0"/>
  </r>
  <r>
    <x v="8"/>
    <x v="54"/>
    <n v="124495"/>
    <s v="Dohinob CS"/>
    <s v="PRES. MANUEL A. ROXAS"/>
    <n v="2"/>
    <m/>
    <n v="1"/>
    <m/>
    <m/>
    <m/>
    <m/>
    <m/>
    <n v="638434.48"/>
    <x v="0"/>
  </r>
  <r>
    <x v="8"/>
    <x v="54"/>
    <n v="124701"/>
    <s v="Siayan CS"/>
    <s v="SIAYAN"/>
    <n v="2"/>
    <m/>
    <n v="1"/>
    <m/>
    <m/>
    <m/>
    <m/>
    <m/>
    <n v="637930.59"/>
    <x v="0"/>
  </r>
  <r>
    <x v="8"/>
    <x v="54"/>
    <n v="124770"/>
    <s v="Sindangan Pilot Demonstration School"/>
    <s v="SINDANGAN"/>
    <n v="2"/>
    <m/>
    <n v="1"/>
    <m/>
    <m/>
    <m/>
    <m/>
    <m/>
    <n v="640544.98"/>
    <x v="0"/>
  </r>
  <r>
    <x v="8"/>
    <x v="54"/>
    <n v="124778"/>
    <s v="Juan Bugarin CS"/>
    <s v="SINDANGAN"/>
    <n v="2"/>
    <m/>
    <n v="1"/>
    <m/>
    <m/>
    <m/>
    <m/>
    <m/>
    <n v="640544.98"/>
    <x v="0"/>
  </r>
  <r>
    <x v="8"/>
    <x v="54"/>
    <n v="124802"/>
    <s v="Mandih CS"/>
    <s v="SINDANGAN"/>
    <n v="2"/>
    <m/>
    <n v="1"/>
    <m/>
    <m/>
    <m/>
    <m/>
    <m/>
    <n v="640544.98"/>
    <x v="0"/>
  </r>
  <r>
    <x v="8"/>
    <x v="54"/>
    <n v="124428"/>
    <s v="Bacungan CS"/>
    <s v="BACUNGAN (LEON T. POSTIGO)"/>
    <n v="3"/>
    <m/>
    <n v="1"/>
    <m/>
    <m/>
    <m/>
    <m/>
    <m/>
    <n v="646551.25"/>
    <x v="0"/>
  </r>
  <r>
    <x v="8"/>
    <x v="54"/>
    <n v="124278"/>
    <s v="Godod CS"/>
    <s v="GODOD"/>
    <n v="3"/>
    <m/>
    <n v="1"/>
    <m/>
    <m/>
    <m/>
    <m/>
    <m/>
    <n v="646551.25"/>
    <x v="0"/>
  </r>
  <r>
    <x v="8"/>
    <x v="54"/>
    <n v="124417"/>
    <s v="Labason CS"/>
    <s v="LABASON"/>
    <n v="3"/>
    <m/>
    <n v="1"/>
    <m/>
    <m/>
    <m/>
    <m/>
    <m/>
    <n v="646551.25"/>
    <x v="0"/>
  </r>
  <r>
    <x v="8"/>
    <x v="54"/>
    <n v="124454"/>
    <s v="Liloy CS"/>
    <s v="LILOY"/>
    <n v="3"/>
    <m/>
    <n v="1"/>
    <m/>
    <m/>
    <m/>
    <m/>
    <m/>
    <n v="646551.25"/>
    <x v="0"/>
  </r>
  <r>
    <x v="8"/>
    <x v="54"/>
    <n v="124463"/>
    <s v="Baybay CS"/>
    <s v="LILOY"/>
    <n v="3"/>
    <m/>
    <n v="1"/>
    <m/>
    <m/>
    <m/>
    <m/>
    <m/>
    <n v="646551.25"/>
    <x v="0"/>
  </r>
  <r>
    <x v="8"/>
    <x v="54"/>
    <n v="124623"/>
    <s v="Salug CS"/>
    <s v="SALUG"/>
    <n v="3"/>
    <m/>
    <n v="1"/>
    <m/>
    <m/>
    <m/>
    <m/>
    <m/>
    <n v="646551.25"/>
    <x v="0"/>
  </r>
  <r>
    <x v="8"/>
    <x v="54"/>
    <n v="124625"/>
    <s v="Bacong CS"/>
    <s v="SALUG"/>
    <n v="3"/>
    <m/>
    <n v="1"/>
    <m/>
    <m/>
    <m/>
    <m/>
    <m/>
    <n v="646551.25"/>
    <x v="0"/>
  </r>
  <r>
    <x v="8"/>
    <x v="54"/>
    <n v="124830"/>
    <s v="Siocon CS"/>
    <s v="SIOCON"/>
    <n v="3"/>
    <m/>
    <n v="1"/>
    <m/>
    <m/>
    <m/>
    <m/>
    <m/>
    <n v="646551.25"/>
    <x v="0"/>
  </r>
  <r>
    <x v="8"/>
    <x v="54"/>
    <n v="124862"/>
    <s v="Tampilisan CS"/>
    <s v="TAMPILISAN"/>
    <n v="3"/>
    <m/>
    <n v="1"/>
    <m/>
    <m/>
    <m/>
    <m/>
    <m/>
    <n v="646551.25"/>
    <x v="0"/>
  </r>
  <r>
    <x v="8"/>
    <x v="55"/>
    <n v="303766"/>
    <s v="Commonwealth NHS"/>
    <s v="AURORA"/>
    <n v="1"/>
    <m/>
    <n v="1"/>
    <m/>
    <m/>
    <m/>
    <m/>
    <m/>
    <n v="974850"/>
    <x v="0"/>
  </r>
  <r>
    <x v="8"/>
    <x v="55"/>
    <n v="303780"/>
    <s v="Aurora National High School"/>
    <s v="AURORA"/>
    <n v="1"/>
    <m/>
    <n v="1"/>
    <m/>
    <m/>
    <m/>
    <m/>
    <m/>
    <n v="1060275"/>
    <x v="0"/>
  </r>
  <r>
    <x v="8"/>
    <x v="55"/>
    <n v="125030"/>
    <s v="Mate ES"/>
    <s v="DUMINGAG"/>
    <n v="1"/>
    <m/>
    <n v="1"/>
    <m/>
    <m/>
    <m/>
    <m/>
    <m/>
    <n v="547725"/>
    <x v="0"/>
  </r>
  <r>
    <x v="8"/>
    <x v="55"/>
    <n v="196031"/>
    <s v="Paliran ES"/>
    <s v="DUMINGAG"/>
    <n v="1"/>
    <m/>
    <n v="1"/>
    <m/>
    <m/>
    <m/>
    <m/>
    <m/>
    <n v="547725"/>
    <x v="0"/>
  </r>
  <r>
    <x v="8"/>
    <x v="55"/>
    <n v="303773"/>
    <s v="Dumingag National High School"/>
    <s v="DUMINGAG"/>
    <n v="1"/>
    <m/>
    <n v="1"/>
    <m/>
    <m/>
    <m/>
    <m/>
    <m/>
    <n v="1015050"/>
    <x v="0"/>
  </r>
  <r>
    <x v="8"/>
    <x v="55"/>
    <n v="303792"/>
    <s v="Leonardo NHS"/>
    <s v="JOSEFINA"/>
    <n v="1"/>
    <m/>
    <n v="1"/>
    <m/>
    <m/>
    <m/>
    <m/>
    <m/>
    <n v="1206000"/>
    <x v="0"/>
  </r>
  <r>
    <x v="8"/>
    <x v="55"/>
    <n v="345844"/>
    <s v="LABANGAN SENIOR HIGH SCHOOL"/>
    <s v="LABANGAN"/>
    <n v="1"/>
    <m/>
    <n v="1"/>
    <m/>
    <m/>
    <m/>
    <m/>
    <m/>
    <n v="1226100"/>
    <x v="0"/>
  </r>
  <r>
    <x v="8"/>
    <x v="55"/>
    <n v="125183"/>
    <s v="Lactayan ES"/>
    <s v="MAHAYAG"/>
    <n v="1"/>
    <m/>
    <n v="1"/>
    <m/>
    <m/>
    <m/>
    <m/>
    <m/>
    <n v="874350"/>
    <x v="0"/>
  </r>
  <r>
    <x v="8"/>
    <x v="55"/>
    <n v="125190"/>
    <s v="Pilas ES"/>
    <s v="MAHAYAG"/>
    <n v="1"/>
    <m/>
    <n v="1"/>
    <m/>
    <m/>
    <m/>
    <m/>
    <m/>
    <n v="407025"/>
    <x v="0"/>
  </r>
  <r>
    <x v="8"/>
    <x v="55"/>
    <n v="314228"/>
    <s v="Sapa Anding National High School - Ramon Magsaysay Extension"/>
    <s v="RAMON MAGSAYSAY (LIARGO)"/>
    <n v="1"/>
    <m/>
    <n v="1"/>
    <m/>
    <m/>
    <m/>
    <m/>
    <m/>
    <n v="1125600"/>
    <x v="0"/>
  </r>
  <r>
    <x v="8"/>
    <x v="55"/>
    <n v="303817"/>
    <s v="Sominot NHS"/>
    <s v="SOMINOT (DON MARIANO MARCOS)"/>
    <n v="1"/>
    <m/>
    <n v="1"/>
    <m/>
    <m/>
    <m/>
    <m/>
    <m/>
    <n v="849225"/>
    <x v="0"/>
  </r>
  <r>
    <x v="8"/>
    <x v="55"/>
    <n v="303819"/>
    <s v="Tambulig NHS"/>
    <s v="TAMBULIG"/>
    <n v="1"/>
    <m/>
    <n v="1"/>
    <m/>
    <m/>
    <m/>
    <m/>
    <m/>
    <n v="1100475"/>
    <x v="0"/>
  </r>
  <r>
    <x v="8"/>
    <x v="55"/>
    <n v="124920"/>
    <s v="Deporehan IES"/>
    <s v="BAYOG"/>
    <n v="2"/>
    <m/>
    <n v="1"/>
    <m/>
    <m/>
    <m/>
    <m/>
    <m/>
    <n v="532650"/>
    <x v="0"/>
  </r>
  <r>
    <x v="8"/>
    <x v="55"/>
    <n v="196004"/>
    <s v="Lower Conacon ES"/>
    <s v="BAYOG"/>
    <n v="2"/>
    <m/>
    <n v="1"/>
    <m/>
    <m/>
    <m/>
    <m/>
    <m/>
    <n v="351750"/>
    <x v="0"/>
  </r>
  <r>
    <x v="8"/>
    <x v="55"/>
    <n v="303757"/>
    <s v="Bayog NHS"/>
    <s v="BAYOG"/>
    <n v="2"/>
    <m/>
    <n v="1"/>
    <m/>
    <m/>
    <m/>
    <m/>
    <m/>
    <n v="1075350"/>
    <x v="0"/>
  </r>
  <r>
    <x v="8"/>
    <x v="55"/>
    <n v="303764"/>
    <s v="Laureano Salusod NHS"/>
    <s v="DIMATALING"/>
    <n v="2"/>
    <m/>
    <n v="1"/>
    <m/>
    <m/>
    <m/>
    <m/>
    <m/>
    <n v="1226100"/>
    <x v="0"/>
  </r>
  <r>
    <x v="8"/>
    <x v="55"/>
    <n v="303770"/>
    <s v="Dimataling NHS"/>
    <s v="DIMATALING"/>
    <n v="2"/>
    <m/>
    <n v="1"/>
    <m/>
    <m/>
    <m/>
    <m/>
    <m/>
    <n v="994950"/>
    <x v="0"/>
  </r>
  <r>
    <x v="8"/>
    <x v="55"/>
    <n v="124983"/>
    <s v="Sumilom PS"/>
    <s v="DINAS"/>
    <n v="2"/>
    <m/>
    <n v="1"/>
    <m/>
    <m/>
    <m/>
    <m/>
    <m/>
    <n v="593250"/>
    <x v="0"/>
  </r>
  <r>
    <x v="8"/>
    <x v="55"/>
    <n v="303771"/>
    <s v="Dinas NHS"/>
    <s v="DINAS"/>
    <n v="2"/>
    <m/>
    <n v="1"/>
    <m/>
    <m/>
    <m/>
    <m/>
    <m/>
    <n v="1097460"/>
    <x v="0"/>
  </r>
  <r>
    <x v="8"/>
    <x v="55"/>
    <n v="303778"/>
    <s v="Guipos NHS"/>
    <s v="GUIPOS"/>
    <n v="2"/>
    <m/>
    <n v="1"/>
    <m/>
    <m/>
    <m/>
    <m/>
    <m/>
    <n v="1085400"/>
    <x v="0"/>
  </r>
  <r>
    <x v="8"/>
    <x v="55"/>
    <n v="125104"/>
    <s v="Mapao CPS"/>
    <s v="KUMALARANG"/>
    <n v="2"/>
    <m/>
    <n v="1"/>
    <m/>
    <m/>
    <m/>
    <m/>
    <m/>
    <n v="331650"/>
    <x v="0"/>
  </r>
  <r>
    <x v="8"/>
    <x v="55"/>
    <n v="303823"/>
    <s v="Tubod NHS"/>
    <s v="LAKEWOOD"/>
    <n v="2"/>
    <m/>
    <n v="1"/>
    <m/>
    <m/>
    <m/>
    <m/>
    <m/>
    <n v="974850"/>
    <x v="0"/>
  </r>
  <r>
    <x v="8"/>
    <x v="55"/>
    <n v="314249"/>
    <s v="Poblacion Comprehensive NHS"/>
    <s v="LAKEWOOD"/>
    <n v="2"/>
    <m/>
    <n v="1"/>
    <m/>
    <m/>
    <m/>
    <m/>
    <m/>
    <n v="1100475"/>
    <x v="0"/>
  </r>
  <r>
    <x v="8"/>
    <x v="55"/>
    <n v="125152"/>
    <s v="Cubo ES"/>
    <s v="LAPUYAN"/>
    <n v="2"/>
    <m/>
    <n v="1"/>
    <m/>
    <m/>
    <m/>
    <m/>
    <m/>
    <n v="407025.00000001298"/>
    <x v="0"/>
  </r>
  <r>
    <x v="8"/>
    <x v="55"/>
    <n v="125161"/>
    <s v="Mahalingeb PS"/>
    <s v="LAPUYAN"/>
    <n v="2"/>
    <m/>
    <n v="1"/>
    <m/>
    <m/>
    <m/>
    <m/>
    <m/>
    <n v="362250"/>
    <x v="0"/>
  </r>
  <r>
    <x v="8"/>
    <x v="55"/>
    <n v="314261"/>
    <s v="Lapuyan National High School - Maralag Extension"/>
    <s v="LAPUYAN"/>
    <n v="2"/>
    <m/>
    <n v="1"/>
    <m/>
    <m/>
    <m/>
    <m/>
    <m/>
    <n v="530250"/>
    <x v="0"/>
  </r>
  <r>
    <x v="8"/>
    <x v="55"/>
    <n v="303783"/>
    <s v="Kalian NHS"/>
    <s v="MARGOSATUBIG"/>
    <n v="2"/>
    <m/>
    <n v="1"/>
    <m/>
    <m/>
    <m/>
    <m/>
    <m/>
    <n v="859275"/>
    <x v="0"/>
  </r>
  <r>
    <x v="8"/>
    <x v="55"/>
    <n v="303804"/>
    <s v="Paulino Dari NHS"/>
    <s v="PITOGO"/>
    <n v="2"/>
    <m/>
    <n v="1"/>
    <m/>
    <m/>
    <m/>
    <m/>
    <m/>
    <n v="829125"/>
    <x v="0"/>
  </r>
  <r>
    <x v="8"/>
    <x v="55"/>
    <n v="303776"/>
    <s v="Eugenia Andrin NHS"/>
    <s v="SAN PABLO"/>
    <n v="2"/>
    <m/>
    <n v="1"/>
    <m/>
    <m/>
    <m/>
    <m/>
    <m/>
    <n v="854250"/>
    <x v="0"/>
  </r>
  <r>
    <x v="8"/>
    <x v="55"/>
    <n v="303813"/>
    <s v="San Pablo NHS"/>
    <s v="SAN PABLO"/>
    <n v="2"/>
    <m/>
    <n v="1"/>
    <m/>
    <m/>
    <m/>
    <m/>
    <m/>
    <n v="844200"/>
    <x v="0"/>
  </r>
  <r>
    <x v="8"/>
    <x v="55"/>
    <n v="314251"/>
    <s v="San Pablo NHS - Sacbulan Ext."/>
    <s v="SAN PABLO"/>
    <n v="2"/>
    <m/>
    <n v="1"/>
    <m/>
    <m/>
    <m/>
    <m/>
    <m/>
    <n v="672000"/>
    <x v="0"/>
  </r>
  <r>
    <x v="8"/>
    <x v="55"/>
    <n v="303768"/>
    <s v="Tabina NHS"/>
    <s v="TABINA"/>
    <n v="2"/>
    <m/>
    <n v="1"/>
    <m/>
    <m/>
    <m/>
    <m/>
    <m/>
    <n v="844200"/>
    <x v="0"/>
  </r>
  <r>
    <x v="8"/>
    <x v="55"/>
    <n v="303753"/>
    <s v="Antonio NHS"/>
    <s v="TIGBAO"/>
    <n v="2"/>
    <m/>
    <n v="1"/>
    <m/>
    <m/>
    <m/>
    <m/>
    <m/>
    <n v="844200"/>
    <x v="0"/>
  </r>
  <r>
    <x v="8"/>
    <x v="55"/>
    <n v="303800"/>
    <s v="Nilo NHS"/>
    <s v="TIGBAO"/>
    <n v="2"/>
    <m/>
    <n v="1"/>
    <m/>
    <m/>
    <m/>
    <m/>
    <m/>
    <n v="844200"/>
    <x v="0"/>
  </r>
  <r>
    <x v="8"/>
    <x v="55"/>
    <n v="303782"/>
    <s v="Kabatan NHS"/>
    <s v="VINCENZO A. SAGUN"/>
    <n v="2"/>
    <m/>
    <n v="1"/>
    <m/>
    <m/>
    <m/>
    <m/>
    <m/>
    <n v="1226100"/>
    <x v="0"/>
  </r>
  <r>
    <x v="9"/>
    <x v="56"/>
    <n v="301871"/>
    <s v="San Antonio NHS, Malilipot"/>
    <s v="MALILIPOT"/>
    <n v="1"/>
    <m/>
    <n v="1"/>
    <m/>
    <m/>
    <m/>
    <m/>
    <m/>
    <n v="1155364.48"/>
    <x v="0"/>
  </r>
  <r>
    <x v="9"/>
    <x v="56"/>
    <n v="309505"/>
    <s v="San Francisco NHS"/>
    <s v="MALILIPOT"/>
    <n v="1"/>
    <m/>
    <n v="1"/>
    <m/>
    <m/>
    <m/>
    <m/>
    <m/>
    <n v="1005974.09"/>
    <x v="0"/>
  </r>
  <r>
    <x v="9"/>
    <x v="56"/>
    <n v="309515"/>
    <s v="Malilipot NHS"/>
    <s v="MALILIPOT"/>
    <n v="1"/>
    <m/>
    <n v="1"/>
    <m/>
    <m/>
    <m/>
    <m/>
    <m/>
    <n v="2106133.08"/>
    <x v="0"/>
  </r>
  <r>
    <x v="9"/>
    <x v="56"/>
    <n v="111639"/>
    <s v="Baligang ES"/>
    <s v="CAMALIG"/>
    <n v="2"/>
    <m/>
    <n v="1"/>
    <m/>
    <m/>
    <m/>
    <m/>
    <m/>
    <n v="6161438.9000000004"/>
    <x v="3"/>
  </r>
  <r>
    <x v="9"/>
    <x v="56"/>
    <n v="301813"/>
    <s v="Batan National High School"/>
    <s v="RAPU-RAPU"/>
    <n v="2"/>
    <m/>
    <n v="1"/>
    <m/>
    <m/>
    <m/>
    <m/>
    <m/>
    <n v="1868547.6"/>
    <x v="0"/>
  </r>
  <r>
    <x v="9"/>
    <x v="56"/>
    <n v="301882"/>
    <s v="Villahermosa NHS"/>
    <s v="RAPU-RAPU"/>
    <n v="2"/>
    <m/>
    <n v="1"/>
    <m/>
    <m/>
    <m/>
    <m/>
    <m/>
    <n v="1709022.71"/>
    <x v="0"/>
  </r>
  <r>
    <x v="9"/>
    <x v="56"/>
    <n v="301884"/>
    <s v="Mancao National High School"/>
    <s v="RAPU-RAPU"/>
    <n v="2"/>
    <m/>
    <n v="1"/>
    <m/>
    <m/>
    <m/>
    <m/>
    <m/>
    <n v="1595786.93"/>
    <x v="0"/>
  </r>
  <r>
    <x v="9"/>
    <x v="56"/>
    <n v="309509"/>
    <s v="Bilbao National High School"/>
    <s v="RAPU-RAPU"/>
    <n v="2"/>
    <m/>
    <n v="1"/>
    <m/>
    <m/>
    <m/>
    <m/>
    <m/>
    <n v="1482133.62"/>
    <x v="0"/>
  </r>
  <r>
    <x v="9"/>
    <x v="56"/>
    <n v="309519"/>
    <s v="Tinopan HS"/>
    <s v="RAPU-RAPU"/>
    <n v="2"/>
    <m/>
    <n v="1"/>
    <m/>
    <m/>
    <m/>
    <m/>
    <m/>
    <n v="1570749.69"/>
    <x v="0"/>
  </r>
  <r>
    <x v="9"/>
    <x v="56"/>
    <n v="111965"/>
    <s v="Alabangpuro ES"/>
    <s v="PIO DURAN"/>
    <n v="3"/>
    <m/>
    <n v="1"/>
    <m/>
    <m/>
    <m/>
    <m/>
    <m/>
    <n v="1374646.64"/>
    <x v="0"/>
  </r>
  <r>
    <x v="9"/>
    <x v="56"/>
    <n v="301840"/>
    <s v="Magpanambo NHS"/>
    <s v="POLANGUI"/>
    <n v="3"/>
    <m/>
    <n v="1"/>
    <m/>
    <m/>
    <m/>
    <m/>
    <m/>
    <n v="1496125.18"/>
    <x v="0"/>
  </r>
  <r>
    <x v="9"/>
    <x v="57"/>
    <n v="301898"/>
    <s v="Jose Panganiban NHS"/>
    <s v="JOSE PANGANIBAN"/>
    <n v="1"/>
    <m/>
    <n v="1"/>
    <m/>
    <m/>
    <m/>
    <m/>
    <m/>
    <n v="3939736.92"/>
    <x v="0"/>
  </r>
  <r>
    <x v="9"/>
    <x v="57"/>
    <n v="301893"/>
    <s v="Daguit NHS"/>
    <s v="LABO"/>
    <n v="1"/>
    <m/>
    <n v="1"/>
    <m/>
    <m/>
    <m/>
    <m/>
    <m/>
    <n v="2492745.5299999998"/>
    <x v="0"/>
  </r>
  <r>
    <x v="9"/>
    <x v="57"/>
    <n v="301922"/>
    <s v="Tulay Na Lupa NHS"/>
    <s v="LABO"/>
    <n v="1"/>
    <m/>
    <n v="1"/>
    <m/>
    <m/>
    <m/>
    <m/>
    <m/>
    <n v="3649542.64"/>
    <x v="0"/>
  </r>
  <r>
    <x v="9"/>
    <x v="57"/>
    <n v="301923"/>
    <s v="Talobatib HS"/>
    <s v="LABO"/>
    <n v="1"/>
    <m/>
    <n v="1"/>
    <m/>
    <m/>
    <m/>
    <m/>
    <m/>
    <n v="1656810.17"/>
    <x v="0"/>
  </r>
  <r>
    <x v="9"/>
    <x v="57"/>
    <n v="301890"/>
    <s v="Batobalani NHS"/>
    <s v="PARACALE"/>
    <n v="1"/>
    <m/>
    <n v="1"/>
    <m/>
    <m/>
    <m/>
    <m/>
    <m/>
    <n v="2626785.92"/>
    <x v="0"/>
  </r>
  <r>
    <x v="9"/>
    <x v="57"/>
    <n v="301910"/>
    <s v="Paracale NHS"/>
    <s v="PARACALE"/>
    <n v="1"/>
    <m/>
    <n v="1"/>
    <m/>
    <m/>
    <m/>
    <m/>
    <m/>
    <n v="2634173.86"/>
    <x v="0"/>
  </r>
  <r>
    <x v="9"/>
    <x v="57"/>
    <n v="301889"/>
    <s v="Basud NHS"/>
    <s v="BASUD"/>
    <n v="2"/>
    <m/>
    <n v="1"/>
    <m/>
    <m/>
    <m/>
    <m/>
    <m/>
    <n v="7013018.8499999996"/>
    <x v="0"/>
  </r>
  <r>
    <x v="9"/>
    <x v="57"/>
    <n v="301906"/>
    <s v="Moreno Integrated School"/>
    <s v="DAET (Capital)"/>
    <n v="2"/>
    <m/>
    <n v="1"/>
    <m/>
    <m/>
    <m/>
    <m/>
    <m/>
    <n v="3642946.55"/>
    <x v="0"/>
  </r>
  <r>
    <x v="9"/>
    <x v="57"/>
    <n v="301905"/>
    <s v="Mercedes HS"/>
    <s v="MERCEDES"/>
    <n v="2"/>
    <m/>
    <n v="1"/>
    <m/>
    <m/>
    <m/>
    <m/>
    <m/>
    <n v="2523429.7000000002"/>
    <x v="0"/>
  </r>
  <r>
    <x v="9"/>
    <x v="58"/>
    <n v="301988"/>
    <s v="Lupi-Iligan HS"/>
    <s v="LUPI"/>
    <n v="1"/>
    <m/>
    <n v="1"/>
    <m/>
    <m/>
    <m/>
    <m/>
    <m/>
    <n v="2261423.66"/>
    <x v="0"/>
  </r>
  <r>
    <x v="9"/>
    <x v="58"/>
    <n v="301929"/>
    <s v="Simeon Tycangco MHS"/>
    <s v="RAGAY"/>
    <n v="1"/>
    <m/>
    <n v="1"/>
    <m/>
    <m/>
    <m/>
    <m/>
    <m/>
    <n v="2549977.63"/>
    <x v="0"/>
  </r>
  <r>
    <x v="9"/>
    <x v="58"/>
    <n v="301930"/>
    <s v="Sisa Feliciano MHS"/>
    <s v="RAGAY"/>
    <n v="1"/>
    <m/>
    <n v="1"/>
    <m/>
    <m/>
    <m/>
    <m/>
    <m/>
    <n v="2083426.75"/>
    <x v="0"/>
  </r>
  <r>
    <x v="9"/>
    <x v="58"/>
    <n v="309743"/>
    <s v="Bolo Norte HS"/>
    <s v="SIPOCOT"/>
    <n v="1"/>
    <m/>
    <n v="1"/>
    <m/>
    <m/>
    <m/>
    <m/>
    <m/>
    <n v="2657221.6800000002"/>
    <x v="0"/>
  </r>
  <r>
    <x v="9"/>
    <x v="58"/>
    <n v="309767"/>
    <s v="Manangle High School"/>
    <s v="SIPOCOT"/>
    <n v="1"/>
    <m/>
    <n v="1"/>
    <m/>
    <m/>
    <m/>
    <m/>
    <m/>
    <n v="1015428.28"/>
    <x v="0"/>
  </r>
  <r>
    <x v="9"/>
    <x v="58"/>
    <n v="301935"/>
    <s v="Bahao HS"/>
    <s v="LIBMANAN"/>
    <n v="2"/>
    <m/>
    <n v="1"/>
    <m/>
    <m/>
    <m/>
    <m/>
    <m/>
    <n v="2174993.9300000002"/>
    <x v="0"/>
  </r>
  <r>
    <x v="9"/>
    <x v="58"/>
    <n v="301994"/>
    <s v="Mambulo Nuevo High School"/>
    <s v="LIBMANAN"/>
    <n v="2"/>
    <m/>
    <n v="1"/>
    <m/>
    <m/>
    <m/>
    <m/>
    <m/>
    <n v="2474177.75"/>
    <x v="0"/>
  </r>
  <r>
    <x v="9"/>
    <x v="58"/>
    <n v="309745"/>
    <s v="Northern Plain HS"/>
    <s v="LIBMANAN"/>
    <n v="2"/>
    <m/>
    <n v="1"/>
    <m/>
    <m/>
    <m/>
    <m/>
    <m/>
    <n v="1247131.8899999999"/>
    <x v="0"/>
  </r>
  <r>
    <x v="9"/>
    <x v="58"/>
    <n v="302025"/>
    <s v="Sagrada Familia High School"/>
    <s v="MINALABAC"/>
    <n v="2"/>
    <m/>
    <n v="1"/>
    <m/>
    <m/>
    <m/>
    <m/>
    <m/>
    <n v="2033467.72"/>
    <x v="0"/>
  </r>
  <r>
    <x v="9"/>
    <x v="58"/>
    <n v="309731"/>
    <s v="Antipolo HS, Minalabac"/>
    <s v="MINALABAC"/>
    <n v="2"/>
    <m/>
    <n v="1"/>
    <m/>
    <m/>
    <m/>
    <m/>
    <m/>
    <n v="1947146.05"/>
    <x v="0"/>
  </r>
  <r>
    <x v="9"/>
    <x v="58"/>
    <n v="301968"/>
    <s v="Don Mariano C. Veneracion NHS"/>
    <s v="PAMPLONA"/>
    <n v="2"/>
    <m/>
    <n v="1"/>
    <m/>
    <m/>
    <m/>
    <m/>
    <m/>
    <n v="1852571.57"/>
    <x v="0"/>
  </r>
  <r>
    <x v="9"/>
    <x v="58"/>
    <n v="302032"/>
    <s v="Maura N. Sibulo National HS"/>
    <s v="PAMPLONA"/>
    <n v="2"/>
    <m/>
    <n v="1"/>
    <m/>
    <m/>
    <m/>
    <m/>
    <m/>
    <n v="1852571.57"/>
    <x v="0"/>
  </r>
  <r>
    <x v="9"/>
    <x v="58"/>
    <n v="301965"/>
    <s v="Rolando R. Andaya, Sr. MHS"/>
    <s v="PASACAO"/>
    <n v="2"/>
    <m/>
    <n v="1"/>
    <m/>
    <m/>
    <m/>
    <m/>
    <m/>
    <n v="1293794.83"/>
    <x v="0"/>
  </r>
  <r>
    <x v="9"/>
    <x v="58"/>
    <n v="309732"/>
    <s v="Dr. Lorenzo P. Ziga MHS"/>
    <s v="PASACAO"/>
    <n v="2"/>
    <m/>
    <n v="1"/>
    <m/>
    <m/>
    <m/>
    <m/>
    <m/>
    <n v="1886881.46"/>
    <x v="0"/>
  </r>
  <r>
    <x v="9"/>
    <x v="58"/>
    <n v="302053"/>
    <s v="Sulpicio A. Roco MHS"/>
    <s v="BOMBON"/>
    <n v="3"/>
    <m/>
    <n v="1"/>
    <m/>
    <m/>
    <m/>
    <m/>
    <m/>
    <n v="1585526.55"/>
    <x v="0"/>
  </r>
  <r>
    <x v="9"/>
    <x v="58"/>
    <n v="309707"/>
    <s v="Siembre HS"/>
    <s v="BOMBON"/>
    <n v="3"/>
    <m/>
    <n v="1"/>
    <m/>
    <m/>
    <m/>
    <m/>
    <m/>
    <n v="1096756.47"/>
    <x v="0"/>
  </r>
  <r>
    <x v="9"/>
    <x v="58"/>
    <n v="309735"/>
    <s v="Northern Canaman HS"/>
    <s v="CANAMAN"/>
    <n v="3"/>
    <m/>
    <n v="1"/>
    <m/>
    <m/>
    <m/>
    <m/>
    <m/>
    <n v="1622289.56"/>
    <x v="0"/>
  </r>
  <r>
    <x v="9"/>
    <x v="58"/>
    <n v="301957"/>
    <s v="Doroteo Federis, Sr. NHS (frmerly: Carangcang HS)"/>
    <s v="MAGARAO"/>
    <n v="3"/>
    <m/>
    <n v="1"/>
    <m/>
    <m/>
    <m/>
    <m/>
    <m/>
    <n v="1351201.39"/>
    <x v="0"/>
  </r>
  <r>
    <x v="9"/>
    <x v="58"/>
    <n v="302034"/>
    <s v="Magarao NHS (formerly: San Isidro NHS)"/>
    <s v="MAGARAO"/>
    <n v="3"/>
    <m/>
    <n v="1"/>
    <m/>
    <m/>
    <m/>
    <m/>
    <m/>
    <n v="2031906.68"/>
    <x v="0"/>
  </r>
  <r>
    <x v="9"/>
    <x v="58"/>
    <n v="301946"/>
    <s v="Binanuaanan NHS"/>
    <s v="PILI (Capital)"/>
    <n v="3"/>
    <m/>
    <n v="1"/>
    <m/>
    <m/>
    <m/>
    <m/>
    <m/>
    <n v="2223308.5299999998"/>
    <x v="0"/>
  </r>
  <r>
    <x v="9"/>
    <x v="58"/>
    <n v="302017"/>
    <s v="Gov.Mariano E. Villafuerte  HS"/>
    <s v="PILI (Capital)"/>
    <n v="3"/>
    <m/>
    <n v="1"/>
    <m/>
    <m/>
    <m/>
    <m/>
    <m/>
    <n v="1913337.83"/>
    <x v="0"/>
  </r>
  <r>
    <x v="9"/>
    <x v="58"/>
    <n v="302054"/>
    <s v="Tabgon HS, Goa"/>
    <s v="GOA"/>
    <n v="4"/>
    <m/>
    <n v="1"/>
    <m/>
    <m/>
    <m/>
    <m/>
    <m/>
    <n v="1372217.91"/>
    <x v="0"/>
  </r>
  <r>
    <x v="9"/>
    <x v="58"/>
    <n v="301963"/>
    <s v="Dahat National Vocational HS"/>
    <s v="LAGONOY"/>
    <n v="4"/>
    <m/>
    <n v="1"/>
    <m/>
    <m/>
    <m/>
    <m/>
    <m/>
    <n v="1291895.7"/>
    <x v="0"/>
  </r>
  <r>
    <x v="9"/>
    <x v="58"/>
    <n v="302039"/>
    <s v="San Ramon Pilot NHS, Lagonoy (frmerly:Sn.Ramon Pilot HS)"/>
    <s v="LAGONOY"/>
    <n v="4"/>
    <m/>
    <n v="1"/>
    <m/>
    <m/>
    <m/>
    <m/>
    <m/>
    <n v="1914501.56"/>
    <x v="0"/>
  </r>
  <r>
    <x v="9"/>
    <x v="58"/>
    <n v="309768"/>
    <s v="Cabotonan High School"/>
    <s v="LAGONOY"/>
    <n v="4"/>
    <m/>
    <n v="1"/>
    <m/>
    <m/>
    <m/>
    <m/>
    <m/>
    <n v="688543.69"/>
    <x v="0"/>
  </r>
  <r>
    <x v="9"/>
    <x v="58"/>
    <n v="309708"/>
    <s v="Catalotoan HS"/>
    <s v="SAGÑAY"/>
    <n v="4"/>
    <m/>
    <n v="1"/>
    <m/>
    <m/>
    <m/>
    <m/>
    <m/>
    <n v="876848.61"/>
    <x v="0"/>
  </r>
  <r>
    <x v="9"/>
    <x v="58"/>
    <n v="309714"/>
    <s v="Dr. Rodolfo V. Pamor MHS - Sagñay Southeastern Annex HS"/>
    <s v="SAGÑAY"/>
    <n v="4"/>
    <m/>
    <n v="1"/>
    <m/>
    <m/>
    <m/>
    <m/>
    <m/>
    <n v="1968881.53"/>
    <x v="0"/>
  </r>
  <r>
    <x v="9"/>
    <x v="58"/>
    <n v="301984"/>
    <s v="Vivencio Obias - Kinalansan NHS (formerly: Kinalansan NHS)"/>
    <s v="SAN JOSE"/>
    <n v="4"/>
    <m/>
    <n v="1"/>
    <m/>
    <m/>
    <m/>
    <m/>
    <m/>
    <n v="3138071.77"/>
    <x v="0"/>
  </r>
  <r>
    <x v="9"/>
    <x v="58"/>
    <n v="309753"/>
    <s v="Salogon HS"/>
    <s v="SAN JOSE"/>
    <n v="4"/>
    <m/>
    <n v="1"/>
    <m/>
    <m/>
    <m/>
    <m/>
    <m/>
    <n v="1614124.45"/>
    <x v="0"/>
  </r>
  <r>
    <x v="9"/>
    <x v="58"/>
    <n v="309771"/>
    <s v="Villafuerte-Peña High School"/>
    <s v="SAN JOSE"/>
    <n v="4"/>
    <m/>
    <n v="1"/>
    <m/>
    <m/>
    <m/>
    <m/>
    <m/>
    <n v="1176699.96"/>
    <x v="0"/>
  </r>
  <r>
    <x v="9"/>
    <x v="58"/>
    <n v="301986"/>
    <s v="La Salvacion NHS"/>
    <s v="TIGAON"/>
    <n v="4"/>
    <m/>
    <n v="1"/>
    <m/>
    <m/>
    <m/>
    <m/>
    <m/>
    <n v="2413979.33"/>
    <x v="0"/>
  </r>
  <r>
    <x v="9"/>
    <x v="58"/>
    <n v="302029"/>
    <s v="Tinawagan NHS"/>
    <s v="TIGAON"/>
    <n v="4"/>
    <m/>
    <n v="1"/>
    <m/>
    <m/>
    <m/>
    <m/>
    <m/>
    <n v="2198602.27"/>
    <x v="0"/>
  </r>
  <r>
    <x v="9"/>
    <x v="58"/>
    <n v="309766"/>
    <s v="San Rafael National High School - Cabalinadan Annex HS"/>
    <s v="TIGAON"/>
    <n v="4"/>
    <m/>
    <n v="1"/>
    <m/>
    <m/>
    <m/>
    <m/>
    <m/>
    <n v="1459235.29"/>
    <x v="0"/>
  </r>
  <r>
    <x v="9"/>
    <x v="58"/>
    <n v="112317"/>
    <s v="Agdangan ES"/>
    <s v="BAAO"/>
    <n v="5"/>
    <m/>
    <n v="1"/>
    <m/>
    <m/>
    <m/>
    <m/>
    <m/>
    <n v="1335674.46"/>
    <x v="0"/>
  </r>
  <r>
    <x v="9"/>
    <x v="58"/>
    <n v="301933"/>
    <s v="Eusebia Paz Arroyo Mem. NHS"/>
    <s v="BAAO"/>
    <n v="5"/>
    <m/>
    <n v="1"/>
    <m/>
    <m/>
    <m/>
    <m/>
    <m/>
    <n v="881608.32"/>
    <x v="0"/>
  </r>
  <r>
    <x v="9"/>
    <x v="58"/>
    <n v="302014"/>
    <s v="Pararao HS"/>
    <s v="BALATAN"/>
    <n v="5"/>
    <m/>
    <n v="1"/>
    <m/>
    <m/>
    <m/>
    <m/>
    <m/>
    <n v="1558409.79"/>
    <x v="0"/>
  </r>
  <r>
    <x v="9"/>
    <x v="58"/>
    <n v="302059"/>
    <s v="Tapayas HS"/>
    <s v="BALATAN"/>
    <n v="5"/>
    <m/>
    <n v="1"/>
    <m/>
    <m/>
    <m/>
    <m/>
    <m/>
    <n v="1339454.3999999999"/>
    <x v="0"/>
  </r>
  <r>
    <x v="9"/>
    <x v="58"/>
    <n v="309759"/>
    <s v="Pulang Daga High School"/>
    <s v="BALATAN"/>
    <n v="5"/>
    <m/>
    <n v="1"/>
    <m/>
    <m/>
    <m/>
    <m/>
    <m/>
    <n v="1826170.87"/>
    <x v="0"/>
  </r>
  <r>
    <x v="9"/>
    <x v="58"/>
    <n v="302026"/>
    <s v="Salvacion HS, Bato"/>
    <s v="BATO"/>
    <n v="5"/>
    <m/>
    <n v="1"/>
    <m/>
    <m/>
    <m/>
    <m/>
    <m/>
    <n v="1791228.85"/>
    <x v="0"/>
  </r>
  <r>
    <x v="9"/>
    <x v="58"/>
    <n v="309746"/>
    <s v="Payak HS"/>
    <s v="BATO"/>
    <n v="5"/>
    <m/>
    <n v="1"/>
    <m/>
    <m/>
    <m/>
    <m/>
    <m/>
    <n v="1375160.28"/>
    <x v="0"/>
  </r>
  <r>
    <x v="9"/>
    <x v="58"/>
    <n v="301971"/>
    <s v="Fabrica HS"/>
    <s v="BULA"/>
    <n v="5"/>
    <m/>
    <n v="1"/>
    <m/>
    <m/>
    <m/>
    <m/>
    <m/>
    <n v="1395935.08"/>
    <x v="0"/>
  </r>
  <r>
    <x v="9"/>
    <x v="58"/>
    <n v="301982"/>
    <s v="Inoyonan HS"/>
    <s v="BULA"/>
    <n v="5"/>
    <m/>
    <n v="1"/>
    <m/>
    <m/>
    <m/>
    <m/>
    <m/>
    <n v="1527923.25"/>
    <x v="0"/>
  </r>
  <r>
    <x v="9"/>
    <x v="58"/>
    <n v="302041"/>
    <s v="San Ramon HS"/>
    <s v="BULA"/>
    <n v="5"/>
    <m/>
    <n v="1"/>
    <m/>
    <m/>
    <m/>
    <m/>
    <m/>
    <n v="945965.75"/>
    <x v="0"/>
  </r>
  <r>
    <x v="9"/>
    <x v="58"/>
    <n v="301992"/>
    <s v="Tandaay Provincial HS"/>
    <s v="NABUA"/>
    <n v="5"/>
    <m/>
    <n v="1"/>
    <m/>
    <m/>
    <m/>
    <m/>
    <m/>
    <n v="1219125.3"/>
    <x v="0"/>
  </r>
  <r>
    <x v="9"/>
    <x v="59"/>
    <n v="302101"/>
    <s v="Sicmil IS"/>
    <s v="GIGMOTO"/>
    <n v="0"/>
    <m/>
    <n v="1"/>
    <m/>
    <m/>
    <m/>
    <m/>
    <m/>
    <n v="1251978.25"/>
    <x v="0"/>
  </r>
  <r>
    <x v="9"/>
    <x v="59"/>
    <n v="309802"/>
    <s v="Cobo IS"/>
    <s v="PANDAN"/>
    <n v="0"/>
    <m/>
    <n v="1"/>
    <m/>
    <m/>
    <m/>
    <m/>
    <m/>
    <n v="1496144.39"/>
    <x v="0"/>
  </r>
  <r>
    <x v="9"/>
    <x v="59"/>
    <n v="302091"/>
    <s v="Manambrag NHS"/>
    <s v="SAN ANDRES (CALOLBON)"/>
    <n v="0"/>
    <m/>
    <n v="1"/>
    <m/>
    <m/>
    <m/>
    <m/>
    <m/>
    <n v="2069243.38"/>
    <x v="0"/>
  </r>
  <r>
    <x v="9"/>
    <x v="59"/>
    <n v="302092"/>
    <s v="Mayngaway NHS"/>
    <s v="SAN ANDRES (CALOLBON)"/>
    <n v="0"/>
    <m/>
    <n v="1"/>
    <m/>
    <m/>
    <m/>
    <m/>
    <m/>
    <n v="1955914.93"/>
    <x v="0"/>
  </r>
  <r>
    <x v="9"/>
    <x v="59"/>
    <n v="302098"/>
    <s v="San Miguel Rural DHS"/>
    <s v="SAN MIGUEL"/>
    <n v="0"/>
    <m/>
    <n v="1"/>
    <m/>
    <m/>
    <m/>
    <m/>
    <m/>
    <n v="2230044.6"/>
    <x v="0"/>
  </r>
  <r>
    <x v="9"/>
    <x v="60"/>
    <n v="343238"/>
    <s v="San Agustin Senior High School"/>
    <s v="IRIGA CITY"/>
    <n v="5"/>
    <m/>
    <n v="1"/>
    <m/>
    <m/>
    <m/>
    <m/>
    <m/>
    <n v="1224536.4099999999"/>
    <x v="0"/>
  </r>
  <r>
    <x v="9"/>
    <x v="61"/>
    <n v="302261"/>
    <s v="Pag-asa NHS"/>
    <s v="LEGAZPI CITY  (Capital)"/>
    <n v="2"/>
    <m/>
    <n v="1"/>
    <m/>
    <m/>
    <m/>
    <m/>
    <m/>
    <n v="3313445.5"/>
    <x v="0"/>
  </r>
  <r>
    <x v="9"/>
    <x v="62"/>
    <n v="302184"/>
    <s v="Barcelona National Comprehensive HS"/>
    <s v="BARCELONA"/>
    <n v="2"/>
    <m/>
    <n v="1"/>
    <m/>
    <m/>
    <m/>
    <m/>
    <m/>
    <n v="1501127.63"/>
    <x v="1"/>
  </r>
  <r>
    <x v="9"/>
    <x v="62"/>
    <n v="302190"/>
    <s v="Bulan NHS"/>
    <s v="BULAN"/>
    <n v="2"/>
    <m/>
    <n v="1"/>
    <m/>
    <m/>
    <m/>
    <m/>
    <m/>
    <n v="1980291.25"/>
    <x v="1"/>
  </r>
  <r>
    <x v="9"/>
    <x v="62"/>
    <n v="302214"/>
    <s v="Gubat NHS"/>
    <s v="GUBAT"/>
    <n v="2"/>
    <m/>
    <n v="1"/>
    <m/>
    <m/>
    <m/>
    <m/>
    <m/>
    <n v="1447611.59"/>
    <x v="1"/>
  </r>
  <r>
    <x v="9"/>
    <x v="62"/>
    <n v="302212"/>
    <s v="Gallanosa National High School"/>
    <s v="IROSIN"/>
    <n v="2"/>
    <m/>
    <n v="1"/>
    <m/>
    <m/>
    <m/>
    <m/>
    <m/>
    <n v="1766634.29"/>
    <x v="1"/>
  </r>
  <r>
    <x v="9"/>
    <x v="62"/>
    <n v="302186"/>
    <s v="Biriran NHS"/>
    <s v="JUBAN"/>
    <n v="2"/>
    <m/>
    <n v="1"/>
    <m/>
    <m/>
    <m/>
    <m/>
    <m/>
    <n v="1317882.1100000001"/>
    <x v="1"/>
  </r>
  <r>
    <x v="9"/>
    <x v="62"/>
    <n v="302187"/>
    <s v="Juban National High School"/>
    <s v="JUBAN"/>
    <n v="2"/>
    <m/>
    <n v="1"/>
    <m/>
    <m/>
    <m/>
    <m/>
    <m/>
    <n v="881760.7"/>
    <x v="1"/>
  </r>
  <r>
    <x v="9"/>
    <x v="62"/>
    <n v="302245"/>
    <s v="Sta. Magdalena National High School"/>
    <s v="SANTA MAGDALENA"/>
    <n v="2"/>
    <m/>
    <n v="1"/>
    <m/>
    <m/>
    <m/>
    <m/>
    <m/>
    <n v="967339.2"/>
    <x v="1"/>
  </r>
  <r>
    <x v="9"/>
    <x v="63"/>
    <n v="302271"/>
    <s v="Buenavista National High School"/>
    <s v="CITY OF SORSOGON (Capital)"/>
    <n v="1"/>
    <m/>
    <n v="1"/>
    <m/>
    <m/>
    <m/>
    <m/>
    <m/>
    <n v="988154.78"/>
    <x v="0"/>
  </r>
  <r>
    <x v="9"/>
    <x v="63"/>
    <n v="302275"/>
    <s v="Rawis National High School"/>
    <s v="CITY OF SORSOGON (Capital)"/>
    <n v="1"/>
    <m/>
    <n v="1"/>
    <m/>
    <m/>
    <m/>
    <m/>
    <m/>
    <n v="1153525.17"/>
    <x v="0"/>
  </r>
  <r>
    <x v="9"/>
    <x v="63"/>
    <n v="302280"/>
    <s v="Lydia D. Martinez Memorial High School"/>
    <s v="CITY OF SORSOGON (Capital)"/>
    <n v="1"/>
    <m/>
    <n v="1"/>
    <m/>
    <m/>
    <m/>
    <m/>
    <m/>
    <n v="656937.92000000004"/>
    <x v="0"/>
  </r>
  <r>
    <x v="9"/>
    <x v="63"/>
    <n v="302272"/>
    <s v="MERCEDES B. PERALTA SENIOR HIGH SCHOOL"/>
    <s v="CITY OF SORSOGON (Capital)"/>
    <n v="1"/>
    <m/>
    <n v="1"/>
    <m/>
    <m/>
    <m/>
    <m/>
    <m/>
    <n v="1351069.37"/>
    <x v="0"/>
  </r>
  <r>
    <x v="10"/>
    <x v="64"/>
    <n v="302286"/>
    <s v="ALTAVAS NATIONAL SCHOOL"/>
    <s v="ALTAVAS"/>
    <n v="0"/>
    <m/>
    <n v="1"/>
    <m/>
    <m/>
    <m/>
    <m/>
    <m/>
    <n v="1828613.634311205"/>
    <x v="0"/>
  </r>
  <r>
    <x v="10"/>
    <x v="64"/>
    <n v="302288"/>
    <s v="LINAYASAN NHS"/>
    <s v="ALTAVAS"/>
    <n v="0"/>
    <m/>
    <n v="1"/>
    <m/>
    <m/>
    <m/>
    <m/>
    <m/>
    <n v="1054537.9175954696"/>
    <x v="0"/>
  </r>
  <r>
    <x v="10"/>
    <x v="64"/>
    <n v="302289"/>
    <s v="BACAN NATIONAL HIGH SCHOOL"/>
    <s v="BANGA"/>
    <n v="0"/>
    <m/>
    <n v="1"/>
    <m/>
    <m/>
    <m/>
    <m/>
    <m/>
    <n v="1252893.42"/>
    <x v="0"/>
  </r>
  <r>
    <x v="10"/>
    <x v="64"/>
    <n v="302338"/>
    <s v="TORRALBA NATIONAL HIGH SCHOOL"/>
    <s v="BANGA"/>
    <n v="0"/>
    <m/>
    <n v="1"/>
    <m/>
    <m/>
    <m/>
    <m/>
    <m/>
    <n v="1087308.4919608801"/>
    <x v="0"/>
  </r>
  <r>
    <x v="10"/>
    <x v="64"/>
    <n v="302291"/>
    <s v="BATAN ACADEMY (A NAT'L SCH.)"/>
    <s v="BATAN"/>
    <n v="0"/>
    <m/>
    <n v="1"/>
    <m/>
    <m/>
    <m/>
    <m/>
    <m/>
    <n v="1081899"/>
    <x v="0"/>
  </r>
  <r>
    <x v="10"/>
    <x v="64"/>
    <n v="302294"/>
    <s v="BAY-ANG MAGPAG-ONG NHS"/>
    <s v="BATAN"/>
    <n v="0"/>
    <m/>
    <n v="1"/>
    <m/>
    <m/>
    <m/>
    <m/>
    <m/>
    <n v="1170314.3203904247"/>
    <x v="0"/>
  </r>
  <r>
    <x v="10"/>
    <x v="64"/>
    <n v="302301"/>
    <s v="CAMANCI NATIONAL HIGH SCHOOL"/>
    <s v="BATAN"/>
    <n v="0"/>
    <m/>
    <n v="1"/>
    <m/>
    <m/>
    <m/>
    <m/>
    <m/>
    <n v="1054537.9175954696"/>
    <x v="0"/>
  </r>
  <r>
    <x v="10"/>
    <x v="64"/>
    <n v="302333"/>
    <s v="RIZAL J. RODRIGUEZ Sr. NATIONAL HIGH SCHOOL"/>
    <s v="BATAN"/>
    <n v="0"/>
    <m/>
    <n v="1"/>
    <m/>
    <m/>
    <m/>
    <m/>
    <m/>
    <n v="1071776.5900000001"/>
    <x v="0"/>
  </r>
  <r>
    <x v="10"/>
    <x v="64"/>
    <n v="302297"/>
    <s v="BURUANGA VOCATIONAL SCHOOL"/>
    <s v="BURUANGA"/>
    <n v="0"/>
    <m/>
    <n v="1"/>
    <m/>
    <m/>
    <m/>
    <m/>
    <m/>
    <n v="1433471.0092765649"/>
    <x v="0"/>
  </r>
  <r>
    <x v="10"/>
    <x v="64"/>
    <n v="302321"/>
    <s v="NAILE NHS"/>
    <s v="IBAJAY"/>
    <n v="0"/>
    <m/>
    <n v="1"/>
    <m/>
    <m/>
    <m/>
    <m/>
    <m/>
    <n v="1170314.3203904247"/>
    <x v="0"/>
  </r>
  <r>
    <x v="10"/>
    <x v="64"/>
    <n v="302322"/>
    <s v="NAISUD NATIONAL HIGH SCHOOL"/>
    <s v="IBAJAY"/>
    <n v="0"/>
    <m/>
    <n v="1"/>
    <m/>
    <m/>
    <m/>
    <m/>
    <m/>
    <n v="1087308.49"/>
    <x v="0"/>
  </r>
  <r>
    <x v="10"/>
    <x v="64"/>
    <n v="302330"/>
    <s v="IBAJAY NATIONAL HIGH SCHOOL"/>
    <s v="IBAJAY"/>
    <n v="0"/>
    <m/>
    <n v="1"/>
    <m/>
    <m/>
    <m/>
    <m/>
    <m/>
    <n v="1087308.4919608801"/>
    <x v="0"/>
  </r>
  <r>
    <x v="10"/>
    <x v="64"/>
    <n v="302332"/>
    <s v="REGIONAL SCIENCE HIGH SCHOOL FOR REGION VI"/>
    <s v="KALIBO (Capital)"/>
    <n v="0"/>
    <m/>
    <n v="1"/>
    <m/>
    <m/>
    <m/>
    <m/>
    <m/>
    <n v="1076755.9919608801"/>
    <x v="0"/>
  </r>
  <r>
    <x v="10"/>
    <x v="64"/>
    <n v="500170"/>
    <s v="AGUINALDO T. REPIEDAD, Sr. INTEGRATED SCHOOL"/>
    <s v="BANGA"/>
    <n v="0"/>
    <m/>
    <n v="1"/>
    <m/>
    <m/>
    <m/>
    <m/>
    <m/>
    <n v="1334452.73"/>
    <x v="0"/>
  </r>
  <r>
    <x v="10"/>
    <x v="64"/>
    <n v="500171"/>
    <s v="LEZO INTEGRATED SCHOOL"/>
    <s v="LEZO"/>
    <n v="0"/>
    <m/>
    <n v="1"/>
    <m/>
    <m/>
    <m/>
    <m/>
    <m/>
    <n v="1334452.7326526549"/>
    <x v="0"/>
  </r>
  <r>
    <x v="10"/>
    <x v="64"/>
    <n v="114791"/>
    <s v="MAYTARAW PRIMARY SCHOOL"/>
    <s v="LIBACAO"/>
    <n v="0"/>
    <m/>
    <n v="1"/>
    <m/>
    <m/>
    <m/>
    <m/>
    <m/>
    <n v="558245.27"/>
    <x v="2"/>
  </r>
  <r>
    <x v="10"/>
    <x v="64"/>
    <n v="114800"/>
    <s v="TAROYTOY PRIMARY SCHOOL"/>
    <s v="LIBACAO"/>
    <n v="0"/>
    <m/>
    <n v="1"/>
    <m/>
    <m/>
    <m/>
    <m/>
    <m/>
    <n v="778090.89"/>
    <x v="2"/>
  </r>
  <r>
    <x v="10"/>
    <x v="64"/>
    <n v="302310"/>
    <s v="LIBACAO NFVHS"/>
    <s v="LIBACAO"/>
    <n v="0"/>
    <m/>
    <n v="1"/>
    <m/>
    <m/>
    <m/>
    <m/>
    <m/>
    <n v="1252893.4201557899"/>
    <x v="0"/>
  </r>
  <r>
    <x v="10"/>
    <x v="64"/>
    <n v="302311"/>
    <s v="GUADALUPE NHS"/>
    <s v="LIBACAO"/>
    <n v="0"/>
    <m/>
    <n v="1"/>
    <m/>
    <m/>
    <m/>
    <m/>
    <m/>
    <n v="1180866.8203904249"/>
    <x v="0"/>
  </r>
  <r>
    <x v="10"/>
    <x v="64"/>
    <n v="500181"/>
    <s v="DALAGSAAN INTRGRATED SCHOOL"/>
    <s v="LIBACAO"/>
    <n v="0"/>
    <m/>
    <n v="1"/>
    <m/>
    <m/>
    <m/>
    <m/>
    <m/>
    <n v="689097.71"/>
    <x v="2"/>
  </r>
  <r>
    <x v="10"/>
    <x v="64"/>
    <n v="302315"/>
    <s v="MADALAG NHS "/>
    <s v="MADALAG"/>
    <n v="0"/>
    <m/>
    <n v="1"/>
    <m/>
    <m/>
    <m/>
    <m/>
    <m/>
    <n v="1087308.4919608801"/>
    <x v="0"/>
  </r>
  <r>
    <x v="10"/>
    <x v="64"/>
    <n v="302305"/>
    <s v="ANSELMO B. LEGASPI NHS"/>
    <s v="MAKATO"/>
    <n v="0"/>
    <m/>
    <n v="1"/>
    <m/>
    <m/>
    <m/>
    <m/>
    <m/>
    <n v="1054537.92"/>
    <x v="0"/>
  </r>
  <r>
    <x v="10"/>
    <x v="64"/>
    <n v="500172"/>
    <s v="MAKATO IS "/>
    <s v="MAKATO"/>
    <n v="0"/>
    <m/>
    <n v="1"/>
    <m/>
    <m/>
    <m/>
    <m/>
    <m/>
    <n v="1499637.9110425648"/>
    <x v="0"/>
  </r>
  <r>
    <x v="10"/>
    <x v="64"/>
    <n v="302317"/>
    <s v="MALAY NHS "/>
    <s v="MALAY "/>
    <n v="0"/>
    <m/>
    <n v="1"/>
    <m/>
    <m/>
    <m/>
    <m/>
    <m/>
    <n v="1252893.4201557899"/>
    <x v="0"/>
  </r>
  <r>
    <x v="10"/>
    <x v="64"/>
    <n v="302319"/>
    <s v="MALINAO SFPC"/>
    <s v="MALINAO "/>
    <n v="0"/>
    <m/>
    <n v="1"/>
    <m/>
    <m/>
    <m/>
    <m/>
    <m/>
    <n v="1252893.4201557899"/>
    <x v="0"/>
  </r>
  <r>
    <x v="10"/>
    <x v="64"/>
    <n v="302302"/>
    <s v="CANDELARIA NHS"/>
    <s v="NEW WASHINGTON"/>
    <n v="0"/>
    <m/>
    <n v="1"/>
    <m/>
    <m/>
    <m/>
    <m/>
    <m/>
    <n v="1252893.4201557899"/>
    <x v="0"/>
  </r>
  <r>
    <x v="10"/>
    <x v="64"/>
    <n v="302303"/>
    <s v="NEW WASHINGTON NCHS"/>
    <s v="NEW WASHINGTON"/>
    <n v="0"/>
    <m/>
    <n v="1"/>
    <m/>
    <m/>
    <m/>
    <m/>
    <m/>
    <n v="1252893.4201557899"/>
    <x v="0"/>
  </r>
  <r>
    <x v="10"/>
    <x v="64"/>
    <n v="302328"/>
    <s v="OCHANDO NHS"/>
    <s v="NEW WASHINGTON"/>
    <n v="0"/>
    <m/>
    <n v="1"/>
    <m/>
    <m/>
    <m/>
    <m/>
    <m/>
    <n v="1087308.4919608801"/>
    <x v="0"/>
  </r>
  <r>
    <x v="10"/>
    <x v="64"/>
    <n v="302327"/>
    <s v="NUMANCIA NSOF "/>
    <s v="NUMANCIA"/>
    <n v="0"/>
    <m/>
    <n v="1"/>
    <m/>
    <m/>
    <m/>
    <m/>
    <m/>
    <n v="1334452.7326526549"/>
    <x v="0"/>
  </r>
  <r>
    <x v="10"/>
    <x v="64"/>
    <n v="500035"/>
    <s v="NUMANCIA IS "/>
    <s v="NUMANCIA"/>
    <n v="0"/>
    <m/>
    <n v="1"/>
    <m/>
    <m/>
    <m/>
    <m/>
    <m/>
    <n v="1433471.0092765649"/>
    <x v="0"/>
  </r>
  <r>
    <x v="10"/>
    <x v="64"/>
    <n v="500173"/>
    <s v="TAMALAGON INTEGRATED SCHOOL"/>
    <s v="TANGALAN"/>
    <n v="0"/>
    <m/>
    <n v="1"/>
    <m/>
    <m/>
    <m/>
    <m/>
    <m/>
    <n v="1071776.5900000001"/>
    <x v="0"/>
  </r>
  <r>
    <x v="10"/>
    <x v="64"/>
    <n v="500183"/>
    <s v="JAWILI INTEGRATED SCHOOL"/>
    <s v="TANGALAN"/>
    <n v="0"/>
    <m/>
    <n v="1"/>
    <m/>
    <m/>
    <m/>
    <m/>
    <m/>
    <n v="988371.02"/>
    <x v="0"/>
  </r>
  <r>
    <x v="10"/>
    <x v="65"/>
    <n v="302361"/>
    <s v="Igpalge NHS"/>
    <s v="ANINI-Y"/>
    <n v="0"/>
    <m/>
    <n v="1"/>
    <m/>
    <m/>
    <m/>
    <m/>
    <m/>
    <n v="1473366.6544418808"/>
    <x v="0"/>
  </r>
  <r>
    <x v="10"/>
    <x v="65"/>
    <n v="302376"/>
    <s v="San  Roque-Ezpeleta NHS"/>
    <s v="ANINI-Y"/>
    <n v="0"/>
    <m/>
    <n v="1"/>
    <m/>
    <m/>
    <m/>
    <m/>
    <m/>
    <n v="763541.35802078398"/>
    <x v="0"/>
  </r>
  <r>
    <x v="10"/>
    <x v="65"/>
    <n v="302346"/>
    <s v="Barbaza NHS"/>
    <s v="BARBAZA"/>
    <n v="0"/>
    <m/>
    <n v="1"/>
    <m/>
    <m/>
    <m/>
    <m/>
    <m/>
    <n v="1574739.8"/>
    <x v="0"/>
  </r>
  <r>
    <x v="10"/>
    <x v="65"/>
    <n v="302347"/>
    <s v="Belison NS"/>
    <s v="BELISON"/>
    <n v="0"/>
    <m/>
    <n v="1"/>
    <m/>
    <m/>
    <m/>
    <m/>
    <m/>
    <n v="1893925.7548533003"/>
    <x v="0"/>
  </r>
  <r>
    <x v="10"/>
    <x v="65"/>
    <n v="302368"/>
    <s v="Northern Bugasong NHS"/>
    <s v="BUGASONG"/>
    <n v="0"/>
    <m/>
    <n v="1"/>
    <m/>
    <m/>
    <m/>
    <m/>
    <m/>
    <n v="1167437.5"/>
    <x v="0"/>
  </r>
  <r>
    <x v="10"/>
    <x v="65"/>
    <n v="302379"/>
    <s v="Southern Bugasong NHS"/>
    <s v="BUGASONG"/>
    <n v="0"/>
    <m/>
    <n v="1"/>
    <m/>
    <m/>
    <m/>
    <m/>
    <m/>
    <n v="1232482"/>
    <x v="0"/>
  </r>
  <r>
    <x v="10"/>
    <x v="65"/>
    <n v="310709"/>
    <s v="Northern Bugasong NHS Annex - Pangalcagan Campus"/>
    <s v="BUGASONG"/>
    <n v="0"/>
    <m/>
    <n v="1"/>
    <m/>
    <m/>
    <m/>
    <m/>
    <m/>
    <n v="1180187.6299999999"/>
    <x v="0"/>
  </r>
  <r>
    <x v="10"/>
    <x v="65"/>
    <n v="302348"/>
    <s v="Bitadton NHS"/>
    <s v="CULASI"/>
    <n v="0"/>
    <m/>
    <n v="1"/>
    <m/>
    <m/>
    <m/>
    <m/>
    <m/>
    <n v="1560551.4094418806"/>
    <x v="0"/>
  </r>
  <r>
    <x v="10"/>
    <x v="65"/>
    <n v="302349"/>
    <s v="Buhang NHS"/>
    <s v="HAMTIC"/>
    <n v="0"/>
    <m/>
    <n v="1"/>
    <m/>
    <m/>
    <m/>
    <m/>
    <m/>
    <n v="1468090.4044418808"/>
    <x v="0"/>
  </r>
  <r>
    <x v="10"/>
    <x v="65"/>
    <n v="302358"/>
    <s v="Gov. Julio V. Macuja MCHS"/>
    <s v="HAMTIC"/>
    <n v="0"/>
    <m/>
    <n v="1"/>
    <m/>
    <m/>
    <m/>
    <m/>
    <m/>
    <n v="1528613.09"/>
    <x v="0"/>
  </r>
  <r>
    <x v="10"/>
    <x v="65"/>
    <n v="302366"/>
    <s v="Moscoso-Rios NHS"/>
    <s v="HAMTIC"/>
    <n v="0"/>
    <m/>
    <n v="1"/>
    <m/>
    <m/>
    <m/>
    <m/>
    <m/>
    <n v="1644507.0994418806"/>
    <x v="0"/>
  </r>
  <r>
    <x v="10"/>
    <x v="65"/>
    <n v="310701"/>
    <s v="Guintas NHS"/>
    <s v="HAMTIC"/>
    <n v="0"/>
    <m/>
    <n v="1"/>
    <m/>
    <m/>
    <m/>
    <m/>
    <m/>
    <n v="1576380.1594418806"/>
    <x v="0"/>
  </r>
  <r>
    <x v="10"/>
    <x v="65"/>
    <n v="310704"/>
    <s v="Gen. Leandro Fullon NS"/>
    <s v="HAMTIC"/>
    <n v="0"/>
    <m/>
    <n v="1"/>
    <m/>
    <m/>
    <m/>
    <m/>
    <m/>
    <n v="1552046.0944418807"/>
    <x v="0"/>
  </r>
  <r>
    <x v="10"/>
    <x v="65"/>
    <n v="302351"/>
    <s v="Col. Ruperto Abellon NHS"/>
    <s v="LAUA-AN"/>
    <n v="0"/>
    <m/>
    <n v="1"/>
    <m/>
    <m/>
    <m/>
    <m/>
    <m/>
    <n v="1654631.47"/>
    <x v="0"/>
  </r>
  <r>
    <x v="10"/>
    <x v="65"/>
    <n v="302362"/>
    <s v="Laua-an NHS"/>
    <s v="LAUA-AN"/>
    <n v="0"/>
    <m/>
    <n v="1"/>
    <m/>
    <m/>
    <m/>
    <m/>
    <m/>
    <n v="1546769.8444418807"/>
    <x v="0"/>
  </r>
  <r>
    <x v="10"/>
    <x v="65"/>
    <n v="302363"/>
    <s v="Libertad NVS"/>
    <s v="LIBERTAD"/>
    <n v="0"/>
    <m/>
    <n v="1"/>
    <m/>
    <m/>
    <m/>
    <m/>
    <m/>
    <n v="1975998.14"/>
    <x v="0"/>
  </r>
  <r>
    <x v="10"/>
    <x v="65"/>
    <n v="302383"/>
    <s v="Union NHS"/>
    <s v="LIBERTAD"/>
    <n v="0"/>
    <m/>
    <n v="1"/>
    <m/>
    <m/>
    <m/>
    <m/>
    <m/>
    <n v="1557322.3444418807"/>
    <x v="0"/>
  </r>
  <r>
    <x v="10"/>
    <x v="65"/>
    <n v="302365"/>
    <s v="Mag-aba NHS"/>
    <s v="PANDAN"/>
    <n v="0"/>
    <m/>
    <n v="1"/>
    <m/>
    <m/>
    <m/>
    <m/>
    <m/>
    <n v="1543540.7794418808"/>
    <x v="0"/>
  </r>
  <r>
    <x v="10"/>
    <x v="65"/>
    <n v="302369"/>
    <s v="Pandan NVHS"/>
    <s v="PANDAN"/>
    <n v="0"/>
    <m/>
    <n v="1"/>
    <m/>
    <m/>
    <m/>
    <m/>
    <m/>
    <n v="1844124.87"/>
    <x v="0"/>
  </r>
  <r>
    <x v="10"/>
    <x v="65"/>
    <n v="302372"/>
    <s v="Patria NS"/>
    <s v="PANDAN"/>
    <n v="0"/>
    <m/>
    <n v="1"/>
    <m/>
    <m/>
    <m/>
    <m/>
    <m/>
    <n v="1229855.6499999999"/>
    <x v="0"/>
  </r>
  <r>
    <x v="10"/>
    <x v="65"/>
    <n v="302380"/>
    <s v="Sta. Ana NHS"/>
    <s v="PANDAN"/>
    <n v="0"/>
    <m/>
    <n v="1"/>
    <m/>
    <m/>
    <m/>
    <m/>
    <m/>
    <n v="1494471.6544418808"/>
    <x v="0"/>
  </r>
  <r>
    <x v="10"/>
    <x v="65"/>
    <n v="302343"/>
    <s v="Aureliana NHS"/>
    <s v="PATNONGON"/>
    <n v="0"/>
    <m/>
    <n v="1"/>
    <m/>
    <m/>
    <m/>
    <m/>
    <m/>
    <n v="1459585.0894418806"/>
    <x v="0"/>
  </r>
  <r>
    <x v="10"/>
    <x v="65"/>
    <n v="302359"/>
    <s v="Igburi NHS"/>
    <s v="PATNONGON"/>
    <n v="0"/>
    <m/>
    <n v="1"/>
    <m/>
    <m/>
    <m/>
    <m/>
    <m/>
    <n v="832310.31566642411"/>
    <x v="0"/>
  </r>
  <r>
    <x v="10"/>
    <x v="65"/>
    <n v="302364"/>
    <s v="Lirio M. Escaño, Sr. NHS"/>
    <s v="PATNONGON"/>
    <n v="0"/>
    <m/>
    <n v="1"/>
    <m/>
    <m/>
    <m/>
    <m/>
    <m/>
    <n v="1329218.7010735502"/>
    <x v="0"/>
  </r>
  <r>
    <x v="10"/>
    <x v="65"/>
    <n v="302375"/>
    <s v="San Pedro NHS"/>
    <s v="SAN JOSE (Capital)"/>
    <n v="0"/>
    <m/>
    <n v="1"/>
    <m/>
    <m/>
    <m/>
    <m/>
    <m/>
    <n v="1457911.07"/>
    <x v="0"/>
  </r>
  <r>
    <x v="10"/>
    <x v="65"/>
    <n v="302344"/>
    <s v="Barangbang NHS"/>
    <s v="SAN REMIGIO"/>
    <n v="0"/>
    <m/>
    <n v="1"/>
    <m/>
    <m/>
    <m/>
    <m/>
    <m/>
    <n v="1528253.2"/>
    <x v="0"/>
  </r>
  <r>
    <x v="10"/>
    <x v="65"/>
    <n v="302357"/>
    <s v="Gideon M. Cabigunda MS"/>
    <s v="SAN REMIGIO"/>
    <n v="0"/>
    <m/>
    <n v="1"/>
    <m/>
    <m/>
    <m/>
    <m/>
    <m/>
    <n v="700909.98223226401"/>
    <x v="0"/>
  </r>
  <r>
    <x v="10"/>
    <x v="65"/>
    <n v="310707"/>
    <s v="Gov. Evelio B. Javier MNHS"/>
    <s v="SAN REMIGIO"/>
    <n v="0"/>
    <m/>
    <n v="1"/>
    <m/>
    <m/>
    <m/>
    <m/>
    <m/>
    <n v="949316.14634219988"/>
    <x v="0"/>
  </r>
  <r>
    <x v="10"/>
    <x v="65"/>
    <n v="302377"/>
    <s v="Sebaste HS"/>
    <s v="SEBASTE"/>
    <n v="0"/>
    <m/>
    <n v="1"/>
    <m/>
    <m/>
    <m/>
    <m/>
    <m/>
    <n v="1457911.07"/>
    <x v="0"/>
  </r>
  <r>
    <x v="10"/>
    <x v="65"/>
    <n v="302354"/>
    <s v="Egaña NHS"/>
    <s v="SIBALOM"/>
    <n v="0"/>
    <m/>
    <n v="1"/>
    <m/>
    <m/>
    <m/>
    <m/>
    <m/>
    <n v="693745.62828026386"/>
    <x v="0"/>
  </r>
  <r>
    <x v="10"/>
    <x v="65"/>
    <n v="302370"/>
    <s v="Pangpang NHS"/>
    <s v="SIBALOM"/>
    <n v="0"/>
    <m/>
    <n v="1"/>
    <m/>
    <m/>
    <m/>
    <m/>
    <m/>
    <n v="673996.03218044993"/>
    <x v="0"/>
  </r>
  <r>
    <x v="10"/>
    <x v="65"/>
    <n v="302373"/>
    <s v="Pis-anan NHS"/>
    <s v="SIBALOM"/>
    <n v="0"/>
    <m/>
    <n v="1"/>
    <m/>
    <m/>
    <m/>
    <m/>
    <m/>
    <n v="1303808.4366680519"/>
    <x v="0"/>
  </r>
  <r>
    <x v="10"/>
    <x v="65"/>
    <n v="302378"/>
    <s v="Sido-San Juan NHS"/>
    <s v="SIBALOM"/>
    <n v="0"/>
    <m/>
    <n v="1"/>
    <m/>
    <m/>
    <m/>
    <m/>
    <m/>
    <n v="610902.0933372"/>
    <x v="0"/>
  </r>
  <r>
    <x v="10"/>
    <x v="65"/>
    <n v="310703"/>
    <s v="Sibalom NHS"/>
    <s v="SIBALOM"/>
    <n v="0"/>
    <m/>
    <n v="1"/>
    <m/>
    <m/>
    <m/>
    <m/>
    <m/>
    <n v="1653380.3730402002"/>
    <x v="0"/>
  </r>
  <r>
    <x v="10"/>
    <x v="65"/>
    <n v="310710"/>
    <s v="Dr. Luis E. Baraquia NHS"/>
    <s v="SIBALOM"/>
    <n v="0"/>
    <m/>
    <n v="1"/>
    <m/>
    <m/>
    <m/>
    <m/>
    <m/>
    <n v="634046.17850834411"/>
    <x v="0"/>
  </r>
  <r>
    <x v="10"/>
    <x v="65"/>
    <n v="302381"/>
    <s v="Sta. Justa NHS"/>
    <s v="TIBIAO"/>
    <n v="0"/>
    <m/>
    <n v="1"/>
    <m/>
    <m/>
    <m/>
    <m/>
    <m/>
    <n v="1488330.0994418806"/>
    <x v="0"/>
  </r>
  <r>
    <x v="10"/>
    <x v="65"/>
    <n v="310702"/>
    <s v="Tario Lim MHS"/>
    <s v="TIBIAO"/>
    <n v="0"/>
    <m/>
    <n v="1"/>
    <m/>
    <m/>
    <m/>
    <m/>
    <m/>
    <n v="1695162.5"/>
    <x v="0"/>
  </r>
  <r>
    <x v="10"/>
    <x v="65"/>
    <n v="302345"/>
    <s v="Barasanan NHS"/>
    <s v="TOBIAS FORNIER (DAO)"/>
    <n v="0"/>
    <m/>
    <n v="1"/>
    <m/>
    <m/>
    <m/>
    <m/>
    <m/>
    <n v="1506206.0344418806"/>
    <x v="0"/>
  </r>
  <r>
    <x v="10"/>
    <x v="65"/>
    <n v="302352"/>
    <s v="Concepcion L. Cazeñas MS"/>
    <s v="TOBIAS FORNIER (DAO)"/>
    <n v="0"/>
    <m/>
    <n v="1"/>
    <m/>
    <m/>
    <m/>
    <m/>
    <m/>
    <n v="1581682.35"/>
    <x v="0"/>
  </r>
  <r>
    <x v="10"/>
    <x v="65"/>
    <n v="302353"/>
    <s v="Diclum NHS"/>
    <s v="TOBIAS FORNIER (DAO)"/>
    <n v="0"/>
    <m/>
    <n v="1"/>
    <m/>
    <m/>
    <m/>
    <m/>
    <m/>
    <n v="1166834.99"/>
    <x v="0"/>
  </r>
  <r>
    <x v="10"/>
    <x v="65"/>
    <n v="302360"/>
    <s v="Igcado NHS"/>
    <s v="TOBIAS FORNIER (DAO)"/>
    <n v="0"/>
    <m/>
    <n v="1"/>
    <m/>
    <m/>
    <m/>
    <m/>
    <m/>
    <n v="1379634.7568486629"/>
    <x v="0"/>
  </r>
  <r>
    <x v="10"/>
    <x v="65"/>
    <n v="302371"/>
    <s v="Pascual M. Osuyos MS"/>
    <s v="TOBIAS FORNIER (DAO)"/>
    <n v="0"/>
    <m/>
    <n v="1"/>
    <m/>
    <m/>
    <m/>
    <m/>
    <m/>
    <n v="1327737.5618486628"/>
    <x v="0"/>
  </r>
  <r>
    <x v="10"/>
    <x v="65"/>
    <n v="302384"/>
    <s v="Valderrama NHS"/>
    <s v="VALDERRAMA"/>
    <n v="0"/>
    <m/>
    <n v="1"/>
    <m/>
    <m/>
    <m/>
    <m/>
    <m/>
    <n v="1046325.6906007498"/>
    <x v="0"/>
  </r>
  <r>
    <x v="10"/>
    <x v="66"/>
    <n v="302710"/>
    <s v="Mandalagan NHS"/>
    <s v="BACOLOD CITY (Capital)"/>
    <n v="0"/>
    <m/>
    <n v="1"/>
    <m/>
    <m/>
    <m/>
    <m/>
    <m/>
    <n v="1198382.95"/>
    <x v="0"/>
  </r>
  <r>
    <x v="10"/>
    <x v="66"/>
    <n v="302713"/>
    <s v="Jovito H. Sayson NHS"/>
    <s v="BACOLOD CITY (Capital)"/>
    <n v="0"/>
    <m/>
    <n v="1"/>
    <m/>
    <m/>
    <m/>
    <m/>
    <m/>
    <n v="1243711.98"/>
    <x v="0"/>
  </r>
  <r>
    <x v="10"/>
    <x v="66"/>
    <n v="302718"/>
    <s v="Teofilo M. Gensoli Sr. NHS"/>
    <s v="BACOLOD CITY (Capital)"/>
    <n v="0"/>
    <m/>
    <n v="1"/>
    <m/>
    <m/>
    <m/>
    <m/>
    <m/>
    <n v="1183857.74"/>
    <x v="0"/>
  </r>
  <r>
    <x v="10"/>
    <x v="67"/>
    <n v="302719"/>
    <s v="Ramon Torres NHS"/>
    <s v="BAGO CITY"/>
    <n v="4"/>
    <m/>
    <n v="1"/>
    <m/>
    <m/>
    <m/>
    <m/>
    <m/>
    <n v="1099930.8600000001"/>
    <x v="0"/>
  </r>
  <r>
    <x v="10"/>
    <x v="67"/>
    <n v="302720"/>
    <s v="Ramon Torres Dulao NHS"/>
    <s v="BAGO CITY"/>
    <n v="4"/>
    <m/>
    <n v="1"/>
    <m/>
    <m/>
    <m/>
    <m/>
    <m/>
    <n v="1102366.73"/>
    <x v="0"/>
  </r>
  <r>
    <x v="10"/>
    <x v="67"/>
    <n v="302721"/>
    <s v="Ramon Torres Ma-ao Sugar Central NHS"/>
    <s v="BAGO CITY"/>
    <n v="4"/>
    <m/>
    <n v="1"/>
    <m/>
    <m/>
    <m/>
    <m/>
    <m/>
    <n v="1043874.29"/>
    <x v="0"/>
  </r>
  <r>
    <x v="10"/>
    <x v="67"/>
    <n v="302722"/>
    <s v="RAMON TORRES MALINGIN NATIONAL HIGH SCHOOL"/>
    <s v="BAGO CITY"/>
    <n v="4"/>
    <m/>
    <n v="1"/>
    <m/>
    <m/>
    <m/>
    <m/>
    <m/>
    <n v="699622.42"/>
    <x v="0"/>
  </r>
  <r>
    <x v="10"/>
    <x v="67"/>
    <n v="302723"/>
    <s v="Ramon Torres Sagasa National High School"/>
    <s v="BAGO CITY"/>
    <n v="4"/>
    <m/>
    <n v="1"/>
    <m/>
    <m/>
    <m/>
    <m/>
    <m/>
    <n v="684142.75"/>
    <x v="0"/>
  </r>
  <r>
    <x v="10"/>
    <x v="67"/>
    <n v="302724"/>
    <s v="Ramon Torres Louisiana NHS"/>
    <s v="BAGO CITY"/>
    <n v="4"/>
    <m/>
    <n v="1"/>
    <m/>
    <m/>
    <m/>
    <m/>
    <m/>
    <n v="1200557.8899999999"/>
    <x v="0"/>
  </r>
  <r>
    <x v="10"/>
    <x v="67"/>
    <n v="302725"/>
    <s v="Ramon Torres Taloc NHS"/>
    <s v="BAGO CITY"/>
    <n v="4"/>
    <m/>
    <n v="1"/>
    <m/>
    <m/>
    <m/>
    <m/>
    <m/>
    <n v="817515.25"/>
    <x v="0"/>
  </r>
  <r>
    <x v="10"/>
    <x v="68"/>
    <n v="302726"/>
    <s v="Cadiz Viejo NHS"/>
    <s v="CADIZ CITY"/>
    <n v="2"/>
    <m/>
    <n v="1"/>
    <m/>
    <m/>
    <m/>
    <m/>
    <m/>
    <n v="1457684.85"/>
    <x v="0"/>
  </r>
  <r>
    <x v="10"/>
    <x v="68"/>
    <n v="302728"/>
    <s v="Caduha-an NHS"/>
    <s v="CADIZ CITY"/>
    <n v="2"/>
    <m/>
    <n v="1"/>
    <m/>
    <m/>
    <m/>
    <m/>
    <m/>
    <n v="1457684.85"/>
    <x v="0"/>
  </r>
  <r>
    <x v="10"/>
    <x v="68"/>
    <n v="302732"/>
    <s v="SPED High School"/>
    <s v="CADIZ CITY"/>
    <n v="2"/>
    <m/>
    <n v="1"/>
    <m/>
    <m/>
    <m/>
    <m/>
    <m/>
    <n v="1433253.74"/>
    <x v="0"/>
  </r>
  <r>
    <x v="10"/>
    <x v="68"/>
    <n v="302733"/>
    <s v="Tiglawigan NHS"/>
    <s v="CADIZ CITY"/>
    <n v="2"/>
    <m/>
    <n v="1"/>
    <m/>
    <m/>
    <m/>
    <m/>
    <m/>
    <n v="1476567.94"/>
    <x v="2"/>
  </r>
  <r>
    <x v="10"/>
    <x v="68"/>
    <n v="302736"/>
    <s v="Jerusalem National High School (Villacin NHS - Jerusalem Ext. HS)"/>
    <s v="CADIZ CITY"/>
    <n v="2"/>
    <m/>
    <n v="1"/>
    <m/>
    <m/>
    <m/>
    <m/>
    <m/>
    <n v="1433253.74"/>
    <x v="0"/>
  </r>
  <r>
    <x v="10"/>
    <x v="68"/>
    <n v="311403"/>
    <s v="Mabini NHS - Alimatoc Ext. HS"/>
    <s v="CADIZ CITY"/>
    <n v="2"/>
    <m/>
    <n v="1"/>
    <m/>
    <m/>
    <m/>
    <m/>
    <m/>
    <n v="1529330.44"/>
    <x v="0"/>
  </r>
  <r>
    <x v="10"/>
    <x v="69"/>
    <n v="310802"/>
    <s v="Dao National High School"/>
    <s v="DAO"/>
    <n v="1"/>
    <m/>
    <n v="1"/>
    <m/>
    <m/>
    <m/>
    <m/>
    <m/>
    <n v="577012.29342750006"/>
    <x v="0"/>
  </r>
  <r>
    <x v="10"/>
    <x v="69"/>
    <n v="302403"/>
    <s v="Tuburan NHS"/>
    <s v="MA-AYON"/>
    <n v="1"/>
    <m/>
    <n v="1"/>
    <m/>
    <m/>
    <m/>
    <m/>
    <m/>
    <n v="487575.63492750004"/>
    <x v="0"/>
  </r>
  <r>
    <x v="10"/>
    <x v="69"/>
    <n v="302404"/>
    <s v="Florentina B. Degala NHS"/>
    <s v="MA-AYON"/>
    <n v="1"/>
    <m/>
    <n v="1"/>
    <m/>
    <m/>
    <m/>
    <m/>
    <m/>
    <n v="577012.29342750006"/>
    <x v="0"/>
  </r>
  <r>
    <x v="10"/>
    <x v="69"/>
    <n v="302412"/>
    <s v="East Villaflores NHS"/>
    <s v="MA-AYON"/>
    <n v="1"/>
    <m/>
    <n v="1"/>
    <m/>
    <m/>
    <m/>
    <m/>
    <m/>
    <n v="491147.86722749996"/>
    <x v="0"/>
  </r>
  <r>
    <x v="10"/>
    <x v="69"/>
    <n v="302413"/>
    <s v="Maayon NHS"/>
    <s v="MA-AYON"/>
    <n v="1"/>
    <m/>
    <n v="1"/>
    <m/>
    <m/>
    <m/>
    <m/>
    <m/>
    <n v="1169728.0681274999"/>
    <x v="0"/>
  </r>
  <r>
    <x v="10"/>
    <x v="69"/>
    <n v="302395"/>
    <s v="Comsr. Luis R. Asis NHS"/>
    <s v="PANAY"/>
    <n v="1"/>
    <m/>
    <n v="1"/>
    <m/>
    <m/>
    <m/>
    <m/>
    <m/>
    <n v="487575.63492750004"/>
    <x v="0"/>
  </r>
  <r>
    <x v="10"/>
    <x v="69"/>
    <n v="302398"/>
    <s v="Felix Balgos MNHS"/>
    <s v="PANAY"/>
    <n v="1"/>
    <m/>
    <n v="1"/>
    <m/>
    <m/>
    <m/>
    <m/>
    <m/>
    <n v="660495.23142750002"/>
    <x v="0"/>
  </r>
  <r>
    <x v="10"/>
    <x v="69"/>
    <n v="310812"/>
    <s v="Pawa National High School"/>
    <s v="PANAY"/>
    <n v="1"/>
    <m/>
    <n v="1"/>
    <m/>
    <m/>
    <m/>
    <m/>
    <m/>
    <n v="578203.03752749984"/>
    <x v="0"/>
  </r>
  <r>
    <x v="10"/>
    <x v="69"/>
    <n v="302410"/>
    <s v="Leodegario D. Deocampo Sr. NHS"/>
    <s v="PANITAN"/>
    <n v="1"/>
    <m/>
    <n v="1"/>
    <m/>
    <m/>
    <m/>
    <m/>
    <m/>
    <n v="641705.0278274999"/>
    <x v="0"/>
  </r>
  <r>
    <x v="10"/>
    <x v="69"/>
    <n v="302418"/>
    <s v="Panitan NHS"/>
    <s v="PANITAN"/>
    <n v="1"/>
    <m/>
    <n v="1"/>
    <m/>
    <m/>
    <m/>
    <m/>
    <m/>
    <n v="645277.26012750005"/>
    <x v="0"/>
  </r>
  <r>
    <x v="10"/>
    <x v="69"/>
    <n v="302392"/>
    <s v="Casanayan NHS"/>
    <s v="PILAR"/>
    <n v="1"/>
    <m/>
    <n v="1"/>
    <m/>
    <m/>
    <m/>
    <m/>
    <m/>
    <n v="745160.40821250004"/>
    <x v="0"/>
  </r>
  <r>
    <x v="10"/>
    <x v="69"/>
    <n v="302400"/>
    <s v="Dulangan NHS"/>
    <s v="PILAR"/>
    <n v="1"/>
    <m/>
    <n v="1"/>
    <m/>
    <m/>
    <m/>
    <m/>
    <m/>
    <n v="660495.23142750002"/>
    <x v="0"/>
  </r>
  <r>
    <x v="10"/>
    <x v="69"/>
    <n v="302419"/>
    <s v="Marciano M. Patricio (Pilar)"/>
    <s v="PILAR"/>
    <n v="1"/>
    <m/>
    <n v="1"/>
    <m/>
    <m/>
    <m/>
    <m/>
    <m/>
    <n v="800353.36001250008"/>
    <x v="0"/>
  </r>
  <r>
    <x v="10"/>
    <x v="69"/>
    <n v="302422"/>
    <s v="San Nicolas NHS (Pilar)"/>
    <s v="PILAR"/>
    <n v="1"/>
    <m/>
    <n v="1"/>
    <m/>
    <m/>
    <m/>
    <m/>
    <m/>
    <n v="745160.40821250004"/>
    <x v="0"/>
  </r>
  <r>
    <x v="10"/>
    <x v="69"/>
    <n v="310811"/>
    <s v="YATING NATIONAL HIGH SCHOOL"/>
    <s v="PILAR"/>
    <n v="1"/>
    <m/>
    <n v="1"/>
    <m/>
    <m/>
    <m/>
    <m/>
    <m/>
    <n v="491147.86722749996"/>
    <x v="0"/>
  </r>
  <r>
    <x v="10"/>
    <x v="69"/>
    <n v="302405"/>
    <s v="Hipona NHS"/>
    <s v="PONTEVEDRA"/>
    <n v="1"/>
    <m/>
    <n v="1"/>
    <m/>
    <m/>
    <m/>
    <m/>
    <m/>
    <n v="748732.64051250007"/>
    <x v="0"/>
  </r>
  <r>
    <x v="10"/>
    <x v="69"/>
    <n v="302420"/>
    <s v="Pontevedra NHS"/>
    <s v="PONTEVEDRA"/>
    <n v="1"/>
    <m/>
    <n v="1"/>
    <m/>
    <m/>
    <m/>
    <m/>
    <m/>
    <n v="658113.7432275"/>
    <x v="0"/>
  </r>
  <r>
    <x v="10"/>
    <x v="69"/>
    <n v="302388"/>
    <s v="Cabugcabug NHS"/>
    <s v="PRESIDENT ROXAS"/>
    <n v="1"/>
    <m/>
    <n v="1"/>
    <m/>
    <m/>
    <m/>
    <m/>
    <m/>
    <n v="665249.70251250011"/>
    <x v="0"/>
  </r>
  <r>
    <x v="10"/>
    <x v="69"/>
    <n v="302391"/>
    <s v="Capiz National High School"/>
    <s v="ROXAS CITY (Capital)"/>
    <n v="1"/>
    <m/>
    <n v="1"/>
    <m/>
    <m/>
    <m/>
    <m/>
    <m/>
    <n v="359385.49001250009"/>
    <x v="0"/>
  </r>
  <r>
    <x v="10"/>
    <x v="69"/>
    <n v="302396"/>
    <s v="Cuartero NHS"/>
    <s v="CUARTERO"/>
    <n v="2"/>
    <m/>
    <n v="1"/>
    <m/>
    <m/>
    <m/>
    <m/>
    <m/>
    <n v="896942.98842750001"/>
    <x v="0"/>
  </r>
  <r>
    <x v="10"/>
    <x v="69"/>
    <n v="302421"/>
    <s v="Putian NHS"/>
    <s v="CUARTERO"/>
    <n v="2"/>
    <m/>
    <n v="1"/>
    <m/>
    <m/>
    <m/>
    <m/>
    <m/>
    <n v="920469.99822750001"/>
    <x v="0"/>
  </r>
  <r>
    <x v="10"/>
    <x v="69"/>
    <n v="310804"/>
    <s v="Maindang NHS"/>
    <s v="CUARTERO"/>
    <n v="2"/>
    <m/>
    <n v="1"/>
    <m/>
    <m/>
    <m/>
    <m/>
    <m/>
    <n v="460476.39282750007"/>
    <x v="0"/>
  </r>
  <r>
    <x v="10"/>
    <x v="69"/>
    <n v="310808"/>
    <s v="SAN ANTONIO NATIONAL HIGH SCHOOL"/>
    <s v="CUARTERO"/>
    <n v="2"/>
    <m/>
    <n v="1"/>
    <m/>
    <m/>
    <m/>
    <m/>
    <m/>
    <n v="720451.15962749999"/>
    <x v="0"/>
  </r>
  <r>
    <x v="10"/>
    <x v="69"/>
    <n v="302385"/>
    <s v="Arturo Jugo NHS"/>
    <s v="DAO"/>
    <n v="2"/>
    <m/>
    <n v="1"/>
    <m/>
    <m/>
    <m/>
    <m/>
    <m/>
    <n v="593486.43432749994"/>
    <x v="0"/>
  </r>
  <r>
    <x v="10"/>
    <x v="69"/>
    <n v="302414"/>
    <s v="MALONOY NATIONAL HIGH SCHOOL (DAO)"/>
    <s v="DAO"/>
    <n v="2"/>
    <m/>
    <n v="1"/>
    <m/>
    <m/>
    <m/>
    <m/>
    <m/>
    <n v="722824.14251250005"/>
    <x v="0"/>
  </r>
  <r>
    <x v="10"/>
    <x v="69"/>
    <n v="302415"/>
    <s v="Luis Escutin NHS"/>
    <s v="DAO"/>
    <n v="2"/>
    <m/>
    <n v="1"/>
    <m/>
    <m/>
    <m/>
    <m/>
    <m/>
    <n v="575821.54932749993"/>
    <x v="0"/>
  </r>
  <r>
    <x v="10"/>
    <x v="69"/>
    <n v="302401"/>
    <s v="Concepcion Castro Garcia NHS (Dumalag NHS) Sta. Cruz"/>
    <s v="DUMALAG"/>
    <n v="2"/>
    <m/>
    <n v="1"/>
    <m/>
    <m/>
    <m/>
    <m/>
    <m/>
    <n v="661685.97552750004"/>
    <x v="0"/>
  </r>
  <r>
    <x v="10"/>
    <x v="69"/>
    <n v="310806"/>
    <s v="Dumalag Central NHS"/>
    <s v="DUMALAG"/>
    <n v="2"/>
    <m/>
    <n v="1"/>
    <m/>
    <m/>
    <m/>
    <m/>
    <m/>
    <n v="886226.29152749991"/>
    <x v="0"/>
  </r>
  <r>
    <x v="10"/>
    <x v="69"/>
    <n v="302386"/>
    <s v="Bungsuan NHS"/>
    <s v="DUMARAO"/>
    <n v="2"/>
    <m/>
    <n v="1"/>
    <m/>
    <m/>
    <m/>
    <m/>
    <m/>
    <n v="743969.66411250003"/>
    <x v="0"/>
  </r>
  <r>
    <x v="10"/>
    <x v="69"/>
    <n v="302402"/>
    <s v="Estefania Montemayor NHS"/>
    <s v="DUMARAO"/>
    <n v="2"/>
    <m/>
    <n v="1"/>
    <m/>
    <m/>
    <m/>
    <m/>
    <m/>
    <n v="833406.32261249993"/>
    <x v="0"/>
  </r>
  <r>
    <x v="10"/>
    <x v="69"/>
    <n v="302416"/>
    <s v="Manuel F. Onato NHS"/>
    <s v="DUMARAO"/>
    <n v="2"/>
    <m/>
    <n v="1"/>
    <m/>
    <m/>
    <m/>
    <m/>
    <m/>
    <n v="751114.1287125001"/>
    <x v="0"/>
  </r>
  <r>
    <x v="10"/>
    <x v="69"/>
    <n v="302417"/>
    <s v="Ramon A. Benjamin Sr. NHS"/>
    <s v="DUMARAO"/>
    <n v="2"/>
    <m/>
    <n v="1"/>
    <m/>
    <m/>
    <m/>
    <m/>
    <m/>
    <n v="632196.73991249991"/>
    <x v="0"/>
  </r>
  <r>
    <x v="10"/>
    <x v="69"/>
    <n v="310814"/>
    <s v="Presentacion Diez Gregorio NHS"/>
    <s v="DUMARAO"/>
    <n v="2"/>
    <m/>
    <n v="1"/>
    <m/>
    <m/>
    <m/>
    <m/>
    <m/>
    <n v="745160.40821250004"/>
    <x v="0"/>
  </r>
  <r>
    <x v="10"/>
    <x v="69"/>
    <n v="302406"/>
    <s v="Ivisan NHS"/>
    <s v="IVISAN"/>
    <n v="2"/>
    <m/>
    <n v="1"/>
    <m/>
    <m/>
    <m/>
    <m/>
    <m/>
    <n v="835787.81081249996"/>
    <x v="0"/>
  </r>
  <r>
    <x v="10"/>
    <x v="69"/>
    <n v="310807"/>
    <s v="Basiao NHS (formerly Ext. of Ivisan NHS)"/>
    <s v="IVISAN"/>
    <n v="2"/>
    <m/>
    <n v="1"/>
    <m/>
    <m/>
    <m/>
    <m/>
    <m/>
    <n v="829834.09031250002"/>
    <x v="0"/>
  </r>
  <r>
    <x v="10"/>
    <x v="69"/>
    <n v="302407"/>
    <s v="Macario Delfin Bermejo NHS"/>
    <s v="JAMINDAN"/>
    <n v="2"/>
    <m/>
    <n v="1"/>
    <m/>
    <m/>
    <m/>
    <m/>
    <m/>
    <n v="834605.57202750002"/>
    <x v="0"/>
  </r>
  <r>
    <x v="10"/>
    <x v="69"/>
    <n v="302408"/>
    <s v="Jagnaya NHS"/>
    <s v="JAMINDAN"/>
    <n v="2"/>
    <m/>
    <n v="1"/>
    <m/>
    <m/>
    <m/>
    <m/>
    <m/>
    <n v="665258.20782749995"/>
    <x v="0"/>
  </r>
  <r>
    <x v="10"/>
    <x v="69"/>
    <n v="302409"/>
    <s v="Jamindan NHS"/>
    <s v="JAMINDAN"/>
    <n v="2"/>
    <m/>
    <n v="1"/>
    <m/>
    <m/>
    <m/>
    <m/>
    <m/>
    <n v="671211.92832750001"/>
    <x v="0"/>
  </r>
  <r>
    <x v="10"/>
    <x v="69"/>
    <n v="302411"/>
    <s v="Lucero NHS"/>
    <s v="JAMINDAN"/>
    <n v="2"/>
    <m/>
    <n v="1"/>
    <m/>
    <m/>
    <m/>
    <m/>
    <m/>
    <n v="666448.95192749996"/>
    <x v="0"/>
  </r>
  <r>
    <x v="10"/>
    <x v="69"/>
    <n v="302397"/>
    <s v="David Moises MHS"/>
    <s v="MAMBUSAO"/>
    <n v="2"/>
    <m/>
    <n v="1"/>
    <m/>
    <m/>
    <m/>
    <m/>
    <m/>
    <n v="889798.52382749994"/>
    <x v="0"/>
  </r>
  <r>
    <x v="10"/>
    <x v="69"/>
    <n v="310805"/>
    <s v="MAMBUSAO NATIONAL HIGH SCHOOL"/>
    <s v="MAMBUSAO"/>
    <n v="2"/>
    <m/>
    <n v="1"/>
    <m/>
    <m/>
    <m/>
    <m/>
    <m/>
    <n v="890989.26792749995"/>
    <x v="0"/>
  </r>
  <r>
    <x v="10"/>
    <x v="69"/>
    <n v="310813"/>
    <s v="Mambusao East NHS (ext. of David Moises)"/>
    <s v="MAMBUSAO"/>
    <n v="2"/>
    <m/>
    <n v="1"/>
    <m/>
    <m/>
    <m/>
    <m/>
    <m/>
    <n v="883844.80332750012"/>
    <x v="0"/>
  </r>
  <r>
    <x v="10"/>
    <x v="69"/>
    <n v="302424"/>
    <s v="Sapian National High School"/>
    <s v="SAPI-AN"/>
    <n v="2"/>
    <m/>
    <n v="1"/>
    <m/>
    <m/>
    <m/>
    <m/>
    <m/>
    <n v="1228794.2095275002"/>
    <x v="0"/>
  </r>
  <r>
    <x v="10"/>
    <x v="69"/>
    <n v="310810"/>
    <s v="Lonoy National High School"/>
    <s v="SAPI-AN"/>
    <n v="2"/>
    <m/>
    <n v="1"/>
    <m/>
    <m/>
    <m/>
    <m/>
    <m/>
    <n v="749774.86872750008"/>
    <x v="0"/>
  </r>
  <r>
    <x v="10"/>
    <x v="69"/>
    <n v="302399"/>
    <s v="Vicente Andaya Sr. NHS"/>
    <s v="SIGMA"/>
    <n v="2"/>
    <m/>
    <n v="1"/>
    <m/>
    <m/>
    <m/>
    <m/>
    <m/>
    <n v="575821.54932749993"/>
    <x v="0"/>
  </r>
  <r>
    <x v="10"/>
    <x v="69"/>
    <n v="310815"/>
    <s v="Mianay NHS"/>
    <s v="SIGMA"/>
    <n v="2"/>
    <m/>
    <n v="1"/>
    <m/>
    <m/>
    <m/>
    <m/>
    <m/>
    <n v="718069.67142749997"/>
    <x v="0"/>
  </r>
  <r>
    <x v="10"/>
    <x v="69"/>
    <n v="302389"/>
    <s v="Camburanan NHS"/>
    <s v="TAPAZ"/>
    <n v="2"/>
    <m/>
    <n v="1"/>
    <m/>
    <m/>
    <m/>
    <m/>
    <m/>
    <n v="574630.80522749992"/>
    <x v="0"/>
  </r>
  <r>
    <x v="10"/>
    <x v="69"/>
    <n v="302390"/>
    <s v="Candelaria NHS"/>
    <s v="TAPAZ"/>
    <n v="2"/>
    <m/>
    <n v="1"/>
    <m/>
    <m/>
    <m/>
    <m/>
    <m/>
    <n v="574630.80522749992"/>
    <x v="0"/>
  </r>
  <r>
    <x v="10"/>
    <x v="69"/>
    <n v="302393"/>
    <s v="Col. Patrocinio Artuz NHS"/>
    <s v="TAPAZ"/>
    <n v="2"/>
    <m/>
    <n v="1"/>
    <m/>
    <m/>
    <m/>
    <m/>
    <m/>
    <n v="578203.03752749984"/>
    <x v="0"/>
  </r>
  <r>
    <x v="10"/>
    <x v="69"/>
    <n v="302423"/>
    <s v="San Nicolas NHS (Tapaz)"/>
    <s v="TAPAZ"/>
    <n v="2"/>
    <m/>
    <n v="1"/>
    <m/>
    <m/>
    <m/>
    <m/>
    <m/>
    <n v="575821.54932749993"/>
    <x v="0"/>
  </r>
  <r>
    <x v="10"/>
    <x v="69"/>
    <n v="310801"/>
    <s v="Bagong Barrio NHS"/>
    <s v="TAPAZ"/>
    <n v="2"/>
    <m/>
    <n v="1"/>
    <m/>
    <m/>
    <m/>
    <m/>
    <m/>
    <n v="574630.80522749992"/>
    <x v="0"/>
  </r>
  <r>
    <x v="10"/>
    <x v="69"/>
    <n v="310803"/>
    <s v="Tapaz NHS"/>
    <s v="TAPAZ"/>
    <n v="2"/>
    <m/>
    <n v="1"/>
    <m/>
    <m/>
    <m/>
    <m/>
    <m/>
    <n v="578203.03752749984"/>
    <x v="0"/>
  </r>
  <r>
    <x v="10"/>
    <x v="69"/>
    <n v="310809"/>
    <s v="REV. TOMAS CONEJAR NHS"/>
    <s v="TAPAZ"/>
    <n v="2"/>
    <m/>
    <n v="1"/>
    <m/>
    <m/>
    <m/>
    <m/>
    <m/>
    <n v="578203.03752749984"/>
    <x v="0"/>
  </r>
  <r>
    <x v="10"/>
    <x v="69"/>
    <n v="311705"/>
    <s v="Candelaria NHS- Roxas Ext."/>
    <s v="TAPAZ"/>
    <n v="2"/>
    <m/>
    <n v="1"/>
    <m/>
    <m/>
    <m/>
    <m/>
    <m/>
    <n v="631014.50112750009"/>
    <x v="0"/>
  </r>
  <r>
    <x v="10"/>
    <x v="70"/>
    <n v="302625"/>
    <s v="Escalante NHS"/>
    <s v="CITY OF ESCALANTE"/>
    <n v="1"/>
    <m/>
    <n v="1"/>
    <m/>
    <m/>
    <m/>
    <m/>
    <m/>
    <n v="1141365.67"/>
    <x v="0"/>
  </r>
  <r>
    <x v="10"/>
    <x v="71"/>
    <n v="310901"/>
    <s v="Ayangan National High School"/>
    <s v="SIBUNAG"/>
    <n v="0"/>
    <m/>
    <n v="1"/>
    <m/>
    <m/>
    <m/>
    <m/>
    <m/>
    <n v="3911646.12"/>
    <x v="0"/>
  </r>
  <r>
    <x v="10"/>
    <x v="72"/>
    <n v="302445"/>
    <s v="Alejandro Firmeza MNHS"/>
    <s v="MIAGAO"/>
    <n v="1"/>
    <m/>
    <n v="1"/>
    <m/>
    <m/>
    <m/>
    <m/>
    <m/>
    <n v="3134244.08"/>
    <x v="0"/>
  </r>
  <r>
    <x v="10"/>
    <x v="72"/>
    <n v="302531"/>
    <s v="Miagao NHS"/>
    <s v="MIAGAO"/>
    <n v="1"/>
    <m/>
    <n v="1"/>
    <m/>
    <m/>
    <m/>
    <m/>
    <m/>
    <n v="4841253.95"/>
    <x v="0"/>
  </r>
  <r>
    <x v="10"/>
    <x v="72"/>
    <n v="302514"/>
    <s v="Jose Facultad MNHS"/>
    <s v="POTOTAN"/>
    <n v="3"/>
    <m/>
    <n v="1"/>
    <m/>
    <m/>
    <m/>
    <m/>
    <m/>
    <n v="2447822.13"/>
    <x v="0"/>
  </r>
  <r>
    <x v="10"/>
    <x v="72"/>
    <n v="302556"/>
    <s v="Pototan National Comprehensive High School"/>
    <s v="POTOTAN"/>
    <n v="3"/>
    <m/>
    <n v="1"/>
    <m/>
    <m/>
    <m/>
    <m/>
    <m/>
    <n v="4063058.75"/>
    <x v="0"/>
  </r>
  <r>
    <x v="10"/>
    <x v="72"/>
    <n v="302455"/>
    <s v="Banate NHS"/>
    <s v="BANATE"/>
    <n v="4"/>
    <m/>
    <n v="1"/>
    <m/>
    <m/>
    <m/>
    <m/>
    <m/>
    <n v="4136526.85"/>
    <x v="0"/>
  </r>
  <r>
    <x v="10"/>
    <x v="72"/>
    <n v="302489"/>
    <s v="De La Paz National High School"/>
    <s v="BANATE"/>
    <n v="4"/>
    <m/>
    <n v="1"/>
    <m/>
    <m/>
    <m/>
    <m/>
    <m/>
    <n v="3496108.79"/>
    <x v="0"/>
  </r>
  <r>
    <x v="10"/>
    <x v="72"/>
    <n v="302490"/>
    <s v="Dingle NHS"/>
    <s v="DINGLE"/>
    <n v="4"/>
    <m/>
    <n v="1"/>
    <m/>
    <m/>
    <m/>
    <m/>
    <m/>
    <n v="4041949.4"/>
    <x v="0"/>
  </r>
  <r>
    <x v="10"/>
    <x v="72"/>
    <n v="311008"/>
    <s v="Rufino G. Palabrica, Sr. NHS"/>
    <s v="DINGLE"/>
    <n v="4"/>
    <m/>
    <n v="1"/>
    <m/>
    <m/>
    <m/>
    <m/>
    <m/>
    <n v="3116337.49"/>
    <x v="0"/>
  </r>
  <r>
    <x v="10"/>
    <x v="72"/>
    <n v="302532"/>
    <s v="Milan NHS"/>
    <s v="LEMERY"/>
    <n v="5"/>
    <m/>
    <n v="1"/>
    <m/>
    <m/>
    <m/>
    <m/>
    <m/>
    <n v="2546414.2400000002"/>
    <x v="0"/>
  </r>
  <r>
    <x v="10"/>
    <x v="73"/>
    <n v="302738"/>
    <s v="Iloilo City NHS"/>
    <s v="ILOILO CITY (Capital)"/>
    <n v="0"/>
    <m/>
    <n v="1"/>
    <m/>
    <m/>
    <m/>
    <m/>
    <m/>
    <n v="4475369.9000000004"/>
    <x v="0"/>
  </r>
  <r>
    <x v="10"/>
    <x v="74"/>
    <n v="117839"/>
    <s v="D.C.Gurrucharri MS"/>
    <s v="CITY OF KABANKALAN"/>
    <n v="6"/>
    <m/>
    <n v="1"/>
    <m/>
    <m/>
    <m/>
    <m/>
    <m/>
    <n v="1189719.3899999999"/>
    <x v="0"/>
  </r>
  <r>
    <x v="10"/>
    <x v="74"/>
    <n v="117859"/>
    <s v="Hilamonan ES"/>
    <s v="CITY OF KABANKALAN"/>
    <n v="6"/>
    <m/>
    <n v="1"/>
    <m/>
    <m/>
    <m/>
    <m/>
    <m/>
    <n v="1235574.22"/>
    <x v="0"/>
  </r>
  <r>
    <x v="10"/>
    <x v="74"/>
    <n v="117867"/>
    <s v="Pinaguinpinan ES"/>
    <s v="CITY OF KABANKALAN"/>
    <n v="6"/>
    <m/>
    <n v="1"/>
    <m/>
    <m/>
    <m/>
    <m/>
    <m/>
    <n v="1405408.16"/>
    <x v="0"/>
  </r>
  <r>
    <x v="10"/>
    <x v="74"/>
    <n v="117872"/>
    <s v="Yanog ES"/>
    <s v="CITY OF KABANKALAN"/>
    <n v="6"/>
    <m/>
    <n v="1"/>
    <m/>
    <m/>
    <m/>
    <m/>
    <m/>
    <n v="477986.55"/>
    <x v="0"/>
  </r>
  <r>
    <x v="10"/>
    <x v="74"/>
    <n v="117885"/>
    <s v="Locotan ES"/>
    <s v="CITY OF KABANKALAN"/>
    <n v="6"/>
    <m/>
    <n v="1"/>
    <m/>
    <m/>
    <m/>
    <m/>
    <m/>
    <n v="1524238.54"/>
    <x v="0"/>
  </r>
  <r>
    <x v="10"/>
    <x v="74"/>
    <n v="117887"/>
    <s v="Magballo ES"/>
    <s v="CITY OF KABANKALAN"/>
    <n v="6"/>
    <m/>
    <n v="1"/>
    <m/>
    <m/>
    <m/>
    <m/>
    <m/>
    <n v="1674056.79"/>
    <x v="0"/>
  </r>
  <r>
    <x v="10"/>
    <x v="74"/>
    <n v="117894"/>
    <s v="Talubangi ES"/>
    <s v="CITY OF KABANKALAN"/>
    <n v="6"/>
    <m/>
    <n v="1"/>
    <m/>
    <m/>
    <m/>
    <m/>
    <m/>
    <n v="1294087.8600000001"/>
    <x v="0"/>
  </r>
  <r>
    <x v="10"/>
    <x v="74"/>
    <n v="117895"/>
    <s v="Tapi ES"/>
    <s v="CITY OF KABANKALAN"/>
    <n v="6"/>
    <m/>
    <n v="1"/>
    <m/>
    <m/>
    <m/>
    <m/>
    <m/>
    <n v="2109898.02"/>
    <x v="0"/>
  </r>
  <r>
    <x v="10"/>
    <x v="74"/>
    <n v="302785"/>
    <s v="Bantayan NHS"/>
    <s v="CITY OF KABANKALAN"/>
    <n v="6"/>
    <m/>
    <n v="1"/>
    <m/>
    <m/>
    <m/>
    <m/>
    <m/>
    <n v="1242920.54"/>
    <x v="0"/>
  </r>
  <r>
    <x v="10"/>
    <x v="74"/>
    <n v="302786"/>
    <s v="Binicuil NHS"/>
    <s v="CITY OF KABANKALAN"/>
    <n v="6"/>
    <m/>
    <n v="1"/>
    <m/>
    <m/>
    <m/>
    <m/>
    <m/>
    <n v="1079432.83"/>
    <x v="0"/>
  </r>
  <r>
    <x v="10"/>
    <x v="74"/>
    <n v="302787"/>
    <s v="CAROL-AN NHS"/>
    <s v="CITY OF KABANKALAN"/>
    <n v="6"/>
    <m/>
    <n v="1"/>
    <m/>
    <m/>
    <m/>
    <m/>
    <m/>
    <n v="1062593.6100000001"/>
    <x v="0"/>
  </r>
  <r>
    <x v="10"/>
    <x v="74"/>
    <n v="302792"/>
    <s v="Camansi NHS"/>
    <s v="CITY OF KABANKALAN"/>
    <n v="6"/>
    <m/>
    <n v="1"/>
    <m/>
    <m/>
    <m/>
    <m/>
    <m/>
    <n v="735237.11"/>
    <x v="0"/>
  </r>
  <r>
    <x v="10"/>
    <x v="74"/>
    <n v="302793"/>
    <s v="Florentino Galang Sr. NHS"/>
    <s v="CITY OF KABANKALAN"/>
    <n v="6"/>
    <m/>
    <n v="1"/>
    <m/>
    <m/>
    <m/>
    <m/>
    <m/>
    <n v="1470360.01"/>
    <x v="0"/>
  </r>
  <r>
    <x v="10"/>
    <x v="74"/>
    <n v="302796"/>
    <s v="Salong NHS"/>
    <s v="CITY OF KABANKALAN"/>
    <n v="6"/>
    <m/>
    <n v="1"/>
    <m/>
    <m/>
    <m/>
    <m/>
    <m/>
    <n v="1211309.76"/>
    <x v="0"/>
  </r>
  <r>
    <x v="10"/>
    <x v="74"/>
    <n v="302797"/>
    <s v="Tabugon NHS"/>
    <s v="CITY OF KABANKALAN"/>
    <n v="6"/>
    <m/>
    <n v="1"/>
    <m/>
    <m/>
    <m/>
    <m/>
    <m/>
    <n v="777804.47"/>
    <x v="0"/>
  </r>
  <r>
    <x v="10"/>
    <x v="74"/>
    <n v="302798"/>
    <s v="PINAGUINPINAN NHS"/>
    <s v="CITY OF KABANKALAN"/>
    <n v="6"/>
    <m/>
    <n v="1"/>
    <m/>
    <m/>
    <m/>
    <m/>
    <m/>
    <n v="1178458.45"/>
    <x v="0"/>
  </r>
  <r>
    <x v="10"/>
    <x v="74"/>
    <n v="302800"/>
    <s v="Tampalon NHS"/>
    <s v="CITY OF KABANKALAN"/>
    <n v="6"/>
    <m/>
    <n v="1"/>
    <m/>
    <m/>
    <m/>
    <m/>
    <m/>
    <n v="1066144.1399999999"/>
    <x v="0"/>
  </r>
  <r>
    <x v="10"/>
    <x v="74"/>
    <n v="302801"/>
    <s v="Tapi NHS"/>
    <s v="CITY OF KABANKALAN"/>
    <n v="6"/>
    <m/>
    <n v="1"/>
    <m/>
    <m/>
    <m/>
    <m/>
    <m/>
    <n v="1141365.67"/>
    <x v="0"/>
  </r>
  <r>
    <x v="10"/>
    <x v="74"/>
    <n v="312101"/>
    <s v="TAN-AWAN NHS"/>
    <s v="CITY OF KABANKALAN"/>
    <n v="6"/>
    <m/>
    <n v="1"/>
    <m/>
    <m/>
    <m/>
    <m/>
    <m/>
    <n v="1015085.74"/>
    <x v="0"/>
  </r>
  <r>
    <x v="10"/>
    <x v="75"/>
    <n v="302669"/>
    <s v="Negros Occidental HS"/>
    <s v="BACOLOD CITY (Capital)"/>
    <n v="0"/>
    <m/>
    <n v="1"/>
    <m/>
    <m/>
    <m/>
    <m/>
    <m/>
    <n v="5285721.3"/>
    <x v="0"/>
  </r>
  <r>
    <x v="10"/>
    <x v="75"/>
    <n v="302652"/>
    <s v="Inocencio V. Ferrer SOF (TASOF) (under the Reg'l Office)"/>
    <s v="CITY OF TALISAY"/>
    <n v="3"/>
    <m/>
    <n v="1"/>
    <m/>
    <m/>
    <m/>
    <m/>
    <m/>
    <n v="3764775.05"/>
    <x v="0"/>
  </r>
  <r>
    <x v="10"/>
    <x v="75"/>
    <n v="302678"/>
    <s v="Rafael B. Lacson NHS"/>
    <s v="CITY OF TALISAY"/>
    <n v="3"/>
    <m/>
    <n v="1"/>
    <m/>
    <m/>
    <m/>
    <m/>
    <m/>
    <n v="3817604.51"/>
    <x v="0"/>
  </r>
  <r>
    <x v="10"/>
    <x v="75"/>
    <n v="302695"/>
    <s v="Victorias National High School"/>
    <s v="CITY OF VICTORIAS"/>
    <n v="3"/>
    <m/>
    <n v="1"/>
    <m/>
    <m/>
    <m/>
    <m/>
    <m/>
    <n v="5241938.17"/>
    <x v="0"/>
  </r>
  <r>
    <x v="10"/>
    <x v="75"/>
    <n v="302609"/>
    <s v="Cansilayan NHS"/>
    <s v="MURCIA"/>
    <n v="3"/>
    <m/>
    <n v="1"/>
    <m/>
    <m/>
    <m/>
    <m/>
    <m/>
    <n v="1274910.45"/>
    <x v="0"/>
  </r>
  <r>
    <x v="10"/>
    <x v="75"/>
    <n v="302670"/>
    <s v="Murcia National High School"/>
    <s v="MURCIA"/>
    <n v="3"/>
    <m/>
    <n v="1"/>
    <m/>
    <m/>
    <m/>
    <m/>
    <m/>
    <n v="3382586.69"/>
    <x v="0"/>
  </r>
  <r>
    <x v="10"/>
    <x v="75"/>
    <n v="302677"/>
    <s v="Pontevedra NHS"/>
    <s v="PONTEVEDRA"/>
    <n v="4"/>
    <m/>
    <n v="1"/>
    <m/>
    <m/>
    <m/>
    <m/>
    <m/>
    <n v="3817604.51"/>
    <x v="0"/>
  </r>
  <r>
    <x v="10"/>
    <x v="75"/>
    <n v="116875"/>
    <s v="Nabu-ac ES"/>
    <s v="BINALBAGAN"/>
    <n v="5"/>
    <m/>
    <n v="1"/>
    <m/>
    <m/>
    <m/>
    <m/>
    <m/>
    <n v="473564.08"/>
    <x v="2"/>
  </r>
  <r>
    <x v="10"/>
    <x v="75"/>
    <n v="116882"/>
    <s v="Binadlan ES"/>
    <s v="BINALBAGAN"/>
    <n v="5"/>
    <m/>
    <n v="1"/>
    <m/>
    <m/>
    <m/>
    <m/>
    <m/>
    <n v="881548.26"/>
    <x v="2"/>
  </r>
  <r>
    <x v="10"/>
    <x v="75"/>
    <n v="117087"/>
    <s v="Tiqui ES"/>
    <s v="CITY OF HIMAMAYLAN"/>
    <n v="5"/>
    <m/>
    <n v="1"/>
    <m/>
    <m/>
    <m/>
    <m/>
    <m/>
    <n v="614377.15"/>
    <x v="2"/>
  </r>
  <r>
    <x v="10"/>
    <x v="75"/>
    <n v="302651"/>
    <s v="Hinigaran NHS"/>
    <s v="HINIGARAN"/>
    <n v="5"/>
    <m/>
    <n v="1"/>
    <m/>
    <m/>
    <m/>
    <m/>
    <m/>
    <n v="5608104.5700000003"/>
    <x v="0"/>
  </r>
  <r>
    <x v="10"/>
    <x v="75"/>
    <n v="302668"/>
    <s v="Negros Occ. NAISHI ( under the Reg'l Office)"/>
    <s v="HINIGARAN"/>
    <n v="5"/>
    <m/>
    <n v="1"/>
    <m/>
    <m/>
    <m/>
    <m/>
    <m/>
    <n v="3745342.73"/>
    <x v="0"/>
  </r>
  <r>
    <x v="10"/>
    <x v="75"/>
    <n v="302653"/>
    <s v="Isabela National High School"/>
    <s v="ISABELA"/>
    <n v="5"/>
    <m/>
    <n v="1"/>
    <m/>
    <m/>
    <m/>
    <m/>
    <m/>
    <n v="2814054.98"/>
    <x v="0"/>
  </r>
  <r>
    <x v="10"/>
    <x v="75"/>
    <n v="117256"/>
    <s v="Agogolo ES"/>
    <s v="MOISES PADILLA (MAGALLON)"/>
    <n v="5"/>
    <m/>
    <n v="1"/>
    <m/>
    <m/>
    <m/>
    <m/>
    <m/>
    <n v="1287247.06"/>
    <x v="2"/>
  </r>
  <r>
    <x v="10"/>
    <x v="75"/>
    <n v="117259"/>
    <s v="Cuyaoyao ES"/>
    <s v="MOISES PADILLA (MAGALLON)"/>
    <n v="5"/>
    <m/>
    <n v="1"/>
    <m/>
    <m/>
    <m/>
    <m/>
    <m/>
    <n v="881548.26"/>
    <x v="2"/>
  </r>
  <r>
    <x v="10"/>
    <x v="75"/>
    <n v="117270"/>
    <s v="Nacurohan ES"/>
    <s v="MOISES PADILLA (MAGALLON)"/>
    <n v="5"/>
    <m/>
    <n v="1"/>
    <m/>
    <m/>
    <m/>
    <m/>
    <m/>
    <n v="1287247.06"/>
    <x v="2"/>
  </r>
  <r>
    <x v="10"/>
    <x v="75"/>
    <n v="116967"/>
    <s v="Jerusalem ES"/>
    <s v="CAUAYAN"/>
    <n v="6"/>
    <m/>
    <n v="1"/>
    <m/>
    <m/>
    <m/>
    <m/>
    <m/>
    <n v="612976.07999999996"/>
    <x v="2"/>
  </r>
  <r>
    <x v="10"/>
    <x v="75"/>
    <n v="117009"/>
    <s v="Pinamay-an ES"/>
    <s v="CAUAYAN"/>
    <n v="6"/>
    <m/>
    <n v="1"/>
    <m/>
    <m/>
    <m/>
    <m/>
    <m/>
    <n v="1079342.74"/>
    <x v="2"/>
  </r>
  <r>
    <x v="10"/>
    <x v="75"/>
    <n v="117359"/>
    <s v="Hda. Maricalum ES"/>
    <s v="CITY OF SIPALAY"/>
    <n v="6"/>
    <m/>
    <n v="1"/>
    <m/>
    <m/>
    <m/>
    <m/>
    <m/>
    <n v="875895.2"/>
    <x v="2"/>
  </r>
  <r>
    <x v="10"/>
    <x v="75"/>
    <n v="117378"/>
    <s v="Patag Magbanua ES"/>
    <s v="CITY OF SIPALAY"/>
    <n v="6"/>
    <m/>
    <n v="1"/>
    <m/>
    <m/>
    <m/>
    <m/>
    <m/>
    <n v="1491653.57"/>
    <x v="2"/>
  </r>
  <r>
    <x v="10"/>
    <x v="75"/>
    <n v="180521"/>
    <s v="Dung-I ES"/>
    <s v="CITY OF SIPALAY"/>
    <n v="6"/>
    <m/>
    <n v="1"/>
    <m/>
    <m/>
    <m/>
    <m/>
    <m/>
    <n v="1079342.74"/>
    <x v="2"/>
  </r>
  <r>
    <x v="10"/>
    <x v="75"/>
    <n v="302632"/>
    <s v="GIL MONTILLA NATIONAL HIGH SCHOOL"/>
    <s v="CITY OF SIPALAY"/>
    <n v="6"/>
    <m/>
    <n v="1"/>
    <m/>
    <m/>
    <m/>
    <m/>
    <m/>
    <n v="4406315.0999999996"/>
    <x v="0"/>
  </r>
  <r>
    <x v="10"/>
    <x v="76"/>
    <n v="302806"/>
    <s v="Efraim M. Santibanez National High School"/>
    <s v="CITY OF PASSI"/>
    <n v="4"/>
    <m/>
    <n v="1"/>
    <m/>
    <m/>
    <m/>
    <m/>
    <m/>
    <n v="3134244.08"/>
    <x v="0"/>
  </r>
  <r>
    <x v="10"/>
    <x v="77"/>
    <n v="117656"/>
    <s v="Don Ynocencio del Rosario MS"/>
    <s v="ROXAS CITY (Capital)"/>
    <n v="1"/>
    <m/>
    <n v="1"/>
    <m/>
    <m/>
    <m/>
    <m/>
    <m/>
    <n v="579912.76"/>
    <x v="0"/>
  </r>
  <r>
    <x v="10"/>
    <x v="77"/>
    <n v="302755"/>
    <s v="Bago NHS"/>
    <s v="ROXAS CITY (Capital)"/>
    <n v="1"/>
    <m/>
    <n v="1"/>
    <m/>
    <m/>
    <m/>
    <m/>
    <m/>
    <n v="547749.92000000004"/>
    <x v="0"/>
  </r>
  <r>
    <x v="10"/>
    <x v="77"/>
    <n v="302756"/>
    <s v="Balijuagan NHS"/>
    <s v="ROXAS CITY (Capital)"/>
    <n v="1"/>
    <m/>
    <n v="1"/>
    <m/>
    <m/>
    <m/>
    <m/>
    <m/>
    <n v="578369.05000000005"/>
    <x v="0"/>
  </r>
  <r>
    <x v="10"/>
    <x v="77"/>
    <n v="302757"/>
    <s v="Cong. Ramon A. Arnaldo HS"/>
    <s v="ROXAS CITY (Capital)"/>
    <n v="1"/>
    <m/>
    <n v="1"/>
    <m/>
    <m/>
    <m/>
    <m/>
    <m/>
    <n v="978658.94"/>
    <x v="0"/>
  </r>
  <r>
    <x v="10"/>
    <x v="77"/>
    <n v="302759"/>
    <s v="Dumolog NHS"/>
    <s v="ROXAS CITY (Capital)"/>
    <n v="1"/>
    <m/>
    <n v="1"/>
    <m/>
    <m/>
    <m/>
    <m/>
    <m/>
    <n v="580044.6"/>
    <x v="0"/>
  </r>
  <r>
    <x v="10"/>
    <x v="77"/>
    <n v="302760"/>
    <s v="Milibili NHS"/>
    <s v="ROXAS CITY (Capital)"/>
    <n v="1"/>
    <m/>
    <n v="1"/>
    <m/>
    <m/>
    <m/>
    <m/>
    <m/>
    <n v="578369.05000000005"/>
    <x v="0"/>
  </r>
  <r>
    <x v="10"/>
    <x v="77"/>
    <n v="302761"/>
    <s v="Tanque NHS"/>
    <s v="ROXAS CITY (Capital)"/>
    <n v="1"/>
    <m/>
    <n v="1"/>
    <m/>
    <m/>
    <m/>
    <m/>
    <m/>
    <n v="579559.79"/>
    <x v="0"/>
  </r>
  <r>
    <x v="10"/>
    <x v="77"/>
    <n v="311702"/>
    <s v="Roxas City School for Philippine Craftsmen"/>
    <s v="ROXAS CITY (Capital)"/>
    <n v="1"/>
    <m/>
    <n v="1"/>
    <m/>
    <m/>
    <m/>
    <m/>
    <m/>
    <n v="679412.19"/>
    <x v="0"/>
  </r>
  <r>
    <x v="10"/>
    <x v="77"/>
    <n v="311703"/>
    <s v="Marcos Fuentes IS"/>
    <s v="ROXAS CITY (Capital)"/>
    <n v="1"/>
    <m/>
    <n v="1"/>
    <m/>
    <m/>
    <m/>
    <m/>
    <m/>
    <n v="607797.43999999994"/>
    <x v="0"/>
  </r>
  <r>
    <x v="10"/>
    <x v="78"/>
    <n v="302764"/>
    <s v="Colonia Divina Integrated School"/>
    <s v="SAGAY CITY"/>
    <n v="2"/>
    <m/>
    <n v="1"/>
    <m/>
    <m/>
    <m/>
    <m/>
    <m/>
    <n v="1170095.8400000001"/>
    <x v="0"/>
  </r>
  <r>
    <x v="10"/>
    <x v="78"/>
    <n v="302765"/>
    <s v="Eusebio Lopez Memorial Integrated School"/>
    <s v="SAGAY CITY"/>
    <n v="2"/>
    <m/>
    <n v="1"/>
    <m/>
    <m/>
    <m/>
    <m/>
    <m/>
    <n v="1496882.15"/>
    <x v="0"/>
  </r>
  <r>
    <x v="10"/>
    <x v="78"/>
    <n v="302766"/>
    <s v="Himogaan Baybay Integrated School"/>
    <s v="SAGAY CITY"/>
    <n v="2"/>
    <m/>
    <n v="1"/>
    <m/>
    <m/>
    <m/>
    <m/>
    <m/>
    <n v="1495260.19"/>
    <x v="0"/>
  </r>
  <r>
    <x v="10"/>
    <x v="78"/>
    <n v="302767"/>
    <s v="Sagay NHS"/>
    <s v="SAGAY CITY"/>
    <n v="2"/>
    <m/>
    <n v="1"/>
    <m/>
    <m/>
    <m/>
    <m/>
    <m/>
    <n v="1496882.15"/>
    <x v="0"/>
  </r>
  <r>
    <x v="10"/>
    <x v="78"/>
    <n v="302768"/>
    <s v="Bulanon National High School"/>
    <s v="SAGAY CITY"/>
    <n v="2"/>
    <m/>
    <n v="1"/>
    <m/>
    <m/>
    <m/>
    <m/>
    <m/>
    <n v="1191398.82"/>
    <x v="0"/>
  </r>
  <r>
    <x v="10"/>
    <x v="78"/>
    <n v="302771"/>
    <s v="Vito NHS"/>
    <s v="SAGAY CITY"/>
    <n v="2"/>
    <m/>
    <n v="1"/>
    <m/>
    <m/>
    <m/>
    <m/>
    <m/>
    <n v="1225112.25"/>
    <x v="0"/>
  </r>
  <r>
    <x v="10"/>
    <x v="78"/>
    <n v="311802"/>
    <s v="Sagay NHS-Rizal Ext."/>
    <s v="SAGAY CITY"/>
    <n v="2"/>
    <m/>
    <n v="1"/>
    <m/>
    <m/>
    <m/>
    <m/>
    <m/>
    <n v="1271236.1399999999"/>
    <x v="0"/>
  </r>
  <r>
    <x v="10"/>
    <x v="78"/>
    <n v="311803"/>
    <s v="Sagay NHS-Lopez Jaena Ext."/>
    <s v="SAGAY CITY"/>
    <n v="2"/>
    <m/>
    <n v="1"/>
    <m/>
    <m/>
    <m/>
    <m/>
    <m/>
    <n v="1170095.8400000001"/>
    <x v="0"/>
  </r>
  <r>
    <x v="10"/>
    <x v="78"/>
    <n v="343922"/>
    <s v="Sagay City SHS"/>
    <s v="SAGAY CITY"/>
    <n v="2"/>
    <m/>
    <n v="1"/>
    <m/>
    <m/>
    <m/>
    <m/>
    <m/>
    <n v="1496882.15"/>
    <x v="0"/>
  </r>
  <r>
    <x v="10"/>
    <x v="20"/>
    <n v="117755"/>
    <s v="Rizal ES"/>
    <s v="SAN CARLOS CITY"/>
    <n v="1"/>
    <m/>
    <n v="1"/>
    <m/>
    <m/>
    <m/>
    <m/>
    <m/>
    <n v="1577032.92"/>
    <x v="2"/>
  </r>
  <r>
    <x v="10"/>
    <x v="20"/>
    <n v="117759"/>
    <s v="Gigalaman ES"/>
    <s v="SAN CARLOS CITY"/>
    <n v="1"/>
    <m/>
    <n v="1"/>
    <m/>
    <m/>
    <m/>
    <m/>
    <m/>
    <n v="1793278.34"/>
    <x v="2"/>
  </r>
  <r>
    <x v="10"/>
    <x v="20"/>
    <n v="117761"/>
    <s v="Handalago ES"/>
    <s v="SAN CARLOS CITY"/>
    <n v="1"/>
    <m/>
    <n v="1"/>
    <m/>
    <m/>
    <m/>
    <m/>
    <m/>
    <n v="1144542.0900000001"/>
    <x v="2"/>
  </r>
  <r>
    <x v="10"/>
    <x v="20"/>
    <n v="117778"/>
    <s v="Lagha Elementary School - Extension"/>
    <s v="SAN CARLOS CITY"/>
    <n v="1"/>
    <m/>
    <n v="1"/>
    <m/>
    <m/>
    <m/>
    <m/>
    <m/>
    <n v="917691.67"/>
    <x v="2"/>
  </r>
  <r>
    <x v="10"/>
    <x v="20"/>
    <n v="117797"/>
    <s v="Pagbatangan ES"/>
    <s v="SAN CARLOS CITY"/>
    <n v="1"/>
    <m/>
    <n v="1"/>
    <m/>
    <m/>
    <m/>
    <m/>
    <m/>
    <n v="3955732.52"/>
    <x v="2"/>
  </r>
  <r>
    <x v="10"/>
    <x v="20"/>
    <n v="117798"/>
    <s v="Paniagan ES"/>
    <s v="SAN CARLOS CITY"/>
    <n v="1"/>
    <m/>
    <n v="1"/>
    <m/>
    <m/>
    <m/>
    <m/>
    <m/>
    <n v="928296.67"/>
    <x v="2"/>
  </r>
  <r>
    <x v="10"/>
    <x v="79"/>
    <n v="302778"/>
    <s v="Brgy. Guimbala-on NHS"/>
    <s v="SILAY CITY"/>
    <n v="3"/>
    <m/>
    <n v="1"/>
    <m/>
    <m/>
    <m/>
    <m/>
    <m/>
    <n v="1226572.17"/>
    <x v="0"/>
  </r>
  <r>
    <x v="10"/>
    <x v="79"/>
    <n v="302779"/>
    <s v="Don Felix T. Lacson NHS (Brgy. Capitan Ramon)"/>
    <s v="SILAY CITY"/>
    <n v="3"/>
    <m/>
    <n v="1"/>
    <m/>
    <m/>
    <m/>
    <m/>
    <m/>
    <n v="1223049.33"/>
    <x v="0"/>
  </r>
  <r>
    <x v="10"/>
    <x v="79"/>
    <n v="302781"/>
    <s v="Brgy. E. Lopez National High School"/>
    <s v="SILAY CITY"/>
    <n v="3"/>
    <m/>
    <n v="1"/>
    <m/>
    <m/>
    <m/>
    <m/>
    <m/>
    <n v="1678512.43"/>
    <x v="0"/>
  </r>
  <r>
    <x v="11"/>
    <x v="80"/>
    <n v="303212"/>
    <s v="Bais City National High School"/>
    <s v="BAIS CITY"/>
    <n v="2"/>
    <m/>
    <n v="1"/>
    <m/>
    <m/>
    <m/>
    <m/>
    <m/>
    <n v="4097269.85"/>
    <x v="0"/>
  </r>
  <r>
    <x v="11"/>
    <x v="80"/>
    <n v="303215"/>
    <s v="Lonoy National High School"/>
    <s v="BAIS CITY"/>
    <n v="2"/>
    <m/>
    <n v="1"/>
    <m/>
    <m/>
    <m/>
    <m/>
    <m/>
    <n v="2638984.5099999998"/>
    <x v="0"/>
  </r>
  <r>
    <x v="11"/>
    <x v="80"/>
    <n v="303216"/>
    <s v="Bais City Science NHS"/>
    <s v="BAIS CITY"/>
    <n v="2"/>
    <m/>
    <n v="1"/>
    <m/>
    <m/>
    <m/>
    <m/>
    <m/>
    <n v="1627597.61"/>
    <x v="0"/>
  </r>
  <r>
    <x v="11"/>
    <x v="80"/>
    <n v="323007"/>
    <s v="Mansangaban National HS"/>
    <s v="BAIS CITY"/>
    <n v="2"/>
    <m/>
    <n v="1"/>
    <m/>
    <m/>
    <m/>
    <m/>
    <m/>
    <n v="1435064.97"/>
    <x v="0"/>
  </r>
  <r>
    <x v="11"/>
    <x v="81"/>
    <n v="120111"/>
    <s v="Cabigti-an ES"/>
    <s v="BASAY"/>
    <n v="3"/>
    <m/>
    <n v="1"/>
    <m/>
    <m/>
    <m/>
    <m/>
    <m/>
    <n v="1813292.52"/>
    <x v="0"/>
  </r>
  <r>
    <x v="11"/>
    <x v="81"/>
    <n v="303217"/>
    <s v="Basay National High School"/>
    <s v="BASAY"/>
    <n v="3"/>
    <m/>
    <n v="1"/>
    <m/>
    <m/>
    <m/>
    <m/>
    <m/>
    <n v="2410027.9700000002"/>
    <x v="0"/>
  </r>
  <r>
    <x v="11"/>
    <x v="81"/>
    <n v="303218"/>
    <s v="Actin National High School"/>
    <s v="BASAY"/>
    <n v="3"/>
    <m/>
    <n v="1"/>
    <m/>
    <m/>
    <m/>
    <m/>
    <m/>
    <n v="1877651.65"/>
    <x v="0"/>
  </r>
  <r>
    <x v="11"/>
    <x v="81"/>
    <n v="303219"/>
    <s v="Bal-os National High School"/>
    <s v="BASAY"/>
    <n v="3"/>
    <m/>
    <n v="1"/>
    <m/>
    <m/>
    <m/>
    <m/>
    <m/>
    <n v="1499669.73"/>
    <x v="0"/>
  </r>
  <r>
    <x v="11"/>
    <x v="81"/>
    <n v="303220"/>
    <s v="Maglinao National High School"/>
    <s v="BASAY"/>
    <n v="3"/>
    <m/>
    <n v="1"/>
    <m/>
    <m/>
    <m/>
    <m/>
    <m/>
    <n v="1379975.04"/>
    <x v="0"/>
  </r>
  <r>
    <x v="11"/>
    <x v="81"/>
    <n v="120131"/>
    <s v="Kasla ES"/>
    <s v="CITY OF BAYAWAN (TULONG)"/>
    <n v="3"/>
    <m/>
    <n v="1"/>
    <m/>
    <m/>
    <m/>
    <m/>
    <m/>
    <n v="767286.51"/>
    <x v="0"/>
  </r>
  <r>
    <x v="11"/>
    <x v="81"/>
    <n v="120146"/>
    <s v="Canabuan PS"/>
    <s v="CITY OF BAYAWAN (TULONG)"/>
    <n v="3"/>
    <m/>
    <n v="1"/>
    <m/>
    <m/>
    <m/>
    <m/>
    <m/>
    <n v="1572433.82"/>
    <x v="0"/>
  </r>
  <r>
    <x v="11"/>
    <x v="81"/>
    <n v="120150"/>
    <s v="Guintana-an ES"/>
    <s v="CITY OF BAYAWAN (TULONG)"/>
    <n v="3"/>
    <m/>
    <n v="1"/>
    <m/>
    <m/>
    <m/>
    <m/>
    <m/>
    <n v="1216320.4099999999"/>
    <x v="0"/>
  </r>
  <r>
    <x v="11"/>
    <x v="81"/>
    <n v="120153"/>
    <s v="Hag-um PS"/>
    <s v="CITY OF BAYAWAN (TULONG)"/>
    <n v="3"/>
    <m/>
    <n v="1"/>
    <m/>
    <m/>
    <m/>
    <m/>
    <m/>
    <n v="642505.31000000006"/>
    <x v="0"/>
  </r>
  <r>
    <x v="11"/>
    <x v="81"/>
    <n v="120158"/>
    <s v="Kangkawit PS"/>
    <s v="CITY OF BAYAWAN (TULONG)"/>
    <n v="3"/>
    <m/>
    <n v="1"/>
    <m/>
    <m/>
    <m/>
    <m/>
    <m/>
    <n v="1379061.37"/>
    <x v="0"/>
  </r>
  <r>
    <x v="11"/>
    <x v="81"/>
    <n v="120159"/>
    <s v="Lunoy Elementary School"/>
    <s v="CITY OF BAYAWAN (TULONG)"/>
    <n v="3"/>
    <m/>
    <n v="1"/>
    <m/>
    <m/>
    <m/>
    <m/>
    <m/>
    <n v="1254280.1599999999"/>
    <x v="0"/>
  </r>
  <r>
    <x v="11"/>
    <x v="81"/>
    <n v="232003"/>
    <s v="Napo ES"/>
    <s v="CITY OF BAYAWAN (TULONG)"/>
    <n v="3"/>
    <m/>
    <n v="1"/>
    <m/>
    <m/>
    <m/>
    <m/>
    <m/>
    <n v="1260825.01"/>
    <x v="0"/>
  </r>
  <r>
    <x v="11"/>
    <x v="81"/>
    <n v="303221"/>
    <s v="Bayawan National High School"/>
    <s v="CITY OF BAYAWAN (TULONG)"/>
    <n v="3"/>
    <m/>
    <n v="1"/>
    <m/>
    <m/>
    <m/>
    <m/>
    <m/>
    <n v="4287728.97"/>
    <x v="0"/>
  </r>
  <r>
    <x v="11"/>
    <x v="81"/>
    <n v="303227"/>
    <s v="Dawis NHS"/>
    <s v="CITY OF BAYAWAN (TULONG)"/>
    <n v="3"/>
    <m/>
    <n v="1"/>
    <m/>
    <m/>
    <m/>
    <m/>
    <m/>
    <n v="2208937.86"/>
    <x v="0"/>
  </r>
  <r>
    <x v="11"/>
    <x v="81"/>
    <n v="303237"/>
    <s v="Kalumboyan NHS"/>
    <s v="CITY OF BAYAWAN (TULONG)"/>
    <n v="3"/>
    <m/>
    <n v="1"/>
    <m/>
    <m/>
    <m/>
    <m/>
    <m/>
    <n v="1920492.43"/>
    <x v="0"/>
  </r>
  <r>
    <x v="11"/>
    <x v="81"/>
    <n v="303238"/>
    <s v="Bugay NHS"/>
    <s v="CITY OF BAYAWAN (TULONG)"/>
    <n v="3"/>
    <m/>
    <n v="1"/>
    <m/>
    <m/>
    <m/>
    <m/>
    <m/>
    <n v="2286399.4"/>
    <x v="0"/>
  </r>
  <r>
    <x v="11"/>
    <x v="81"/>
    <n v="303239"/>
    <s v="Kalamtukan NHS"/>
    <s v="CITY OF BAYAWAN (TULONG)"/>
    <n v="3"/>
    <m/>
    <n v="1"/>
    <m/>
    <m/>
    <m/>
    <m/>
    <m/>
    <n v="2682519.69"/>
    <x v="0"/>
  </r>
  <r>
    <x v="11"/>
    <x v="81"/>
    <n v="303240"/>
    <s v="Manduaw NHS"/>
    <s v="CITY OF BAYAWAN (TULONG)"/>
    <n v="3"/>
    <m/>
    <n v="1"/>
    <m/>
    <m/>
    <m/>
    <m/>
    <m/>
    <n v="2623847.79"/>
    <x v="0"/>
  </r>
  <r>
    <x v="11"/>
    <x v="81"/>
    <n v="303241"/>
    <s v="Tabuan PCHS"/>
    <s v="CITY OF BAYAWAN (TULONG)"/>
    <n v="3"/>
    <m/>
    <n v="1"/>
    <m/>
    <m/>
    <m/>
    <m/>
    <m/>
    <n v="2814862.39"/>
    <x v="0"/>
  </r>
  <r>
    <x v="11"/>
    <x v="81"/>
    <n v="303242"/>
    <s v="Tayawan NHS"/>
    <s v="CITY OF BAYAWAN (TULONG)"/>
    <n v="3"/>
    <m/>
    <n v="1"/>
    <m/>
    <m/>
    <m/>
    <m/>
    <m/>
    <n v="2662911.37"/>
    <x v="0"/>
  </r>
  <r>
    <x v="11"/>
    <x v="81"/>
    <n v="303254"/>
    <s v="Narra HS"/>
    <s v="CITY OF BAYAWAN (TULONG)"/>
    <n v="3"/>
    <m/>
    <n v="1"/>
    <m/>
    <m/>
    <m/>
    <m/>
    <m/>
    <n v="1881799.15"/>
    <x v="0"/>
  </r>
  <r>
    <x v="11"/>
    <x v="81"/>
    <n v="303256"/>
    <s v="Omod National High School"/>
    <s v="CITY OF BAYAWAN (TULONG)"/>
    <n v="3"/>
    <m/>
    <n v="1"/>
    <m/>
    <m/>
    <m/>
    <m/>
    <m/>
    <n v="1559432.94"/>
    <x v="0"/>
  </r>
  <r>
    <x v="11"/>
    <x v="81"/>
    <n v="321901"/>
    <s v="Banaybanay NHS"/>
    <s v="CITY OF BAYAWAN (TULONG)"/>
    <n v="3"/>
    <m/>
    <n v="1"/>
    <m/>
    <m/>
    <m/>
    <m/>
    <m/>
    <n v="2306773.75"/>
    <x v="0"/>
  </r>
  <r>
    <x v="11"/>
    <x v="81"/>
    <n v="321902"/>
    <s v="Bayawan City Science HS"/>
    <s v="CITY OF BAYAWAN (TULONG)"/>
    <n v="3"/>
    <m/>
    <n v="1"/>
    <m/>
    <m/>
    <m/>
    <m/>
    <m/>
    <n v="1428522.8"/>
    <x v="0"/>
  </r>
  <r>
    <x v="11"/>
    <x v="81"/>
    <n v="321903"/>
    <s v="Minaba HS"/>
    <s v="CITY OF BAYAWAN (TULONG)"/>
    <n v="3"/>
    <m/>
    <n v="1"/>
    <m/>
    <m/>
    <m/>
    <m/>
    <m/>
    <n v="1941999.9"/>
    <x v="0"/>
  </r>
  <r>
    <x v="11"/>
    <x v="81"/>
    <n v="321904"/>
    <s v="Villasol HS"/>
    <s v="CITY OF BAYAWAN (TULONG)"/>
    <n v="3"/>
    <m/>
    <n v="1"/>
    <m/>
    <m/>
    <m/>
    <m/>
    <m/>
    <n v="1464300.14"/>
    <x v="0"/>
  </r>
  <r>
    <x v="11"/>
    <x v="81"/>
    <n v="321905"/>
    <s v="Lapay High School"/>
    <s v="CITY OF BAYAWAN (TULONG)"/>
    <n v="3"/>
    <m/>
    <n v="1"/>
    <m/>
    <m/>
    <m/>
    <m/>
    <m/>
    <n v="1992340.81"/>
    <x v="0"/>
  </r>
  <r>
    <x v="11"/>
    <x v="81"/>
    <n v="321906"/>
    <s v="San Jose HS"/>
    <s v="CITY OF BAYAWAN (TULONG)"/>
    <n v="3"/>
    <m/>
    <n v="1"/>
    <m/>
    <m/>
    <m/>
    <m/>
    <m/>
    <n v="1431785.89"/>
    <x v="0"/>
  </r>
  <r>
    <x v="11"/>
    <x v="81"/>
    <n v="321907"/>
    <s v="Atilano B. Cabangal MHS"/>
    <s v="CITY OF BAYAWAN (TULONG)"/>
    <n v="3"/>
    <m/>
    <n v="1"/>
    <m/>
    <m/>
    <m/>
    <m/>
    <m/>
    <n v="1286681.5900000001"/>
    <x v="0"/>
  </r>
  <r>
    <x v="11"/>
    <x v="81"/>
    <n v="321908"/>
    <s v="Antonio M. Lacson, Sr. MHS"/>
    <s v="CITY OF BAYAWAN (TULONG)"/>
    <n v="3"/>
    <m/>
    <n v="1"/>
    <m/>
    <m/>
    <m/>
    <m/>
    <m/>
    <n v="1725381.18"/>
    <x v="0"/>
  </r>
  <r>
    <x v="11"/>
    <x v="81"/>
    <n v="321909"/>
    <s v="Malabugas HS"/>
    <s v="CITY OF BAYAWAN (TULONG)"/>
    <n v="3"/>
    <m/>
    <n v="1"/>
    <m/>
    <m/>
    <m/>
    <m/>
    <m/>
    <n v="2560876.5699999998"/>
    <x v="0"/>
  </r>
  <r>
    <x v="11"/>
    <x v="81"/>
    <n v="321910"/>
    <s v="Pagatban HS"/>
    <s v="CITY OF BAYAWAN (TULONG)"/>
    <n v="3"/>
    <m/>
    <n v="1"/>
    <m/>
    <m/>
    <m/>
    <m/>
    <m/>
    <n v="1892234.94"/>
    <x v="0"/>
  </r>
  <r>
    <x v="11"/>
    <x v="81"/>
    <n v="321911"/>
    <s v="Abundio Agarpao, Sr. MHS"/>
    <s v="CITY OF BAYAWAN (TULONG)"/>
    <n v="3"/>
    <m/>
    <n v="1"/>
    <m/>
    <m/>
    <m/>
    <m/>
    <m/>
    <n v="1936621.59"/>
    <x v="0"/>
  </r>
  <r>
    <x v="11"/>
    <x v="81"/>
    <n v="321912"/>
    <s v="Cansumalig High School"/>
    <s v="CITY OF BAYAWAN (TULONG)"/>
    <n v="3"/>
    <m/>
    <n v="1"/>
    <m/>
    <m/>
    <m/>
    <m/>
    <m/>
    <n v="2168858.4"/>
    <x v="0"/>
  </r>
  <r>
    <x v="11"/>
    <x v="82"/>
    <n v="302850"/>
    <s v="Fatima NHS"/>
    <s v="CORTES"/>
    <n v="1"/>
    <m/>
    <n v="1"/>
    <m/>
    <m/>
    <m/>
    <m/>
    <m/>
    <n v="934429.73"/>
    <x v="0"/>
  </r>
  <r>
    <x v="11"/>
    <x v="82"/>
    <n v="302817"/>
    <s v="Biking Tech-Voc HS"/>
    <s v="DAUIS"/>
    <n v="1"/>
    <m/>
    <n v="1"/>
    <m/>
    <m/>
    <m/>
    <m/>
    <m/>
    <n v="2927879.56"/>
    <x v="0"/>
  </r>
  <r>
    <x v="11"/>
    <x v="82"/>
    <n v="302908"/>
    <s v="Tabalong NHS"/>
    <s v="DAUIS"/>
    <n v="1"/>
    <m/>
    <n v="1"/>
    <m/>
    <m/>
    <m/>
    <m/>
    <m/>
    <n v="1170845.23"/>
    <x v="0"/>
  </r>
  <r>
    <x v="11"/>
    <x v="82"/>
    <n v="302881"/>
    <s v="Pagnito-an NHS"/>
    <s v="MARIBOJOC"/>
    <n v="1"/>
    <m/>
    <n v="1"/>
    <m/>
    <m/>
    <m/>
    <m/>
    <m/>
    <n v="1272128.3600000001"/>
    <x v="0"/>
  </r>
  <r>
    <x v="11"/>
    <x v="82"/>
    <n v="302906"/>
    <s v="Sikatuna NHS"/>
    <s v="SIKATUNA"/>
    <n v="1"/>
    <m/>
    <n v="1"/>
    <m/>
    <m/>
    <m/>
    <m/>
    <m/>
    <n v="2100247.2599999998"/>
    <x v="0"/>
  </r>
  <r>
    <x v="11"/>
    <x v="82"/>
    <n v="302822"/>
    <s v="Tubigon West NHS"/>
    <s v="TUBIGON"/>
    <n v="1"/>
    <m/>
    <n v="1"/>
    <m/>
    <m/>
    <m/>
    <m/>
    <m/>
    <n v="1831127.71"/>
    <x v="0"/>
  </r>
  <r>
    <x v="11"/>
    <x v="82"/>
    <n v="312333"/>
    <s v="Tubigon West Central HS"/>
    <s v="TUBIGON"/>
    <n v="1"/>
    <m/>
    <n v="1"/>
    <m/>
    <m/>
    <m/>
    <m/>
    <m/>
    <n v="1841339.03"/>
    <x v="0"/>
  </r>
  <r>
    <x v="11"/>
    <x v="82"/>
    <n v="302886"/>
    <s v="Pres. Carlos P. Garcia Technical Vocational School of Fisheries and Arts"/>
    <s v="BIEN UNIDO"/>
    <n v="2"/>
    <m/>
    <n v="1"/>
    <m/>
    <m/>
    <m/>
    <m/>
    <m/>
    <n v="2244438.83"/>
    <x v="0"/>
  </r>
  <r>
    <x v="11"/>
    <x v="82"/>
    <n v="302830"/>
    <s v="Cangawa NHS"/>
    <s v="BUENAVISTA"/>
    <n v="2"/>
    <m/>
    <n v="1"/>
    <m/>
    <m/>
    <m/>
    <m/>
    <m/>
    <n v="2190473.84"/>
    <x v="0"/>
  </r>
  <r>
    <x v="11"/>
    <x v="82"/>
    <n v="302841"/>
    <s v="Danao NHS"/>
    <s v="DANAO"/>
    <n v="2"/>
    <m/>
    <n v="1"/>
    <m/>
    <m/>
    <m/>
    <m/>
    <m/>
    <n v="1480446.26"/>
    <x v="0"/>
  </r>
  <r>
    <x v="11"/>
    <x v="82"/>
    <n v="302842"/>
    <s v="Cantubod NHS"/>
    <s v="DANAO"/>
    <n v="2"/>
    <m/>
    <n v="1"/>
    <m/>
    <m/>
    <m/>
    <m/>
    <m/>
    <n v="1473448.07"/>
    <x v="0"/>
  </r>
  <r>
    <x v="11"/>
    <x v="82"/>
    <n v="302891"/>
    <s v="San Jose NHS"/>
    <s v="INABANGA"/>
    <n v="2"/>
    <m/>
    <n v="1"/>
    <m/>
    <m/>
    <m/>
    <m/>
    <m/>
    <n v="1598514.16"/>
    <x v="0"/>
  </r>
  <r>
    <x v="11"/>
    <x v="82"/>
    <n v="302913"/>
    <s v="Tulang NHS"/>
    <s v="JETAFE"/>
    <n v="2"/>
    <m/>
    <n v="1"/>
    <m/>
    <m/>
    <m/>
    <m/>
    <m/>
    <n v="1705970.03"/>
    <x v="0"/>
  </r>
  <r>
    <x v="11"/>
    <x v="82"/>
    <n v="302887"/>
    <s v="San Agustin NHS"/>
    <s v="SAGBAYAN (BORJA)"/>
    <n v="2"/>
    <m/>
    <n v="1"/>
    <m/>
    <m/>
    <m/>
    <m/>
    <m/>
    <n v="2050773.44"/>
    <x v="0"/>
  </r>
  <r>
    <x v="11"/>
    <x v="82"/>
    <n v="302888"/>
    <s v="Eugenio V. Amores MHS"/>
    <s v="SAGBAYAN (BORJA)"/>
    <n v="2"/>
    <m/>
    <n v="1"/>
    <m/>
    <m/>
    <m/>
    <m/>
    <m/>
    <n v="1174611.9099999999"/>
    <x v="0"/>
  </r>
  <r>
    <x v="11"/>
    <x v="82"/>
    <n v="312309"/>
    <s v="JAPER Memorial High Shoool"/>
    <s v="SAGBAYAN (BORJA)"/>
    <n v="2"/>
    <m/>
    <n v="1"/>
    <m/>
    <m/>
    <m/>
    <m/>
    <m/>
    <n v="1478617.91"/>
    <x v="0"/>
  </r>
  <r>
    <x v="11"/>
    <x v="82"/>
    <n v="302893"/>
    <s v="San Jose NHS"/>
    <s v="TALIBON"/>
    <n v="2"/>
    <m/>
    <n v="1"/>
    <m/>
    <m/>
    <m/>
    <m/>
    <m/>
    <n v="1998749.2"/>
    <x v="0"/>
  </r>
  <r>
    <x v="11"/>
    <x v="82"/>
    <n v="302816"/>
    <s v="Biabas Trade High School"/>
    <s v="UBAY"/>
    <n v="2"/>
    <m/>
    <n v="1"/>
    <m/>
    <m/>
    <m/>
    <m/>
    <m/>
    <n v="1390322.41"/>
    <x v="0"/>
  </r>
  <r>
    <x v="11"/>
    <x v="82"/>
    <n v="302825"/>
    <s v="Camambugan NHS"/>
    <s v="UBAY"/>
    <n v="2"/>
    <m/>
    <n v="1"/>
    <m/>
    <m/>
    <m/>
    <m/>
    <m/>
    <n v="1568580.44"/>
    <x v="0"/>
  </r>
  <r>
    <x v="11"/>
    <x v="82"/>
    <n v="302899"/>
    <s v="San Pascual National Agr'l HS"/>
    <s v="UBAY"/>
    <n v="2"/>
    <m/>
    <n v="1"/>
    <m/>
    <m/>
    <m/>
    <m/>
    <m/>
    <n v="2030908.29"/>
    <x v="0"/>
  </r>
  <r>
    <x v="11"/>
    <x v="82"/>
    <n v="302914"/>
    <s v="Union NHS"/>
    <s v="UBAY"/>
    <n v="2"/>
    <m/>
    <n v="1"/>
    <m/>
    <m/>
    <m/>
    <m/>
    <m/>
    <n v="1471889.96"/>
    <x v="0"/>
  </r>
  <r>
    <x v="11"/>
    <x v="82"/>
    <n v="302809"/>
    <s v="Alicia Technical-Voc'l HS"/>
    <s v="ALICIA"/>
    <n v="3"/>
    <m/>
    <n v="1"/>
    <m/>
    <m/>
    <m/>
    <m/>
    <m/>
    <n v="2241906.13"/>
    <x v="0"/>
  </r>
  <r>
    <x v="11"/>
    <x v="82"/>
    <n v="302810"/>
    <s v="Ambassador Pablo R. Suarez, Jr. NHS"/>
    <s v="CARMEN"/>
    <n v="3"/>
    <m/>
    <n v="1"/>
    <m/>
    <m/>
    <m/>
    <m/>
    <m/>
    <n v="1064141.97"/>
    <x v="0"/>
  </r>
  <r>
    <x v="11"/>
    <x v="82"/>
    <n v="302860"/>
    <s v="Katipunan NHS"/>
    <s v="CARMEN"/>
    <n v="3"/>
    <m/>
    <n v="1"/>
    <m/>
    <m/>
    <m/>
    <m/>
    <m/>
    <n v="2806151.62"/>
    <x v="0"/>
  </r>
  <r>
    <x v="11"/>
    <x v="82"/>
    <n v="302885"/>
    <s v="Policronio S. Dano, Sr. HS"/>
    <s v="CARMEN"/>
    <n v="3"/>
    <m/>
    <n v="1"/>
    <m/>
    <m/>
    <m/>
    <m/>
    <m/>
    <n v="1112355.22"/>
    <x v="0"/>
  </r>
  <r>
    <x v="11"/>
    <x v="82"/>
    <n v="312339"/>
    <s v="Ponciano F. Ramasola Sr. High School"/>
    <s v="CARMEN"/>
    <n v="3"/>
    <m/>
    <n v="1"/>
    <m/>
    <m/>
    <m/>
    <m/>
    <m/>
    <n v="1294081.44"/>
    <x v="0"/>
  </r>
  <r>
    <x v="11"/>
    <x v="82"/>
    <n v="302884"/>
    <s v="Pilar Technical-Vocational HS"/>
    <s v="PILAR"/>
    <n v="3"/>
    <m/>
    <n v="1"/>
    <m/>
    <m/>
    <m/>
    <m/>
    <m/>
    <n v="2898887.62"/>
    <x v="0"/>
  </r>
  <r>
    <x v="11"/>
    <x v="82"/>
    <n v="302848"/>
    <s v="Dusita High School"/>
    <s v="SIERRA BULLONES"/>
    <n v="3"/>
    <m/>
    <n v="1"/>
    <m/>
    <m/>
    <m/>
    <m/>
    <m/>
    <n v="1031990.82"/>
    <x v="0"/>
  </r>
  <r>
    <x v="11"/>
    <x v="82"/>
    <n v="302905"/>
    <s v="Sierra Bullones Technical Vocational High School"/>
    <s v="SIERRA BULLONES"/>
    <n v="3"/>
    <m/>
    <n v="1"/>
    <m/>
    <m/>
    <m/>
    <m/>
    <m/>
    <n v="2750227.21"/>
    <x v="0"/>
  </r>
  <r>
    <x v="11"/>
    <x v="82"/>
    <n v="302916"/>
    <s v="Valencia Tech-Voc HS"/>
    <s v="VALENCIA"/>
    <n v="3"/>
    <m/>
    <n v="1"/>
    <m/>
    <m/>
    <m/>
    <m/>
    <m/>
    <n v="2980751.81"/>
    <x v="0"/>
  </r>
  <r>
    <x v="11"/>
    <x v="83"/>
    <n v="302970"/>
    <s v="Can-asujan NHS"/>
    <s v="CITY OF CARCAR"/>
    <n v="1"/>
    <m/>
    <n v="1"/>
    <m/>
    <m/>
    <m/>
    <m/>
    <m/>
    <n v="2347731.87"/>
    <x v="0"/>
  </r>
  <r>
    <x v="11"/>
    <x v="83"/>
    <n v="302972"/>
    <s v="Carcar Central National High School (Pob. Night)"/>
    <s v="CITY OF CARCAR"/>
    <n v="1"/>
    <m/>
    <n v="1"/>
    <m/>
    <m/>
    <m/>
    <m/>
    <m/>
    <n v="2031404"/>
    <x v="0"/>
  </r>
  <r>
    <x v="11"/>
    <x v="83"/>
    <n v="303016"/>
    <s v="Maximino Noel Memorial National High School"/>
    <s v="CITY OF CARCAR"/>
    <n v="1"/>
    <m/>
    <n v="1"/>
    <m/>
    <m/>
    <m/>
    <m/>
    <m/>
    <n v="2770566.64"/>
    <x v="0"/>
  </r>
  <r>
    <x v="11"/>
    <x v="83"/>
    <n v="303066"/>
    <s v="OCAÑA NHS"/>
    <s v="CITY OF CARCAR"/>
    <n v="1"/>
    <m/>
    <n v="1"/>
    <m/>
    <m/>
    <m/>
    <m/>
    <m/>
    <n v="1975444.19"/>
    <x v="0"/>
  </r>
  <r>
    <x v="11"/>
    <x v="83"/>
    <n v="303082"/>
    <s v="ROBERTO E. SATO MEMORIAL NATIONAL HIGH SCHOOL"/>
    <s v="CITY OF CARCAR"/>
    <n v="1"/>
    <m/>
    <n v="1"/>
    <m/>
    <m/>
    <m/>
    <m/>
    <m/>
    <n v="2010499.34"/>
    <x v="0"/>
  </r>
  <r>
    <x v="11"/>
    <x v="83"/>
    <n v="303126"/>
    <s v="Valencia VOCATIONAL  NHS"/>
    <s v="CITY OF CARCAR"/>
    <n v="1"/>
    <m/>
    <n v="1"/>
    <m/>
    <m/>
    <m/>
    <m/>
    <m/>
    <n v="2344712.7400000002"/>
    <x v="0"/>
  </r>
  <r>
    <x v="11"/>
    <x v="83"/>
    <n v="324904"/>
    <s v="Tuyom National High School"/>
    <s v="CITY OF CARCAR"/>
    <n v="1"/>
    <m/>
    <n v="1"/>
    <m/>
    <m/>
    <m/>
    <m/>
    <m/>
    <n v="2089088.32"/>
    <x v="0"/>
  </r>
  <r>
    <x v="11"/>
    <x v="84"/>
    <n v="302928"/>
    <s v="Balao NHS"/>
    <s v="BARILI"/>
    <n v="3"/>
    <m/>
    <n v="1"/>
    <m/>
    <m/>
    <m/>
    <m/>
    <m/>
    <n v="1282976.83"/>
    <x v="0"/>
  </r>
  <r>
    <x v="11"/>
    <x v="84"/>
    <n v="303069"/>
    <s v="Bartolome &amp; Manuela Pañares MNHS"/>
    <s v="BARILI"/>
    <n v="3"/>
    <m/>
    <n v="1"/>
    <m/>
    <m/>
    <m/>
    <m/>
    <m/>
    <n v="2547911.59"/>
    <x v="0"/>
  </r>
  <r>
    <x v="11"/>
    <x v="84"/>
    <n v="302962"/>
    <s v="Malingin NHS"/>
    <s v="DAANBANTAYAN"/>
    <n v="4"/>
    <m/>
    <n v="1"/>
    <m/>
    <m/>
    <m/>
    <m/>
    <m/>
    <n v="1250231.3700000001"/>
    <x v="0"/>
  </r>
  <r>
    <x v="11"/>
    <x v="84"/>
    <n v="302964"/>
    <s v="Tapilon National High School"/>
    <s v="DAANBANTAYAN"/>
    <n v="4"/>
    <m/>
    <n v="1"/>
    <m/>
    <m/>
    <m/>
    <m/>
    <m/>
    <n v="1244277.6499999999"/>
    <x v="0"/>
  </r>
  <r>
    <x v="11"/>
    <x v="84"/>
    <n v="500220"/>
    <s v="Anapog IS"/>
    <s v="San Remegio"/>
    <n v="4"/>
    <m/>
    <n v="1"/>
    <m/>
    <m/>
    <m/>
    <m/>
    <m/>
    <n v="1347045.04"/>
    <x v="0"/>
  </r>
  <r>
    <x v="11"/>
    <x v="84"/>
    <n v="500221"/>
    <s v="Busogon IS"/>
    <s v="San Remegio"/>
    <n v="4"/>
    <m/>
    <n v="1"/>
    <m/>
    <m/>
    <m/>
    <m/>
    <m/>
    <n v="1067155.76"/>
    <x v="0"/>
  </r>
  <r>
    <x v="11"/>
    <x v="84"/>
    <n v="303030"/>
    <s v="Lambusan NHS"/>
    <s v="SAN REMIGIO"/>
    <n v="4"/>
    <m/>
    <n v="1"/>
    <m/>
    <m/>
    <m/>
    <m/>
    <m/>
    <n v="1518405.3"/>
    <x v="0"/>
  </r>
  <r>
    <x v="11"/>
    <x v="84"/>
    <n v="303104"/>
    <s v="Tabunan NHS"/>
    <s v="BORBON"/>
    <n v="5"/>
    <m/>
    <n v="1"/>
    <m/>
    <m/>
    <m/>
    <m/>
    <m/>
    <n v="1751641.51"/>
    <x v="0"/>
  </r>
  <r>
    <x v="11"/>
    <x v="84"/>
    <n v="303106"/>
    <s v="Borbon NHS"/>
    <s v="BORBON"/>
    <n v="5"/>
    <m/>
    <n v="1"/>
    <m/>
    <m/>
    <m/>
    <m/>
    <m/>
    <n v="1792226.23"/>
    <x v="0"/>
  </r>
  <r>
    <x v="11"/>
    <x v="84"/>
    <n v="303107"/>
    <s v="Campusong NHS"/>
    <s v="BORBON"/>
    <n v="5"/>
    <m/>
    <n v="1"/>
    <m/>
    <m/>
    <m/>
    <m/>
    <m/>
    <n v="1730711.16"/>
    <x v="0"/>
  </r>
  <r>
    <x v="11"/>
    <x v="84"/>
    <n v="302975"/>
    <s v="Cantumog NHS"/>
    <s v="CARMEN"/>
    <n v="5"/>
    <m/>
    <n v="1"/>
    <m/>
    <m/>
    <m/>
    <m/>
    <m/>
    <n v="2388626.23"/>
    <x v="0"/>
  </r>
  <r>
    <x v="11"/>
    <x v="84"/>
    <n v="302979"/>
    <s v="Ceferino Sususco MNHS"/>
    <s v="CATMON"/>
    <n v="5"/>
    <m/>
    <n v="1"/>
    <m/>
    <m/>
    <m/>
    <m/>
    <m/>
    <n v="2525970.5499999998"/>
    <x v="0"/>
  </r>
  <r>
    <x v="11"/>
    <x v="84"/>
    <n v="302980"/>
    <s v="Tinabyonan NHS"/>
    <s v="CATMON"/>
    <n v="5"/>
    <m/>
    <n v="1"/>
    <m/>
    <m/>
    <m/>
    <m/>
    <m/>
    <n v="1541167.6"/>
    <x v="0"/>
  </r>
  <r>
    <x v="11"/>
    <x v="84"/>
    <n v="312447"/>
    <s v="Catmon Integrated School"/>
    <s v="CATMON"/>
    <n v="5"/>
    <m/>
    <n v="1"/>
    <m/>
    <m/>
    <m/>
    <m/>
    <m/>
    <n v="2468951.37"/>
    <x v="0"/>
  </r>
  <r>
    <x v="11"/>
    <x v="84"/>
    <n v="303062"/>
    <s v="Mulao NHS"/>
    <s v="COMPOSTELA"/>
    <n v="5"/>
    <m/>
    <n v="1"/>
    <m/>
    <m/>
    <m/>
    <m/>
    <m/>
    <n v="1428334.68"/>
    <x v="0"/>
  </r>
  <r>
    <x v="11"/>
    <x v="84"/>
    <n v="312448"/>
    <s v="Bagalnga Integrated School"/>
    <s v="COMPOSTELA"/>
    <n v="5"/>
    <m/>
    <n v="1"/>
    <m/>
    <m/>
    <m/>
    <m/>
    <m/>
    <n v="2018447.79"/>
    <x v="0"/>
  </r>
  <r>
    <x v="11"/>
    <x v="84"/>
    <n v="302954"/>
    <s v="Cabangahan NHS"/>
    <s v="CONSOLACION"/>
    <n v="6"/>
    <m/>
    <n v="1"/>
    <m/>
    <m/>
    <m/>
    <m/>
    <m/>
    <n v="1381008.6"/>
    <x v="0"/>
  </r>
  <r>
    <x v="11"/>
    <x v="84"/>
    <n v="302988"/>
    <s v="Consolacion NHS - Day Class"/>
    <s v="CONSOLACION"/>
    <n v="6"/>
    <m/>
    <n v="1"/>
    <m/>
    <m/>
    <m/>
    <m/>
    <m/>
    <n v="1740293.68"/>
    <x v="0"/>
  </r>
  <r>
    <x v="11"/>
    <x v="84"/>
    <n v="302989"/>
    <s v="Consolacion NHS - Evening Class"/>
    <s v="CONSOLACION"/>
    <n v="6"/>
    <m/>
    <n v="1"/>
    <m/>
    <m/>
    <m/>
    <m/>
    <m/>
    <n v="1593451.38"/>
    <x v="0"/>
  </r>
  <r>
    <x v="11"/>
    <x v="84"/>
    <n v="302992"/>
    <s v="Tolotolo NHS"/>
    <s v="CONSOLACION"/>
    <n v="6"/>
    <m/>
    <n v="1"/>
    <m/>
    <m/>
    <m/>
    <m/>
    <m/>
    <n v="622369.41"/>
    <x v="0"/>
  </r>
  <r>
    <x v="11"/>
    <x v="84"/>
    <n v="302993"/>
    <s v="Tugbongan NHS"/>
    <s v="CONSOLACION"/>
    <n v="6"/>
    <m/>
    <n v="1"/>
    <m/>
    <m/>
    <m/>
    <m/>
    <m/>
    <n v="1130749.45"/>
    <x v="0"/>
  </r>
  <r>
    <x v="11"/>
    <x v="84"/>
    <n v="303010"/>
    <s v="Garing NHS"/>
    <s v="CONSOLACION"/>
    <n v="6"/>
    <m/>
    <n v="1"/>
    <m/>
    <m/>
    <m/>
    <m/>
    <m/>
    <n v="2014254.07"/>
    <x v="0"/>
  </r>
  <r>
    <x v="11"/>
    <x v="84"/>
    <n v="302955"/>
    <s v="Cordova NHS"/>
    <s v="CORDOBA"/>
    <n v="6"/>
    <m/>
    <n v="1"/>
    <m/>
    <m/>
    <m/>
    <m/>
    <m/>
    <n v="1284016.96"/>
    <x v="0"/>
  </r>
  <r>
    <x v="11"/>
    <x v="85"/>
    <n v="303168"/>
    <s v="Dumaguete City HS"/>
    <s v="DUMAGUETE CITY (Capital)"/>
    <n v="2"/>
    <m/>
    <n v="1"/>
    <m/>
    <m/>
    <m/>
    <m/>
    <m/>
    <n v="1552683.93"/>
    <x v="0"/>
  </r>
  <r>
    <x v="11"/>
    <x v="85"/>
    <n v="303169"/>
    <s v="RTPM - Dumaguete Science HS"/>
    <s v="DUMAGUETE CITY (Capital)"/>
    <n v="2"/>
    <m/>
    <n v="1"/>
    <m/>
    <m/>
    <m/>
    <m/>
    <m/>
    <n v="821230.26"/>
    <x v="0"/>
  </r>
  <r>
    <x v="11"/>
    <x v="85"/>
    <n v="303171"/>
    <s v="Taclobo NHS"/>
    <s v="DUMAGUETE CITY (Capital)"/>
    <n v="2"/>
    <m/>
    <n v="1"/>
    <m/>
    <m/>
    <m/>
    <m/>
    <m/>
    <n v="836109.56"/>
    <x v="0"/>
  </r>
  <r>
    <x v="11"/>
    <x v="86"/>
    <n v="120239"/>
    <s v="Busay Elementary School"/>
    <s v="CITY OF GUIHULNGAN"/>
    <n v="1"/>
    <m/>
    <n v="1"/>
    <m/>
    <m/>
    <m/>
    <m/>
    <m/>
    <n v="938136.67"/>
    <x v="2"/>
  </r>
  <r>
    <x v="11"/>
    <x v="86"/>
    <n v="120258"/>
    <s v="Trinidad ES"/>
    <s v="CITY OF GUIHULNGAN"/>
    <n v="1"/>
    <m/>
    <n v="1"/>
    <m/>
    <m/>
    <m/>
    <m/>
    <m/>
    <n v="1866055.02"/>
    <x v="2"/>
  </r>
  <r>
    <x v="11"/>
    <x v="86"/>
    <n v="303230"/>
    <s v="GUIHULNGAN NATIONAL AGRICULTURAL SCHOOL"/>
    <s v="CITY OF GUIHULNGAN"/>
    <n v="1"/>
    <m/>
    <n v="1"/>
    <m/>
    <m/>
    <m/>
    <m/>
    <m/>
    <n v="1657858.69"/>
    <x v="0"/>
  </r>
  <r>
    <x v="11"/>
    <x v="86"/>
    <n v="303231"/>
    <s v="Guihulngan NHS - Poblacion"/>
    <s v="CITY OF GUIHULNGAN"/>
    <n v="1"/>
    <m/>
    <n v="1"/>
    <m/>
    <m/>
    <m/>
    <m/>
    <m/>
    <n v="2259021.5"/>
    <x v="0"/>
  </r>
  <r>
    <x v="11"/>
    <x v="86"/>
    <n v="312952"/>
    <s v="Guihulngan National High School-Poblacion (Linantuyan Annex)"/>
    <s v="CITY OF GUIHULNGAN"/>
    <n v="1"/>
    <m/>
    <n v="1"/>
    <m/>
    <m/>
    <m/>
    <m/>
    <m/>
    <n v="1382422.08"/>
    <x v="0"/>
  </r>
  <r>
    <x v="11"/>
    <x v="87"/>
    <n v="303174"/>
    <s v="Bankal NHS"/>
    <s v="LAPU-LAPU CITY (OPON)"/>
    <n v="6"/>
    <m/>
    <n v="1"/>
    <m/>
    <m/>
    <m/>
    <m/>
    <m/>
    <n v="1934925.66"/>
    <x v="0"/>
  </r>
  <r>
    <x v="11"/>
    <x v="87"/>
    <n v="303177"/>
    <s v="Lo-ok National High School"/>
    <s v="LAPU-LAPU CITY (OPON)"/>
    <n v="6"/>
    <m/>
    <n v="1"/>
    <m/>
    <m/>
    <m/>
    <m/>
    <m/>
    <n v="1823236.74"/>
    <x v="0"/>
  </r>
  <r>
    <x v="11"/>
    <x v="87"/>
    <n v="303184"/>
    <s v="Pajo NHS"/>
    <s v="LAPU-LAPU CITY (OPON)"/>
    <n v="6"/>
    <m/>
    <n v="1"/>
    <m/>
    <m/>
    <m/>
    <m/>
    <m/>
    <n v="2250748.96"/>
    <x v="0"/>
  </r>
  <r>
    <x v="11"/>
    <x v="88"/>
    <n v="303195"/>
    <s v="Canduman NHS"/>
    <s v="MANDAUE CITY"/>
    <n v="6"/>
    <m/>
    <n v="1"/>
    <m/>
    <m/>
    <m/>
    <m/>
    <m/>
    <n v="1191779.3700000001"/>
    <x v="0"/>
  </r>
  <r>
    <x v="11"/>
    <x v="88"/>
    <n v="303198"/>
    <s v="Jagobiao NHS"/>
    <s v="MANDAUE CITY"/>
    <n v="6"/>
    <m/>
    <n v="1"/>
    <m/>
    <m/>
    <m/>
    <m/>
    <m/>
    <n v="923407.94"/>
    <x v="0"/>
  </r>
  <r>
    <x v="11"/>
    <x v="88"/>
    <n v="303199"/>
    <s v="Mandaue City Comprehensive NHS"/>
    <s v="MANDAUE CITY"/>
    <n v="6"/>
    <m/>
    <n v="1"/>
    <m/>
    <m/>
    <m/>
    <m/>
    <m/>
    <n v="1196363.52"/>
    <x v="0"/>
  </r>
  <r>
    <x v="11"/>
    <x v="89"/>
    <n v="303277"/>
    <s v="Mabato Provincial Community HS"/>
    <s v="AYUNGON"/>
    <n v="1"/>
    <m/>
    <n v="1"/>
    <m/>
    <m/>
    <m/>
    <m/>
    <m/>
    <n v="627304.52"/>
    <x v="0"/>
  </r>
  <r>
    <x v="11"/>
    <x v="89"/>
    <n v="312949"/>
    <s v="Ayungon Science High School"/>
    <s v="AYUNGON"/>
    <n v="1"/>
    <m/>
    <n v="1"/>
    <m/>
    <m/>
    <m/>
    <m/>
    <m/>
    <n v="484435.16"/>
    <x v="0"/>
  </r>
  <r>
    <x v="11"/>
    <x v="89"/>
    <n v="312962"/>
    <s v="Ayungon NHS - Carol-an Extension"/>
    <s v="AYUNGON"/>
    <n v="1"/>
    <m/>
    <n v="1"/>
    <m/>
    <m/>
    <m/>
    <m/>
    <m/>
    <n v="586439.48"/>
    <x v="0"/>
  </r>
  <r>
    <x v="11"/>
    <x v="89"/>
    <n v="303229"/>
    <s v="Demetrio Alviola NHS - Nalundan Annex"/>
    <s v="BINDOY (PAYABON)"/>
    <n v="1"/>
    <m/>
    <n v="1"/>
    <m/>
    <m/>
    <m/>
    <m/>
    <m/>
    <n v="457294.38"/>
    <x v="0"/>
  </r>
  <r>
    <x v="11"/>
    <x v="89"/>
    <n v="312917"/>
    <s v="Cabcaban CHS"/>
    <s v="BINDOY (PAYABON)"/>
    <n v="1"/>
    <m/>
    <n v="1"/>
    <m/>
    <m/>
    <m/>
    <m/>
    <m/>
    <n v="616259.06999999995"/>
    <x v="0"/>
  </r>
  <r>
    <x v="11"/>
    <x v="89"/>
    <n v="303251"/>
    <s v="Manjuyod National High School"/>
    <s v="MANJUYOD"/>
    <n v="1"/>
    <m/>
    <n v="1"/>
    <m/>
    <m/>
    <m/>
    <m/>
    <m/>
    <n v="1027398.05"/>
    <x v="0"/>
  </r>
  <r>
    <x v="11"/>
    <x v="89"/>
    <n v="312902"/>
    <s v="Sampiniton Provincial Community HS"/>
    <s v="MANJUYOD"/>
    <n v="1"/>
    <m/>
    <n v="1"/>
    <m/>
    <m/>
    <m/>
    <m/>
    <m/>
    <n v="596480.43999999994"/>
    <x v="0"/>
  </r>
  <r>
    <x v="11"/>
    <x v="89"/>
    <n v="312961"/>
    <s v="Manjuyod Science High School"/>
    <s v="MANJUYOD"/>
    <n v="1"/>
    <m/>
    <n v="1"/>
    <m/>
    <m/>
    <m/>
    <m/>
    <m/>
    <n v="466436.24"/>
    <x v="0"/>
  </r>
  <r>
    <x v="11"/>
    <x v="89"/>
    <n v="303211"/>
    <s v="Bagtic National High School"/>
    <s v="MABINAY"/>
    <n v="2"/>
    <m/>
    <n v="1"/>
    <m/>
    <m/>
    <m/>
    <m/>
    <m/>
    <n v="659054.43000000005"/>
    <x v="0"/>
  </r>
  <r>
    <x v="11"/>
    <x v="89"/>
    <n v="303245"/>
    <s v="Barras Annex National High School"/>
    <s v="MABINAY"/>
    <n v="2"/>
    <m/>
    <n v="1"/>
    <m/>
    <m/>
    <m/>
    <m/>
    <m/>
    <n v="577903.93000000005"/>
    <x v="0"/>
  </r>
  <r>
    <x v="11"/>
    <x v="89"/>
    <n v="303246"/>
    <s v="Dahile PCHS"/>
    <s v="MABINAY"/>
    <n v="2"/>
    <m/>
    <n v="1"/>
    <m/>
    <m/>
    <m/>
    <m/>
    <m/>
    <n v="605633.91"/>
    <x v="0"/>
  </r>
  <r>
    <x v="11"/>
    <x v="89"/>
    <n v="303248"/>
    <s v="Tara Provincial Community High School"/>
    <s v="MABINAY"/>
    <n v="2"/>
    <m/>
    <n v="1"/>
    <m/>
    <m/>
    <m/>
    <m/>
    <m/>
    <n v="659889.99"/>
    <x v="0"/>
  </r>
  <r>
    <x v="11"/>
    <x v="89"/>
    <n v="303260"/>
    <s v="Pantao NHS"/>
    <s v="MABINAY"/>
    <n v="2"/>
    <m/>
    <n v="1"/>
    <m/>
    <m/>
    <m/>
    <m/>
    <m/>
    <n v="663993.05000000005"/>
    <x v="0"/>
  </r>
  <r>
    <x v="11"/>
    <x v="89"/>
    <n v="312923"/>
    <s v="Canggohob HS"/>
    <s v="MABINAY"/>
    <n v="2"/>
    <m/>
    <n v="1"/>
    <m/>
    <m/>
    <m/>
    <m/>
    <m/>
    <n v="479603.42"/>
    <x v="0"/>
  </r>
  <r>
    <x v="11"/>
    <x v="89"/>
    <n v="312924"/>
    <s v="Campanun-an Provincial Community High School"/>
    <s v="MABINAY"/>
    <n v="2"/>
    <m/>
    <n v="1"/>
    <m/>
    <m/>
    <m/>
    <m/>
    <m/>
    <n v="576820.9"/>
    <x v="0"/>
  </r>
  <r>
    <x v="11"/>
    <x v="89"/>
    <n v="312951"/>
    <s v="Mabinay Science High School"/>
    <s v="MABINAY"/>
    <n v="2"/>
    <m/>
    <n v="1"/>
    <m/>
    <m/>
    <m/>
    <m/>
    <m/>
    <n v="623832.56999999995"/>
    <x v="0"/>
  </r>
  <r>
    <x v="11"/>
    <x v="89"/>
    <n v="312959"/>
    <s v="Mayaposi Community High School"/>
    <s v="MABINAY"/>
    <n v="2"/>
    <m/>
    <n v="1"/>
    <m/>
    <m/>
    <m/>
    <m/>
    <m/>
    <n v="631634.17000000004"/>
    <x v="0"/>
  </r>
  <r>
    <x v="11"/>
    <x v="89"/>
    <n v="312967"/>
    <s v="Manlingay High School"/>
    <s v="MABINAY"/>
    <n v="2"/>
    <m/>
    <n v="1"/>
    <m/>
    <m/>
    <m/>
    <m/>
    <m/>
    <n v="471654.73"/>
    <x v="0"/>
  </r>
  <r>
    <x v="11"/>
    <x v="89"/>
    <n v="303278"/>
    <s v="Crisostomo O. Retes NHS (Tampi NHS)"/>
    <s v="SAN JOSE"/>
    <n v="2"/>
    <m/>
    <n v="1"/>
    <m/>
    <m/>
    <m/>
    <m/>
    <m/>
    <n v="769006.9"/>
    <x v="0"/>
  </r>
  <r>
    <x v="11"/>
    <x v="89"/>
    <n v="303266"/>
    <s v="San Miguel NHS"/>
    <s v="BACONG"/>
    <n v="3"/>
    <m/>
    <n v="1"/>
    <m/>
    <m/>
    <m/>
    <m/>
    <m/>
    <n v="778525.78"/>
    <x v="0"/>
  </r>
  <r>
    <x v="11"/>
    <x v="89"/>
    <n v="303267"/>
    <s v="Ong Che Tee - Bacong HS"/>
    <s v="BACONG"/>
    <n v="3"/>
    <m/>
    <n v="1"/>
    <m/>
    <m/>
    <m/>
    <m/>
    <m/>
    <n v="566903.28"/>
    <x v="0"/>
  </r>
  <r>
    <x v="11"/>
    <x v="89"/>
    <n v="303224"/>
    <s v="Apolinar B. Macias MHS (Casile NHS)"/>
    <s v="DAUIN"/>
    <n v="3"/>
    <m/>
    <n v="1"/>
    <m/>
    <m/>
    <m/>
    <m/>
    <m/>
    <n v="674191.81"/>
    <x v="0"/>
  </r>
  <r>
    <x v="11"/>
    <x v="89"/>
    <n v="303225"/>
    <s v="Dauin NHS"/>
    <s v="DAUIN"/>
    <n v="3"/>
    <m/>
    <n v="1"/>
    <m/>
    <m/>
    <m/>
    <m/>
    <m/>
    <n v="694285.21"/>
    <x v="0"/>
  </r>
  <r>
    <x v="11"/>
    <x v="89"/>
    <n v="312919"/>
    <s v="Malongcay Dacu HS"/>
    <s v="DAUIN"/>
    <n v="3"/>
    <m/>
    <n v="1"/>
    <m/>
    <m/>
    <m/>
    <m/>
    <m/>
    <n v="618741.84"/>
    <x v="0"/>
  </r>
  <r>
    <x v="11"/>
    <x v="89"/>
    <n v="312921"/>
    <s v="Froilan A. Alanano MHS"/>
    <s v="DAUIN"/>
    <n v="3"/>
    <m/>
    <n v="1"/>
    <m/>
    <m/>
    <m/>
    <m/>
    <m/>
    <n v="541118.53"/>
    <x v="0"/>
  </r>
  <r>
    <x v="11"/>
    <x v="89"/>
    <n v="303206"/>
    <s v="Avocado Community High School"/>
    <s v="SANTA CATALINA"/>
    <n v="3"/>
    <m/>
    <n v="1"/>
    <m/>
    <m/>
    <m/>
    <m/>
    <m/>
    <n v="549572.35"/>
    <x v="0"/>
  </r>
  <r>
    <x v="11"/>
    <x v="89"/>
    <n v="303250"/>
    <s v="Casiano Z. Napigkit NHS (Manalongon NHS)"/>
    <s v="SANTA CATALINA"/>
    <n v="3"/>
    <m/>
    <n v="1"/>
    <m/>
    <m/>
    <m/>
    <m/>
    <m/>
    <n v="755011.31"/>
    <x v="0"/>
  </r>
  <r>
    <x v="11"/>
    <x v="89"/>
    <n v="312929"/>
    <s v="Cawitan High School"/>
    <s v="SANTA CATALINA"/>
    <n v="3"/>
    <m/>
    <n v="1"/>
    <m/>
    <m/>
    <m/>
    <m/>
    <m/>
    <n v="633408.36"/>
    <x v="0"/>
  </r>
  <r>
    <x v="11"/>
    <x v="89"/>
    <n v="312932"/>
    <s v="Eligio T. Monte De Ramos HS (Milagrosa HS)"/>
    <s v="SANTA CATALINA"/>
    <n v="3"/>
    <m/>
    <n v="1"/>
    <m/>
    <m/>
    <m/>
    <m/>
    <m/>
    <n v="642188.82999999996"/>
    <x v="0"/>
  </r>
  <r>
    <x v="11"/>
    <x v="89"/>
    <n v="312933"/>
    <s v="Kakha High School"/>
    <s v="SANTA CATALINA"/>
    <n v="3"/>
    <m/>
    <n v="1"/>
    <m/>
    <m/>
    <m/>
    <m/>
    <m/>
    <n v="569707.80000000005"/>
    <x v="0"/>
  </r>
  <r>
    <x v="11"/>
    <x v="89"/>
    <n v="312934"/>
    <s v="San Miguel High School"/>
    <s v="SANTA CATALINA"/>
    <n v="3"/>
    <m/>
    <n v="1"/>
    <m/>
    <m/>
    <m/>
    <m/>
    <m/>
    <n v="685131.65"/>
    <x v="0"/>
  </r>
  <r>
    <x v="11"/>
    <x v="89"/>
    <n v="312935"/>
    <s v="Sta. Catalina Science High School"/>
    <s v="SANTA CATALINA"/>
    <n v="3"/>
    <m/>
    <n v="1"/>
    <m/>
    <m/>
    <m/>
    <m/>
    <m/>
    <n v="682615.65"/>
    <x v="0"/>
  </r>
  <r>
    <x v="11"/>
    <x v="89"/>
    <n v="312936"/>
    <s v="Nagbalaye HS"/>
    <s v="SANTA CATALINA"/>
    <n v="3"/>
    <m/>
    <n v="1"/>
    <m/>
    <m/>
    <m/>
    <m/>
    <m/>
    <n v="661279.81999999995"/>
    <x v="0"/>
  </r>
  <r>
    <x v="11"/>
    <x v="89"/>
    <n v="303252"/>
    <s v="Maria Macahig National High School"/>
    <s v="SIATON"/>
    <n v="3"/>
    <m/>
    <n v="1"/>
    <m/>
    <m/>
    <m/>
    <m/>
    <m/>
    <n v="748699.97"/>
    <x v="0"/>
  </r>
  <r>
    <x v="11"/>
    <x v="89"/>
    <n v="312942"/>
    <s v="Sumaliring HS [Inalad HS]"/>
    <s v="SIATON"/>
    <n v="3"/>
    <m/>
    <n v="1"/>
    <m/>
    <m/>
    <m/>
    <m/>
    <m/>
    <n v="664886.16"/>
    <x v="0"/>
  </r>
  <r>
    <x v="11"/>
    <x v="89"/>
    <n v="303291"/>
    <s v="Valencia National High School (Valencia Tech. Sch.)"/>
    <s v="VALENCIA (LUZURRIAGA)"/>
    <n v="3"/>
    <m/>
    <n v="1"/>
    <m/>
    <m/>
    <m/>
    <m/>
    <m/>
    <n v="891964.53"/>
    <x v="0"/>
  </r>
  <r>
    <x v="11"/>
    <x v="89"/>
    <n v="312908"/>
    <s v="Balugo National High School"/>
    <s v="VALENCIA (LUZURRIAGA)"/>
    <n v="3"/>
    <m/>
    <n v="1"/>
    <m/>
    <m/>
    <m/>
    <m/>
    <m/>
    <n v="773368.09"/>
    <x v="0"/>
  </r>
  <r>
    <x v="11"/>
    <x v="89"/>
    <n v="312947"/>
    <s v="Zamboanguita Science HS"/>
    <s v="ZAMBOANGUITA"/>
    <n v="3"/>
    <m/>
    <n v="1"/>
    <m/>
    <m/>
    <m/>
    <m/>
    <m/>
    <n v="651972.91"/>
    <x v="0"/>
  </r>
  <r>
    <x v="11"/>
    <x v="90"/>
    <n v="303297"/>
    <s v="Enrique Villanueva National High School"/>
    <s v="ENRIQUE VILLANUEVA"/>
    <n v="0"/>
    <m/>
    <n v="1"/>
    <m/>
    <m/>
    <m/>
    <m/>
    <m/>
    <n v="2787612.5"/>
    <x v="0"/>
  </r>
  <r>
    <x v="11"/>
    <x v="90"/>
    <n v="303303"/>
    <s v="Basac National High School"/>
    <s v="LARENA"/>
    <n v="0"/>
    <m/>
    <n v="1"/>
    <m/>
    <m/>
    <m/>
    <m/>
    <m/>
    <n v="5937774.3499999996"/>
    <x v="0"/>
  </r>
  <r>
    <x v="11"/>
    <x v="90"/>
    <n v="303293"/>
    <s v="Campalanas National High School"/>
    <s v="LAZI"/>
    <n v="0"/>
    <m/>
    <n v="1"/>
    <m/>
    <m/>
    <m/>
    <m/>
    <m/>
    <n v="2636170.21"/>
    <x v="0"/>
  </r>
  <r>
    <x v="11"/>
    <x v="90"/>
    <n v="303295"/>
    <s v="Leon Parami High School"/>
    <s v="LAZI"/>
    <n v="0"/>
    <m/>
    <n v="1"/>
    <m/>
    <m/>
    <m/>
    <m/>
    <m/>
    <n v="5722840.7999999998"/>
    <x v="0"/>
  </r>
  <r>
    <x v="11"/>
    <x v="90"/>
    <n v="303306"/>
    <s v="DepED-Lazi National Agricultural School"/>
    <s v="LAZI"/>
    <n v="0"/>
    <m/>
    <n v="1"/>
    <m/>
    <m/>
    <m/>
    <m/>
    <m/>
    <n v="3700754.43"/>
    <x v="0"/>
  </r>
  <r>
    <x v="11"/>
    <x v="90"/>
    <n v="120669"/>
    <s v="Candaping Elementary School"/>
    <s v="MARIA"/>
    <n v="0"/>
    <m/>
    <n v="1"/>
    <m/>
    <m/>
    <m/>
    <m/>
    <m/>
    <n v="2800298.26"/>
    <x v="0"/>
  </r>
  <r>
    <x v="11"/>
    <x v="90"/>
    <n v="303300"/>
    <s v="Tambisan National High School"/>
    <s v="SAN JUAN"/>
    <n v="0"/>
    <m/>
    <n v="1"/>
    <m/>
    <m/>
    <m/>
    <m/>
    <m/>
    <n v="3067762.82"/>
    <x v="0"/>
  </r>
  <r>
    <x v="11"/>
    <x v="90"/>
    <n v="303305"/>
    <s v="Catulayan National High School"/>
    <s v="SAN JUAN"/>
    <n v="0"/>
    <m/>
    <n v="1"/>
    <m/>
    <m/>
    <m/>
    <m/>
    <m/>
    <n v="2955591.79"/>
    <x v="0"/>
  </r>
  <r>
    <x v="11"/>
    <x v="90"/>
    <n v="120694"/>
    <s v="Cang-alwang Elementary School"/>
    <s v="SIQUIJOR (Capital)"/>
    <n v="0"/>
    <m/>
    <n v="1"/>
    <m/>
    <m/>
    <m/>
    <m/>
    <m/>
    <n v="1677180.96"/>
    <x v="0"/>
  </r>
  <r>
    <x v="11"/>
    <x v="90"/>
    <n v="303296"/>
    <s v="Cang-alwang National High School"/>
    <s v="SIQUIJOR (Capital)"/>
    <n v="0"/>
    <m/>
    <n v="1"/>
    <m/>
    <m/>
    <m/>
    <m/>
    <m/>
    <n v="1677180.96"/>
    <x v="0"/>
  </r>
  <r>
    <x v="11"/>
    <x v="90"/>
    <n v="303298"/>
    <s v="San Antonio National High School"/>
    <s v="SIQUIJOR (Capital)"/>
    <n v="0"/>
    <m/>
    <n v="1"/>
    <m/>
    <m/>
    <m/>
    <m/>
    <m/>
    <n v="8550699.3499999996"/>
    <x v="0"/>
  </r>
  <r>
    <x v="11"/>
    <x v="90"/>
    <n v="303301"/>
    <s v="Siquijor Provincial Science High School"/>
    <s v="SIQUIJOR (Capital)"/>
    <n v="0"/>
    <m/>
    <n v="1"/>
    <m/>
    <m/>
    <m/>
    <m/>
    <m/>
    <n v="1606427.72"/>
    <x v="0"/>
  </r>
  <r>
    <x v="11"/>
    <x v="90"/>
    <n v="303302"/>
    <s v="Banban National High School"/>
    <s v="SIQUIJOR (Capital)"/>
    <n v="0"/>
    <m/>
    <n v="1"/>
    <m/>
    <m/>
    <m/>
    <m/>
    <m/>
    <n v="2657032.83"/>
    <x v="0"/>
  </r>
  <r>
    <x v="11"/>
    <x v="91"/>
    <n v="302876"/>
    <s v="Tagbilaran City Science High School"/>
    <s v="TAGBILARAN CITY (Capital)"/>
    <n v="1"/>
    <m/>
    <n v="1"/>
    <m/>
    <m/>
    <m/>
    <m/>
    <m/>
    <n v="1682365.93"/>
    <x v="0"/>
  </r>
  <r>
    <x v="11"/>
    <x v="92"/>
    <n v="119799"/>
    <s v="Jaclupan ES"/>
    <s v="CITY OF TALISAY"/>
    <n v="1"/>
    <m/>
    <n v="1"/>
    <m/>
    <m/>
    <m/>
    <m/>
    <m/>
    <n v="478753.59"/>
    <x v="0"/>
  </r>
  <r>
    <x v="11"/>
    <x v="92"/>
    <n v="303020"/>
    <s v="Pooc NHS (Jaclupan NHS - Pooc Ext.)"/>
    <s v="CITY OF TALISAY"/>
    <n v="1"/>
    <m/>
    <n v="1"/>
    <m/>
    <m/>
    <m/>
    <m/>
    <m/>
    <n v="460428.75"/>
    <x v="0"/>
  </r>
  <r>
    <x v="11"/>
    <x v="92"/>
    <n v="303040"/>
    <s v="Lawaan NHS, Talisay"/>
    <s v="CITY OF TALISAY"/>
    <n v="1"/>
    <m/>
    <n v="1"/>
    <m/>
    <m/>
    <m/>
    <m/>
    <m/>
    <n v="509937.6"/>
    <x v="0"/>
  </r>
  <r>
    <x v="11"/>
    <x v="92"/>
    <n v="303056"/>
    <s v="Mohon NHS (Mohon Divino Amore NHS)"/>
    <s v="CITY OF TALISAY"/>
    <n v="1"/>
    <m/>
    <n v="1"/>
    <m/>
    <m/>
    <m/>
    <m/>
    <m/>
    <n v="415655.55"/>
    <x v="0"/>
  </r>
  <r>
    <x v="11"/>
    <x v="92"/>
    <n v="303088"/>
    <s v="San Roque NHS ( Laray NHS - Jaclupan NHS Ext.)"/>
    <s v="CITY OF TALISAY"/>
    <n v="1"/>
    <m/>
    <n v="1"/>
    <m/>
    <m/>
    <m/>
    <m/>
    <m/>
    <n v="415293.38"/>
    <x v="0"/>
  </r>
  <r>
    <x v="11"/>
    <x v="92"/>
    <n v="303111"/>
    <s v="Tabunok Night HS"/>
    <s v="CITY OF TALISAY"/>
    <n v="1"/>
    <m/>
    <n v="1"/>
    <m/>
    <m/>
    <m/>
    <m/>
    <m/>
    <n v="475590.16"/>
    <x v="0"/>
  </r>
  <r>
    <x v="11"/>
    <x v="92"/>
    <n v="303113"/>
    <s v="Talisay City National High School"/>
    <s v="CITY OF TALISAY"/>
    <n v="1"/>
    <m/>
    <n v="1"/>
    <m/>
    <m/>
    <m/>
    <m/>
    <m/>
    <n v="570530.15"/>
    <x v="0"/>
  </r>
  <r>
    <x v="11"/>
    <x v="92"/>
    <n v="322201"/>
    <s v="Maghaway NHS"/>
    <s v="CITY OF TALISAY"/>
    <n v="1"/>
    <m/>
    <n v="1"/>
    <m/>
    <m/>
    <m/>
    <m/>
    <m/>
    <n v="552344.64"/>
    <x v="0"/>
  </r>
  <r>
    <x v="11"/>
    <x v="92"/>
    <n v="322204"/>
    <s v="Bulacao NHS"/>
    <s v="CITY OF TALISAY"/>
    <n v="1"/>
    <m/>
    <n v="1"/>
    <m/>
    <m/>
    <m/>
    <m/>
    <m/>
    <n v="435845.86"/>
    <x v="0"/>
  </r>
  <r>
    <x v="11"/>
    <x v="92"/>
    <n v="322206"/>
    <s v="Lagtang Night HS"/>
    <s v="CITY OF TALISAY"/>
    <n v="1"/>
    <m/>
    <n v="1"/>
    <m/>
    <m/>
    <m/>
    <m/>
    <m/>
    <n v="431634.01"/>
    <x v="0"/>
  </r>
  <r>
    <x v="11"/>
    <x v="92"/>
    <n v="322208"/>
    <s v="Tapul NHS"/>
    <s v="CITY OF TALISAY"/>
    <n v="1"/>
    <m/>
    <n v="1"/>
    <m/>
    <m/>
    <m/>
    <m/>
    <m/>
    <n v="483053.92"/>
    <x v="0"/>
  </r>
  <r>
    <x v="11"/>
    <x v="93"/>
    <n v="303279"/>
    <s v="Tanjay Legislated HS"/>
    <s v="CITY OF TANJAY"/>
    <n v="2"/>
    <m/>
    <n v="1"/>
    <m/>
    <m/>
    <m/>
    <m/>
    <m/>
    <n v="960052.61"/>
    <x v="0"/>
  </r>
  <r>
    <x v="11"/>
    <x v="93"/>
    <n v="303280"/>
    <s v="Tanjay NHS (Opao)"/>
    <s v="CITY OF TANJAY"/>
    <n v="2"/>
    <m/>
    <n v="1"/>
    <m/>
    <m/>
    <m/>
    <m/>
    <m/>
    <n v="1463896.74"/>
    <x v="0"/>
  </r>
  <r>
    <x v="11"/>
    <x v="93"/>
    <n v="303283"/>
    <s v="Tanjay Science HS"/>
    <s v="CITY OF TANJAY"/>
    <n v="2"/>
    <m/>
    <n v="1"/>
    <m/>
    <m/>
    <m/>
    <m/>
    <m/>
    <n v="835379.14"/>
    <x v="0"/>
  </r>
  <r>
    <x v="11"/>
    <x v="93"/>
    <n v="303284"/>
    <s v="Lourdes L. del Prado MNHS"/>
    <s v="CITY OF TANJAY"/>
    <n v="2"/>
    <m/>
    <n v="1"/>
    <m/>
    <m/>
    <m/>
    <m/>
    <m/>
    <n v="1361578.17"/>
    <x v="0"/>
  </r>
  <r>
    <x v="11"/>
    <x v="93"/>
    <n v="322303"/>
    <s v="Nagsala HS"/>
    <s v="CITY OF TANJAY"/>
    <n v="2"/>
    <m/>
    <n v="1"/>
    <m/>
    <m/>
    <m/>
    <m/>
    <m/>
    <n v="1848529.77"/>
    <x v="0"/>
  </r>
  <r>
    <x v="11"/>
    <x v="93"/>
    <n v="303273"/>
    <s v="Sta. Agueda NHS"/>
    <s v="PAMPLONA"/>
    <n v="2"/>
    <m/>
    <n v="1"/>
    <m/>
    <m/>
    <m/>
    <m/>
    <m/>
    <n v="1027752.07"/>
    <x v="0"/>
  </r>
  <r>
    <x v="11"/>
    <x v="93"/>
    <n v="303274"/>
    <s v="Isidoro Salma MHS (Balayong )"/>
    <s v="PAMPLONA"/>
    <n v="2"/>
    <m/>
    <n v="1"/>
    <m/>
    <m/>
    <m/>
    <m/>
    <m/>
    <n v="883293.56"/>
    <x v="0"/>
  </r>
  <r>
    <x v="11"/>
    <x v="93"/>
    <n v="312911"/>
    <s v="Hunop Community High School"/>
    <s v="PAMPLONA"/>
    <n v="2"/>
    <m/>
    <n v="1"/>
    <m/>
    <m/>
    <m/>
    <m/>
    <m/>
    <n v="674059.51"/>
    <x v="0"/>
  </r>
  <r>
    <x v="11"/>
    <x v="93"/>
    <n v="312926"/>
    <s v="Apolinario Gerarda Arnaiz HS"/>
    <s v="PAMPLONA"/>
    <n v="2"/>
    <m/>
    <n v="1"/>
    <m/>
    <m/>
    <m/>
    <m/>
    <m/>
    <n v="665880.84"/>
    <x v="0"/>
  </r>
  <r>
    <x v="12"/>
    <x v="94"/>
    <n v="303526"/>
    <s v="Maypangdan NHS"/>
    <s v="CITY OF BORONGAN (Capital)"/>
    <n v="0"/>
    <m/>
    <n v="1"/>
    <m/>
    <m/>
    <m/>
    <m/>
    <m/>
    <n v="2514611.87"/>
    <x v="0"/>
  </r>
  <r>
    <x v="12"/>
    <x v="94"/>
    <n v="313504"/>
    <s v="Benowangan NHS (Lalawigan NHS - Benowangan Annex)"/>
    <s v="CITY OF BORONGAN (Capital)"/>
    <n v="0"/>
    <m/>
    <n v="1"/>
    <m/>
    <m/>
    <m/>
    <m/>
    <m/>
    <n v="1481515.29"/>
    <x v="0"/>
  </r>
  <r>
    <x v="12"/>
    <x v="94"/>
    <n v="313515"/>
    <s v="E. Samar NCHS - Supt. Fidel E. Anacta, Sr. MHS Annex"/>
    <s v="CITY OF BORONGAN (Capital)"/>
    <n v="0"/>
    <m/>
    <n v="1"/>
    <m/>
    <m/>
    <m/>
    <m/>
    <m/>
    <n v="2534404.17"/>
    <x v="0"/>
  </r>
  <r>
    <x v="12"/>
    <x v="95"/>
    <n v="303644"/>
    <s v="Mag-Ubay National High School"/>
    <s v="CALBAYOG CITY"/>
    <n v="1"/>
    <m/>
    <n v="1"/>
    <m/>
    <m/>
    <m/>
    <m/>
    <m/>
    <n v="978107.61"/>
    <x v="0"/>
  </r>
  <r>
    <x v="12"/>
    <x v="95"/>
    <n v="303645"/>
    <s v="Malaga National High School"/>
    <s v="CALBAYOG CITY"/>
    <n v="1"/>
    <m/>
    <n v="1"/>
    <m/>
    <m/>
    <m/>
    <m/>
    <m/>
    <n v="1485553.14"/>
    <x v="0"/>
  </r>
  <r>
    <x v="12"/>
    <x v="95"/>
    <n v="303646"/>
    <s v="Oquendo National High School"/>
    <s v="CALBAYOG CITY"/>
    <n v="1"/>
    <m/>
    <n v="1"/>
    <m/>
    <m/>
    <m/>
    <m/>
    <m/>
    <n v="1195826.77"/>
    <x v="0"/>
  </r>
  <r>
    <x v="12"/>
    <x v="96"/>
    <n v="303623"/>
    <s v="Silanga NHS"/>
    <s v="CITY OF CATBALOGAN (Capital)"/>
    <n v="2"/>
    <m/>
    <n v="1"/>
    <m/>
    <m/>
    <m/>
    <m/>
    <m/>
    <n v="967974.40000000002"/>
    <x v="0"/>
  </r>
  <r>
    <x v="12"/>
    <x v="96"/>
    <n v="313701"/>
    <s v="Catbalogan NCHS"/>
    <s v="CITY OF CATBALOGAN (Capital)"/>
    <n v="2"/>
    <m/>
    <n v="1"/>
    <m/>
    <m/>
    <m/>
    <m/>
    <m/>
    <n v="907149.62"/>
    <x v="0"/>
  </r>
  <r>
    <x v="12"/>
    <x v="96"/>
    <n v="313706"/>
    <s v="Pangdan National High School"/>
    <s v="CITY OF CATBALOGAN (Capital)"/>
    <n v="2"/>
    <m/>
    <n v="1"/>
    <m/>
    <m/>
    <m/>
    <m/>
    <m/>
    <n v="978526.9"/>
    <x v="0"/>
  </r>
  <r>
    <x v="12"/>
    <x v="97"/>
    <n v="303510"/>
    <s v="Jipapad NHS"/>
    <s v="JIPAPAD"/>
    <n v="0"/>
    <m/>
    <n v="1"/>
    <m/>
    <m/>
    <m/>
    <m/>
    <m/>
    <n v="1899932.73"/>
    <x v="0"/>
  </r>
  <r>
    <x v="12"/>
    <x v="97"/>
    <n v="303518"/>
    <s v="Mercedes HS"/>
    <s v="MERCEDES"/>
    <n v="0"/>
    <m/>
    <n v="1"/>
    <m/>
    <m/>
    <m/>
    <m/>
    <m/>
    <n v="2174089.73"/>
    <x v="0"/>
  </r>
  <r>
    <x v="12"/>
    <x v="97"/>
    <n v="303516"/>
    <s v="Matarinao SOF"/>
    <s v="SALCEDO"/>
    <n v="0"/>
    <m/>
    <n v="1"/>
    <m/>
    <m/>
    <m/>
    <m/>
    <m/>
    <n v="2480957.29"/>
    <x v="0"/>
  </r>
  <r>
    <x v="12"/>
    <x v="97"/>
    <n v="303524"/>
    <s v="San Julian NHS"/>
    <s v="SAN JULIAN"/>
    <n v="0"/>
    <m/>
    <n v="1"/>
    <m/>
    <m/>
    <m/>
    <m/>
    <m/>
    <n v="2683247.19"/>
    <x v="0"/>
  </r>
  <r>
    <x v="12"/>
    <x v="97"/>
    <n v="303527"/>
    <s v="Sulat NHS"/>
    <s v="SULAT"/>
    <n v="0"/>
    <m/>
    <n v="1"/>
    <m/>
    <m/>
    <m/>
    <m/>
    <m/>
    <n v="3227556.88"/>
    <x v="0"/>
  </r>
  <r>
    <x v="12"/>
    <x v="98"/>
    <n v="303389"/>
    <s v="Villaba NHS (LNCAST)"/>
    <s v="VILLABA"/>
    <n v="3"/>
    <m/>
    <n v="1"/>
    <m/>
    <m/>
    <m/>
    <m/>
    <m/>
    <n v="1184101.21"/>
    <x v="0"/>
  </r>
  <r>
    <x v="12"/>
    <x v="98"/>
    <n v="303442"/>
    <s v="Villaba National Comprehensive High School"/>
    <s v="VILLABA"/>
    <n v="3"/>
    <m/>
    <n v="1"/>
    <m/>
    <m/>
    <m/>
    <m/>
    <m/>
    <n v="3162822.17"/>
    <x v="0"/>
  </r>
  <r>
    <x v="12"/>
    <x v="98"/>
    <n v="313322"/>
    <s v="Cahigan NHS"/>
    <s v="VILLABA"/>
    <n v="3"/>
    <m/>
    <n v="1"/>
    <m/>
    <m/>
    <m/>
    <m/>
    <m/>
    <n v="1104935.83"/>
    <x v="0"/>
  </r>
  <r>
    <x v="12"/>
    <x v="98"/>
    <n v="313345"/>
    <s v="Sulpa NHS"/>
    <s v="VILLABA"/>
    <n v="3"/>
    <m/>
    <n v="1"/>
    <m/>
    <m/>
    <m/>
    <m/>
    <m/>
    <n v="1232603.71"/>
    <x v="0"/>
  </r>
  <r>
    <x v="12"/>
    <x v="99"/>
    <n v="303535"/>
    <s v="Bobon School for Philippine Craftsmen"/>
    <s v="BOBON"/>
    <n v="1"/>
    <m/>
    <n v="1"/>
    <m/>
    <m/>
    <m/>
    <m/>
    <m/>
    <n v="3153787.21"/>
    <x v="0"/>
  </r>
  <r>
    <x v="12"/>
    <x v="99"/>
    <n v="303548"/>
    <s v="Eladio T. Balite Memorial School of Fisheries"/>
    <s v="BOBON"/>
    <n v="1"/>
    <m/>
    <n v="1"/>
    <m/>
    <m/>
    <m/>
    <m/>
    <m/>
    <n v="2555079.02"/>
    <x v="0"/>
  </r>
  <r>
    <x v="12"/>
    <x v="99"/>
    <n v="303541"/>
    <s v="Catarman National High School"/>
    <s v="CATARMAN (Capital)"/>
    <n v="1"/>
    <m/>
    <n v="1"/>
    <m/>
    <m/>
    <m/>
    <m/>
    <m/>
    <n v="3833968.6"/>
    <x v="0"/>
  </r>
  <r>
    <x v="12"/>
    <x v="99"/>
    <n v="303566"/>
    <s v="Mondragon Agro-Ind'L HS"/>
    <s v="MONDRAGON"/>
    <n v="1"/>
    <m/>
    <n v="1"/>
    <m/>
    <m/>
    <m/>
    <m/>
    <m/>
    <n v="3334063.59"/>
    <x v="0"/>
  </r>
  <r>
    <x v="12"/>
    <x v="99"/>
    <n v="313605"/>
    <s v="Leonardo M. Amigo High School"/>
    <s v="MONDRAGON"/>
    <n v="1"/>
    <m/>
    <n v="1"/>
    <m/>
    <m/>
    <m/>
    <m/>
    <m/>
    <n v="1149519.71"/>
    <x v="0"/>
  </r>
  <r>
    <x v="12"/>
    <x v="99"/>
    <n v="303539"/>
    <s v="Capacujan NHS"/>
    <s v="PALAPAG"/>
    <n v="2"/>
    <m/>
    <n v="1"/>
    <m/>
    <m/>
    <m/>
    <m/>
    <m/>
    <n v="1675760.29"/>
    <x v="0"/>
  </r>
  <r>
    <x v="12"/>
    <x v="99"/>
    <n v="313609"/>
    <s v="Cabatuan NHS"/>
    <s v="PALAPAG"/>
    <n v="2"/>
    <m/>
    <n v="1"/>
    <m/>
    <m/>
    <m/>
    <m/>
    <m/>
    <n v="954013.8"/>
    <x v="0"/>
  </r>
  <r>
    <x v="12"/>
    <x v="99"/>
    <n v="313621"/>
    <s v="Zoilo T. Lobos Memorial High School"/>
    <s v="PAMBUJAN"/>
    <n v="2"/>
    <m/>
    <n v="1"/>
    <m/>
    <m/>
    <m/>
    <m/>
    <m/>
    <n v="1393081.21"/>
    <x v="0"/>
  </r>
  <r>
    <x v="12"/>
    <x v="99"/>
    <n v="313618"/>
    <s v="Balnasan National High School"/>
    <s v="SAN ROQUE"/>
    <n v="2"/>
    <m/>
    <n v="1"/>
    <m/>
    <m/>
    <m/>
    <m/>
    <m/>
    <n v="1577033.76"/>
    <x v="0"/>
  </r>
  <r>
    <x v="12"/>
    <x v="100"/>
    <n v="303654"/>
    <s v="Dolores National High School"/>
    <s v="ORMOC CITY"/>
    <n v="4"/>
    <m/>
    <n v="1"/>
    <m/>
    <m/>
    <m/>
    <m/>
    <m/>
    <n v="3007642.38"/>
    <x v="0"/>
  </r>
  <r>
    <x v="12"/>
    <x v="100"/>
    <n v="303655"/>
    <s v="Ipil National High School"/>
    <s v="ORMOC CITY"/>
    <n v="4"/>
    <m/>
    <n v="1"/>
    <m/>
    <m/>
    <m/>
    <m/>
    <m/>
    <n v="2515883.21"/>
    <x v="0"/>
  </r>
  <r>
    <x v="12"/>
    <x v="100"/>
    <n v="303656"/>
    <s v="Linao National High School"/>
    <s v="ORMOC CITY"/>
    <n v="4"/>
    <m/>
    <n v="1"/>
    <m/>
    <m/>
    <m/>
    <m/>
    <m/>
    <n v="3128532.52"/>
    <x v="0"/>
  </r>
  <r>
    <x v="12"/>
    <x v="100"/>
    <n v="303657"/>
    <s v="Margen National High School"/>
    <s v="ORMOC CITY"/>
    <n v="4"/>
    <m/>
    <n v="1"/>
    <m/>
    <m/>
    <m/>
    <m/>
    <m/>
    <n v="2153212.81"/>
    <x v="0"/>
  </r>
  <r>
    <x v="12"/>
    <x v="100"/>
    <n v="303658"/>
    <s v="New Ormoc City National High School"/>
    <s v="ORMOC CITY"/>
    <n v="4"/>
    <m/>
    <n v="1"/>
    <m/>
    <m/>
    <m/>
    <m/>
    <m/>
    <n v="3781284.86"/>
    <x v="0"/>
  </r>
  <r>
    <x v="12"/>
    <x v="100"/>
    <n v="303660"/>
    <s v="Rustico Capahi Sr. Memorial National High School"/>
    <s v="ORMOC CITY"/>
    <n v="4"/>
    <m/>
    <n v="1"/>
    <m/>
    <m/>
    <m/>
    <m/>
    <m/>
    <n v="2017943.15"/>
    <x v="0"/>
  </r>
  <r>
    <x v="12"/>
    <x v="100"/>
    <n v="303661"/>
    <s v="Genero B. Lureñana National High School"/>
    <s v="ORMOC CITY"/>
    <n v="4"/>
    <m/>
    <n v="1"/>
    <m/>
    <m/>
    <m/>
    <m/>
    <m/>
    <n v="3292258.37"/>
    <x v="0"/>
  </r>
  <r>
    <x v="12"/>
    <x v="100"/>
    <n v="303662"/>
    <s v="Valencia National High School"/>
    <s v="ORMOC CITY"/>
    <n v="4"/>
    <m/>
    <n v="1"/>
    <m/>
    <m/>
    <m/>
    <m/>
    <m/>
    <n v="3293173.99"/>
    <x v="0"/>
  </r>
  <r>
    <x v="12"/>
    <x v="100"/>
    <n v="313901"/>
    <s v="Lilo-an National High School"/>
    <s v="ORMOC CITY"/>
    <n v="4"/>
    <m/>
    <n v="1"/>
    <m/>
    <m/>
    <m/>
    <m/>
    <m/>
    <n v="2032322.68"/>
    <x v="0"/>
  </r>
  <r>
    <x v="12"/>
    <x v="100"/>
    <n v="313902"/>
    <s v="Pedro G. Bañez National High School"/>
    <s v="ORMOC CITY"/>
    <n v="4"/>
    <m/>
    <n v="1"/>
    <m/>
    <m/>
    <m/>
    <m/>
    <m/>
    <n v="1551618.51"/>
    <x v="0"/>
  </r>
  <r>
    <x v="12"/>
    <x v="100"/>
    <n v="313903"/>
    <s v="Cabintan National High School"/>
    <s v="ORMOC CITY"/>
    <n v="4"/>
    <m/>
    <n v="1"/>
    <m/>
    <m/>
    <m/>
    <m/>
    <m/>
    <n v="1654412.29"/>
    <x v="0"/>
  </r>
  <r>
    <x v="12"/>
    <x v="100"/>
    <n v="313904"/>
    <s v="Matica-a National High School"/>
    <s v="ORMOC CITY"/>
    <n v="4"/>
    <m/>
    <n v="1"/>
    <m/>
    <m/>
    <m/>
    <m/>
    <m/>
    <n v="2381911.9"/>
    <x v="0"/>
  </r>
  <r>
    <x v="12"/>
    <x v="100"/>
    <n v="313906"/>
    <s v="Julian C. Gantuangco NHS"/>
    <s v="ORMOC CITY"/>
    <n v="4"/>
    <m/>
    <n v="1"/>
    <m/>
    <m/>
    <m/>
    <m/>
    <m/>
    <n v="1440097.15"/>
    <x v="0"/>
  </r>
  <r>
    <x v="12"/>
    <x v="100"/>
    <n v="330523"/>
    <s v="Ormoc City Senior High School"/>
    <s v="ORMOC CITY"/>
    <n v="4"/>
    <m/>
    <n v="1"/>
    <m/>
    <m/>
    <m/>
    <m/>
    <m/>
    <n v="2158792.2999999998"/>
    <x v="0"/>
  </r>
  <r>
    <x v="12"/>
    <x v="101"/>
    <n v="123509"/>
    <s v="Gandara I CS"/>
    <s v="GANDARA"/>
    <n v="1"/>
    <m/>
    <n v="1"/>
    <m/>
    <m/>
    <m/>
    <m/>
    <m/>
    <n v="3200049.06"/>
    <x v="0"/>
  </r>
  <r>
    <x v="12"/>
    <x v="101"/>
    <n v="313727"/>
    <s v="Mabini NHS"/>
    <s v="BASEY"/>
    <n v="2"/>
    <m/>
    <n v="1"/>
    <m/>
    <m/>
    <m/>
    <m/>
    <m/>
    <n v="1271594.45"/>
    <x v="0"/>
  </r>
  <r>
    <x v="12"/>
    <x v="101"/>
    <n v="303597"/>
    <s v="CALBIGA NATIONAL HIGH SCHOOL"/>
    <s v="CALBIGA"/>
    <n v="2"/>
    <m/>
    <n v="1"/>
    <m/>
    <m/>
    <m/>
    <m/>
    <m/>
    <n v="2166391.77"/>
    <x v="0"/>
  </r>
  <r>
    <x v="12"/>
    <x v="101"/>
    <n v="303601"/>
    <s v="Daram NHS"/>
    <s v="DARAM"/>
    <n v="2"/>
    <m/>
    <n v="1"/>
    <m/>
    <m/>
    <m/>
    <m/>
    <m/>
    <n v="1531224.89"/>
    <x v="1"/>
  </r>
  <r>
    <x v="12"/>
    <x v="101"/>
    <n v="313719"/>
    <s v="Bagacay NHS-Daram NHS Annex"/>
    <s v="DARAM"/>
    <n v="2"/>
    <m/>
    <n v="1"/>
    <m/>
    <m/>
    <m/>
    <m/>
    <m/>
    <n v="1725508.53"/>
    <x v="0"/>
  </r>
  <r>
    <x v="12"/>
    <x v="101"/>
    <n v="313710"/>
    <s v="Malino National High School"/>
    <s v="JIABONG"/>
    <n v="2"/>
    <m/>
    <n v="1"/>
    <m/>
    <m/>
    <m/>
    <m/>
    <m/>
    <n v="965109.08"/>
    <x v="0"/>
  </r>
  <r>
    <x v="12"/>
    <x v="101"/>
    <n v="303611"/>
    <s v="Marabut NHS"/>
    <s v="MARABUT"/>
    <n v="2"/>
    <m/>
    <n v="1"/>
    <m/>
    <m/>
    <m/>
    <m/>
    <m/>
    <n v="526801.85"/>
    <x v="1"/>
  </r>
  <r>
    <x v="12"/>
    <x v="101"/>
    <n v="303596"/>
    <s v="Calapi NHS"/>
    <s v="MOTIONG"/>
    <n v="2"/>
    <m/>
    <n v="1"/>
    <m/>
    <m/>
    <m/>
    <m/>
    <m/>
    <n v="1723736.2"/>
    <x v="0"/>
  </r>
  <r>
    <x v="12"/>
    <x v="101"/>
    <n v="303641"/>
    <s v="Wright NHS"/>
    <s v="PARANAS (WRIGHT)"/>
    <n v="2"/>
    <m/>
    <n v="1"/>
    <m/>
    <m/>
    <m/>
    <m/>
    <m/>
    <n v="793826.39"/>
    <x v="1"/>
  </r>
  <r>
    <x v="12"/>
    <x v="101"/>
    <n v="313718"/>
    <s v="Primitivo T. Torrechiva National High School"/>
    <s v="VILLAREAL"/>
    <n v="2"/>
    <m/>
    <n v="1"/>
    <m/>
    <m/>
    <m/>
    <m/>
    <m/>
    <n v="467199.47"/>
    <x v="0"/>
  </r>
  <r>
    <x v="12"/>
    <x v="101"/>
    <n v="313721"/>
    <s v="San Isidro NHS"/>
    <s v="ZUMARRAGA"/>
    <n v="2"/>
    <m/>
    <n v="1"/>
    <m/>
    <m/>
    <m/>
    <m/>
    <m/>
    <n v="504571.49"/>
    <x v="0"/>
  </r>
  <r>
    <x v="12"/>
    <x v="102"/>
    <n v="303663"/>
    <s v="Leyte NHS"/>
    <s v="TACLOBAN CITY (Capital)"/>
    <n v="1"/>
    <m/>
    <n v="1"/>
    <m/>
    <m/>
    <m/>
    <m/>
    <m/>
    <n v="3268867.99"/>
    <x v="0"/>
  </r>
  <r>
    <x v="13"/>
    <x v="103"/>
    <n v="303968"/>
    <s v="Libona NHS"/>
    <s v="LIBONA"/>
    <n v="1"/>
    <m/>
    <n v="1"/>
    <m/>
    <m/>
    <m/>
    <m/>
    <m/>
    <n v="421084.28"/>
    <x v="0"/>
  </r>
  <r>
    <x v="13"/>
    <x v="103"/>
    <n v="314901"/>
    <s v="Dalirig NHS"/>
    <s v="MANOLO FORTICH"/>
    <n v="1"/>
    <m/>
    <n v="1"/>
    <m/>
    <m/>
    <m/>
    <m/>
    <m/>
    <n v="591286.35"/>
    <x v="0"/>
  </r>
  <r>
    <x v="13"/>
    <x v="103"/>
    <n v="314903"/>
    <s v="San Vicente NHS"/>
    <s v="SUMILAO"/>
    <n v="1"/>
    <m/>
    <n v="1"/>
    <m/>
    <m/>
    <m/>
    <m/>
    <m/>
    <n v="318600.40999999997"/>
    <x v="0"/>
  </r>
  <r>
    <x v="13"/>
    <x v="103"/>
    <n v="303987"/>
    <s v="Talakag NHS"/>
    <s v="TALAKAG"/>
    <n v="1"/>
    <m/>
    <n v="1"/>
    <m/>
    <m/>
    <m/>
    <m/>
    <m/>
    <n v="946827.8"/>
    <x v="0"/>
  </r>
  <r>
    <x v="13"/>
    <x v="103"/>
    <n v="314908"/>
    <s v="Cabulohan-Paradise NHS - Townsite Annex"/>
    <s v="CABANGLASAN"/>
    <n v="2"/>
    <m/>
    <n v="1"/>
    <m/>
    <m/>
    <m/>
    <m/>
    <m/>
    <n v="624418.88"/>
    <x v="0"/>
  </r>
  <r>
    <x v="13"/>
    <x v="103"/>
    <m/>
    <s v="Lantapan Stand-Alone SHS"/>
    <s v="LANTAPAN"/>
    <n v="2"/>
    <m/>
    <n v="1"/>
    <m/>
    <m/>
    <m/>
    <m/>
    <m/>
    <n v="1811677.5"/>
    <x v="0"/>
  </r>
  <r>
    <x v="13"/>
    <x v="103"/>
    <n v="314907"/>
    <s v="Halapitan NHS - Little Baguio Annex"/>
    <s v="SAN FERNANDO"/>
    <n v="2"/>
    <m/>
    <n v="1"/>
    <m/>
    <m/>
    <m/>
    <m/>
    <m/>
    <n v="564410.03"/>
    <x v="0"/>
  </r>
  <r>
    <x v="13"/>
    <x v="104"/>
    <n v="304108"/>
    <s v="Bulua NHS"/>
    <s v="CAGAYAN DE ORO CITY (Capital)"/>
    <n v="1"/>
    <m/>
    <n v="1"/>
    <m/>
    <m/>
    <m/>
    <m/>
    <m/>
    <n v="1012007.31"/>
    <x v="0"/>
  </r>
  <r>
    <x v="13"/>
    <x v="104"/>
    <n v="315403"/>
    <s v="Cagayan de Oro NHS - Balulang Annex"/>
    <s v="CAGAYAN DE ORO CITY (Capital)"/>
    <n v="1"/>
    <m/>
    <n v="1"/>
    <m/>
    <m/>
    <m/>
    <m/>
    <m/>
    <n v="3465288.73"/>
    <x v="0"/>
  </r>
  <r>
    <x v="13"/>
    <x v="104"/>
    <n v="304104"/>
    <s v="Agusan National High School"/>
    <s v="CAGAYAN DE ORO CITY (Capital)"/>
    <n v="2"/>
    <m/>
    <n v="1"/>
    <m/>
    <m/>
    <m/>
    <m/>
    <m/>
    <n v="4433497.5199999996"/>
    <x v="0"/>
  </r>
  <r>
    <x v="13"/>
    <x v="104"/>
    <n v="304115"/>
    <s v="Gusa NHS-Cugman Annex"/>
    <s v="CAGAYAN DE ORO CITY (Capital)"/>
    <n v="2"/>
    <m/>
    <n v="1"/>
    <m/>
    <m/>
    <m/>
    <m/>
    <m/>
    <n v="1642134.89"/>
    <x v="0"/>
  </r>
  <r>
    <x v="13"/>
    <x v="104"/>
    <n v="304118"/>
    <s v="Lapasan National High School"/>
    <s v="CAGAYAN DE ORO CITY (Capital)"/>
    <n v="2"/>
    <m/>
    <n v="1"/>
    <m/>
    <m/>
    <m/>
    <m/>
    <m/>
    <n v="1550067.26"/>
    <x v="0"/>
  </r>
  <r>
    <x v="13"/>
    <x v="104"/>
    <n v="315401"/>
    <s v="Balubal NHS"/>
    <s v="CAGAYAN DE ORO CITY (Capital)"/>
    <n v="2"/>
    <m/>
    <n v="1"/>
    <m/>
    <m/>
    <m/>
    <m/>
    <m/>
    <n v="3049898.1"/>
    <x v="0"/>
  </r>
  <r>
    <x v="13"/>
    <x v="105"/>
    <n v="303989"/>
    <s v="Bonbon NHS"/>
    <s v="CATARMAN"/>
    <n v="0"/>
    <m/>
    <n v="1"/>
    <m/>
    <m/>
    <m/>
    <m/>
    <m/>
    <n v="1419115.71"/>
    <x v="0"/>
  </r>
  <r>
    <x v="13"/>
    <x v="105"/>
    <n v="303990"/>
    <s v="Camiguin NHS"/>
    <s v="CATARMAN"/>
    <n v="0"/>
    <m/>
    <n v="1"/>
    <m/>
    <m/>
    <m/>
    <m/>
    <m/>
    <n v="8681319.0199999996"/>
    <x v="0"/>
  </r>
  <r>
    <x v="13"/>
    <x v="105"/>
    <n v="303992"/>
    <s v="Lawigan-Bura National High School"/>
    <s v="CATARMAN"/>
    <n v="0"/>
    <m/>
    <n v="1"/>
    <m/>
    <m/>
    <m/>
    <m/>
    <m/>
    <n v="2682276.0499999998"/>
    <x v="0"/>
  </r>
  <r>
    <x v="13"/>
    <x v="105"/>
    <n v="303991"/>
    <s v="Guinsiliban National High School"/>
    <s v="GUINSILIBAN"/>
    <n v="0"/>
    <m/>
    <n v="1"/>
    <m/>
    <m/>
    <m/>
    <m/>
    <m/>
    <n v="3019910.32"/>
    <x v="0"/>
  </r>
  <r>
    <x v="13"/>
    <x v="105"/>
    <n v="315001"/>
    <s v="Maac National High School"/>
    <s v="GUINSILIBAN"/>
    <n v="0"/>
    <m/>
    <n v="1"/>
    <m/>
    <m/>
    <m/>
    <m/>
    <m/>
    <n v="4812666.4000000004"/>
    <x v="0"/>
  </r>
  <r>
    <x v="13"/>
    <x v="105"/>
    <n v="303993"/>
    <s v="SIXTO A. ABAO NHS"/>
    <s v="MAHINOG"/>
    <n v="0"/>
    <m/>
    <n v="1"/>
    <m/>
    <m/>
    <m/>
    <m/>
    <m/>
    <n v="6434149.04"/>
    <x v="0"/>
  </r>
  <r>
    <x v="13"/>
    <x v="105"/>
    <n v="303994"/>
    <s v="Mambajao NHS"/>
    <s v="MAMBAJAO (Capital)"/>
    <n v="0"/>
    <m/>
    <n v="1"/>
    <m/>
    <m/>
    <m/>
    <m/>
    <m/>
    <n v="13653985.18"/>
    <x v="0"/>
  </r>
  <r>
    <x v="13"/>
    <x v="105"/>
    <n v="303996"/>
    <s v="Tupsan NHS"/>
    <s v="MAMBAJAO (Capital)"/>
    <n v="0"/>
    <m/>
    <n v="1"/>
    <m/>
    <m/>
    <m/>
    <m/>
    <m/>
    <n v="2773140.02"/>
    <x v="0"/>
  </r>
  <r>
    <x v="13"/>
    <x v="105"/>
    <n v="303997"/>
    <s v="Yumbing National High School"/>
    <s v="MAMBAJAO (Capital)"/>
    <n v="0"/>
    <m/>
    <n v="1"/>
    <m/>
    <m/>
    <m/>
    <m/>
    <m/>
    <n v="5469760.4299999997"/>
    <x v="0"/>
  </r>
  <r>
    <x v="13"/>
    <x v="105"/>
    <n v="303995"/>
    <s v="Eulalio U. Pabillore National High Sschool"/>
    <s v="SAGAY"/>
    <n v="0"/>
    <m/>
    <n v="1"/>
    <m/>
    <m/>
    <m/>
    <m/>
    <m/>
    <n v="4193168.3"/>
    <x v="0"/>
  </r>
  <r>
    <x v="13"/>
    <x v="106"/>
    <n v="315305"/>
    <s v="Molugan NHS"/>
    <s v="CITY OF EL SALVADOR"/>
    <n v="2"/>
    <m/>
    <n v="1"/>
    <m/>
    <m/>
    <m/>
    <m/>
    <m/>
    <n v="2639714.7000000002"/>
    <x v="0"/>
  </r>
  <r>
    <x v="13"/>
    <x v="107"/>
    <n v="303946"/>
    <s v="Bangcud NHS"/>
    <s v="CITY MALAYBALAY (Capital)"/>
    <n v="2"/>
    <m/>
    <n v="1"/>
    <m/>
    <m/>
    <m/>
    <m/>
    <m/>
    <n v="3156028.23"/>
    <x v="0"/>
  </r>
  <r>
    <x v="13"/>
    <x v="107"/>
    <n v="303950"/>
    <s v="Bukidnon NHS"/>
    <s v="CITY MALAYBALAY (Capital)"/>
    <n v="2"/>
    <m/>
    <n v="1"/>
    <m/>
    <m/>
    <m/>
    <m/>
    <m/>
    <n v="3467155.4"/>
    <x v="0"/>
  </r>
  <r>
    <x v="13"/>
    <x v="107"/>
    <n v="314914"/>
    <s v="Casisang NHS"/>
    <s v="CITY MALAYBALAY (Capital)"/>
    <n v="2"/>
    <m/>
    <n v="1"/>
    <m/>
    <m/>
    <m/>
    <m/>
    <m/>
    <n v="469166.48"/>
    <x v="0"/>
  </r>
  <r>
    <x v="13"/>
    <x v="107"/>
    <n v="314905"/>
    <s v="Silae NHS - Annex St. Peter"/>
    <s v="CITY MALAYBALAY (Capital)"/>
    <n v="2"/>
    <m/>
    <n v="1"/>
    <m/>
    <m/>
    <m/>
    <m/>
    <m/>
    <n v="355302.54"/>
    <x v="0"/>
  </r>
  <r>
    <x v="13"/>
    <x v="107"/>
    <n v="303973"/>
    <s v="Managok NHS"/>
    <s v="CITY MALAYBALAY (Capital)"/>
    <n v="2"/>
    <m/>
    <n v="1"/>
    <m/>
    <m/>
    <m/>
    <m/>
    <m/>
    <n v="3568524.3986179424"/>
    <x v="0"/>
  </r>
  <r>
    <x v="13"/>
    <x v="107"/>
    <n v="314920"/>
    <s v="Managok NHS - Miglamin Annex"/>
    <s v="CITY MALAYBALAY (Capital)"/>
    <n v="2"/>
    <m/>
    <n v="1"/>
    <m/>
    <m/>
    <m/>
    <m/>
    <m/>
    <n v="314861.94"/>
    <x v="0"/>
  </r>
  <r>
    <x v="13"/>
    <x v="107"/>
    <n v="325505"/>
    <s v="Apo Macote NHS"/>
    <s v="CITY MALAYBALAY (Capital)"/>
    <n v="2"/>
    <m/>
    <n v="1"/>
    <m/>
    <m/>
    <m/>
    <m/>
    <m/>
    <n v="395210.89"/>
    <x v="1"/>
  </r>
  <r>
    <x v="13"/>
    <x v="107"/>
    <n v="500245"/>
    <s v="Can-ayan IS"/>
    <s v="CITY MALAYBALAY (Capital)"/>
    <n v="2"/>
    <m/>
    <n v="1"/>
    <m/>
    <m/>
    <m/>
    <m/>
    <m/>
    <n v="473176.9"/>
    <x v="0"/>
  </r>
  <r>
    <x v="13"/>
    <x v="108"/>
    <n v="304077"/>
    <s v="Kinoguitan NAHS"/>
    <s v="KINOGUITAN"/>
    <n v="1"/>
    <m/>
    <n v="1"/>
    <m/>
    <m/>
    <m/>
    <m/>
    <m/>
    <n v="5246873.25"/>
    <x v="0"/>
  </r>
  <r>
    <x v="13"/>
    <x v="108"/>
    <n v="304089"/>
    <s v="Medina NCHS"/>
    <s v="MEDINA"/>
    <n v="1"/>
    <m/>
    <n v="1"/>
    <m/>
    <m/>
    <m/>
    <m/>
    <m/>
    <n v="5813168.4199999999"/>
    <x v="0"/>
  </r>
  <r>
    <x v="13"/>
    <x v="108"/>
    <n v="304096"/>
    <s v="Salay NHS"/>
    <s v="SALAY"/>
    <n v="1"/>
    <m/>
    <n v="1"/>
    <m/>
    <m/>
    <m/>
    <m/>
    <m/>
    <n v="5713806"/>
    <x v="0"/>
  </r>
  <r>
    <x v="13"/>
    <x v="108"/>
    <n v="304093"/>
    <s v="Talisayan NHS"/>
    <s v="TALISAYAN"/>
    <n v="1"/>
    <m/>
    <n v="1"/>
    <m/>
    <m/>
    <m/>
    <m/>
    <m/>
    <n v="5439018.9000000004"/>
    <x v="0"/>
  </r>
  <r>
    <x v="13"/>
    <x v="108"/>
    <n v="304073"/>
    <s v="Jasaan NHS"/>
    <s v="JASAAN"/>
    <n v="2"/>
    <m/>
    <n v="1"/>
    <m/>
    <m/>
    <m/>
    <m/>
    <m/>
    <n v="5740187.25"/>
    <x v="0"/>
  </r>
  <r>
    <x v="13"/>
    <x v="108"/>
    <n v="315307"/>
    <s v="Manticao NHS"/>
    <s v="MANTICAO"/>
    <n v="2"/>
    <m/>
    <n v="1"/>
    <m/>
    <m/>
    <m/>
    <m/>
    <m/>
    <n v="2269686.96"/>
    <x v="0"/>
  </r>
  <r>
    <x v="13"/>
    <x v="108"/>
    <n v="315303"/>
    <s v="Naawan NHS"/>
    <s v="NAAWAN"/>
    <n v="2"/>
    <m/>
    <n v="1"/>
    <m/>
    <m/>
    <m/>
    <m/>
    <m/>
    <n v="2304636.87"/>
    <x v="0"/>
  </r>
  <r>
    <x v="13"/>
    <x v="108"/>
    <n v="341230"/>
    <s v="Naawan SHS (Maputi ES Campus)"/>
    <s v="NAAWAN"/>
    <n v="2"/>
    <m/>
    <n v="1"/>
    <m/>
    <m/>
    <m/>
    <m/>
    <m/>
    <n v="2219343.2999999998"/>
    <x v="0"/>
  </r>
  <r>
    <x v="13"/>
    <x v="108"/>
    <n v="304102"/>
    <s v="Tagoloan NHS"/>
    <s v="TAGOLOAN"/>
    <n v="2"/>
    <m/>
    <n v="1"/>
    <m/>
    <m/>
    <m/>
    <m/>
    <m/>
    <n v="4013228.99"/>
    <x v="0"/>
  </r>
  <r>
    <x v="13"/>
    <x v="109"/>
    <n v="304045"/>
    <s v="Misamis Occidental NHS"/>
    <s v="OROQUIETA CITY (Capital)"/>
    <n v="1"/>
    <m/>
    <n v="1"/>
    <m/>
    <m/>
    <m/>
    <m/>
    <m/>
    <n v="4830487.8899999997"/>
    <x v="0"/>
  </r>
  <r>
    <x v="13"/>
    <x v="109"/>
    <n v="304057"/>
    <s v="Talairon NHS"/>
    <s v="OROQUIETA CITY (Capital)"/>
    <n v="1"/>
    <m/>
    <n v="1"/>
    <m/>
    <m/>
    <m/>
    <m/>
    <m/>
    <n v="2770270.4"/>
    <x v="0"/>
  </r>
  <r>
    <x v="14"/>
    <x v="110"/>
    <n v="304183"/>
    <s v="San Miguel NHS"/>
    <s v="COMPOSTELA"/>
    <n v="1"/>
    <m/>
    <n v="1"/>
    <m/>
    <m/>
    <m/>
    <m/>
    <m/>
    <n v="1536512.2"/>
    <x v="0"/>
  </r>
  <r>
    <x v="14"/>
    <x v="110"/>
    <n v="304187"/>
    <s v="Gabi NHS"/>
    <s v="COMPOSTELA"/>
    <n v="1"/>
    <m/>
    <n v="1"/>
    <m/>
    <m/>
    <m/>
    <m/>
    <m/>
    <n v="2215840.5"/>
    <x v="0"/>
  </r>
  <r>
    <x v="14"/>
    <x v="110"/>
    <n v="304196"/>
    <s v="Maparat NHS"/>
    <s v="COMPOSTELA"/>
    <n v="1"/>
    <m/>
    <n v="1"/>
    <m/>
    <m/>
    <m/>
    <m/>
    <m/>
    <n v="1842092.83"/>
    <x v="0"/>
  </r>
  <r>
    <x v="14"/>
    <x v="110"/>
    <n v="304210"/>
    <s v="Siocon NHS"/>
    <s v="COMPOSTELA"/>
    <n v="1"/>
    <m/>
    <n v="1"/>
    <m/>
    <m/>
    <m/>
    <m/>
    <m/>
    <n v="1982927.43"/>
    <x v="0"/>
  </r>
  <r>
    <x v="14"/>
    <x v="110"/>
    <n v="315819"/>
    <s v="Bango NHS"/>
    <s v="COMPOSTELA"/>
    <n v="1"/>
    <m/>
    <n v="1"/>
    <m/>
    <m/>
    <m/>
    <m/>
    <m/>
    <n v="1577775.19"/>
    <x v="0"/>
  </r>
  <r>
    <x v="14"/>
    <x v="110"/>
    <n v="304198"/>
    <s v="Maragusan NHS"/>
    <s v="MARAGUSAN (SAN MARIANO)"/>
    <n v="1"/>
    <m/>
    <n v="1"/>
    <m/>
    <m/>
    <m/>
    <m/>
    <m/>
    <n v="2216542.6"/>
    <x v="0"/>
  </r>
  <r>
    <x v="14"/>
    <x v="110"/>
    <n v="304213"/>
    <s v="Tupaz NHS"/>
    <s v="MARAGUSAN (SAN MARIANO)"/>
    <n v="1"/>
    <m/>
    <n v="1"/>
    <m/>
    <m/>
    <m/>
    <m/>
    <m/>
    <n v="2049802.28"/>
    <x v="0"/>
  </r>
  <r>
    <x v="14"/>
    <x v="110"/>
    <n v="304200"/>
    <s v="Awao NHS"/>
    <s v="MONKAYO"/>
    <n v="1"/>
    <m/>
    <n v="1"/>
    <m/>
    <m/>
    <m/>
    <m/>
    <m/>
    <n v="1590494.75"/>
    <x v="0"/>
  </r>
  <r>
    <x v="14"/>
    <x v="110"/>
    <n v="304202"/>
    <s v="Montevista NHS"/>
    <s v="MONTEVISTA"/>
    <n v="1"/>
    <m/>
    <n v="1"/>
    <m/>
    <m/>
    <m/>
    <m/>
    <m/>
    <n v="2256983.2599999998"/>
    <x v="0"/>
  </r>
  <r>
    <x v="14"/>
    <x v="110"/>
    <n v="304206"/>
    <s v="New Bataan NHS"/>
    <s v="NEW BATAAN"/>
    <n v="1"/>
    <m/>
    <n v="1"/>
    <m/>
    <m/>
    <m/>
    <m/>
    <m/>
    <n v="3230614.47"/>
    <x v="0"/>
  </r>
  <r>
    <x v="14"/>
    <x v="110"/>
    <n v="304185"/>
    <s v="Don Vicente Romualdez NHS"/>
    <s v="LAAK (SAN VICENTE)"/>
    <n v="2"/>
    <m/>
    <n v="1"/>
    <m/>
    <m/>
    <m/>
    <m/>
    <m/>
    <n v="1815283.9"/>
    <x v="0"/>
  </r>
  <r>
    <x v="14"/>
    <x v="110"/>
    <n v="315812"/>
    <s v="San Antonio NHS"/>
    <s v="LAAK (SAN VICENTE)"/>
    <n v="2"/>
    <m/>
    <n v="1"/>
    <m/>
    <m/>
    <m/>
    <m/>
    <m/>
    <n v="1611721.23"/>
    <x v="0"/>
  </r>
  <r>
    <x v="14"/>
    <x v="110"/>
    <n v="304192"/>
    <s v="Mabini NHS"/>
    <s v="MABINI (DOÑA ALICIA)"/>
    <n v="2"/>
    <m/>
    <n v="1"/>
    <m/>
    <m/>
    <m/>
    <m/>
    <m/>
    <n v="1967172.3"/>
    <x v="0"/>
  </r>
  <r>
    <x v="14"/>
    <x v="110"/>
    <n v="315805"/>
    <s v="Pindasan NHS"/>
    <s v="MABINI (DOÑA ALICIA)"/>
    <n v="2"/>
    <m/>
    <n v="1"/>
    <m/>
    <m/>
    <m/>
    <m/>
    <m/>
    <n v="1973452.43"/>
    <x v="0"/>
  </r>
  <r>
    <x v="14"/>
    <x v="110"/>
    <n v="304193"/>
    <s v="Atty. Orlando S. Rimando National High School"/>
    <s v="MACO"/>
    <n v="2"/>
    <m/>
    <n v="1"/>
    <m/>
    <m/>
    <m/>
    <m/>
    <m/>
    <n v="2108048.83"/>
    <x v="0"/>
  </r>
  <r>
    <x v="14"/>
    <x v="110"/>
    <n v="304194"/>
    <s v="Mainit NHS"/>
    <s v="NABUNTURAN (Capital)"/>
    <n v="2"/>
    <m/>
    <n v="1"/>
    <m/>
    <m/>
    <m/>
    <m/>
    <m/>
    <n v="1527258.38"/>
    <x v="0"/>
  </r>
  <r>
    <x v="14"/>
    <x v="110"/>
    <n v="304195"/>
    <s v="Manat NHS"/>
    <s v="NABUNTURAN (Capital)"/>
    <n v="2"/>
    <m/>
    <n v="1"/>
    <m/>
    <m/>
    <m/>
    <m/>
    <m/>
    <n v="1584788.55"/>
    <x v="0"/>
  </r>
  <r>
    <x v="14"/>
    <x v="110"/>
    <n v="315818"/>
    <s v="New Sibonga NHS"/>
    <s v="NABUNTURAN (Capital)"/>
    <n v="2"/>
    <m/>
    <n v="1"/>
    <m/>
    <m/>
    <m/>
    <m/>
    <m/>
    <n v="1656335.98"/>
    <x v="0"/>
  </r>
  <r>
    <x v="14"/>
    <x v="110"/>
    <n v="304179"/>
    <s v="Bongabong NHS"/>
    <s v="PANTUKAN"/>
    <n v="2"/>
    <m/>
    <n v="1"/>
    <m/>
    <m/>
    <m/>
    <m/>
    <m/>
    <n v="1646320.97"/>
    <x v="0"/>
  </r>
  <r>
    <x v="14"/>
    <x v="110"/>
    <n v="304208"/>
    <s v="Pantukan NHS"/>
    <s v="PANTUKAN"/>
    <n v="2"/>
    <m/>
    <n v="1"/>
    <m/>
    <m/>
    <m/>
    <m/>
    <m/>
    <n v="2390105.7799999998"/>
    <x v="0"/>
  </r>
  <r>
    <x v="14"/>
    <x v="110"/>
    <n v="304211"/>
    <s v="Tambongon NHS"/>
    <s v="PANTUKAN"/>
    <n v="2"/>
    <m/>
    <n v="1"/>
    <m/>
    <m/>
    <m/>
    <m/>
    <m/>
    <n v="1647295.44"/>
    <x v="0"/>
  </r>
  <r>
    <x v="14"/>
    <x v="110"/>
    <n v="315807"/>
    <s v="Magnaga NHS"/>
    <s v="PANTUKAN"/>
    <n v="2"/>
    <m/>
    <n v="1"/>
    <m/>
    <m/>
    <m/>
    <m/>
    <m/>
    <n v="1444563.04"/>
    <x v="0"/>
  </r>
  <r>
    <x v="14"/>
    <x v="110"/>
    <n v="315816"/>
    <s v="Napnapan NHS"/>
    <s v="PANTUKAN"/>
    <n v="2"/>
    <m/>
    <n v="1"/>
    <m/>
    <m/>
    <m/>
    <m/>
    <m/>
    <n v="1739949.59"/>
    <x v="0"/>
  </r>
  <r>
    <x v="14"/>
    <x v="111"/>
    <n v="304217"/>
    <s v="Asuncion National High School"/>
    <s v="ASUNCION (SAUG)"/>
    <n v="1"/>
    <m/>
    <n v="1"/>
    <m/>
    <m/>
    <m/>
    <m/>
    <m/>
    <n v="4595542.0999999996"/>
    <x v="0"/>
  </r>
  <r>
    <x v="14"/>
    <x v="111"/>
    <n v="304233"/>
    <s v="Kapalong National High School"/>
    <s v="KAPALONG"/>
    <n v="1"/>
    <m/>
    <n v="1"/>
    <m/>
    <m/>
    <m/>
    <m/>
    <m/>
    <n v="7579333.4699999997"/>
    <x v="0"/>
  </r>
  <r>
    <x v="14"/>
    <x v="111"/>
    <n v="304243"/>
    <s v="Semong NHS"/>
    <s v="KAPALONG"/>
    <n v="1"/>
    <m/>
    <n v="1"/>
    <m/>
    <m/>
    <m/>
    <m/>
    <m/>
    <n v="2515559.9900000002"/>
    <x v="0"/>
  </r>
  <r>
    <x v="14"/>
    <x v="111"/>
    <n v="304239"/>
    <s v="Limbaan NHS"/>
    <s v="NEW CORELLA"/>
    <n v="1"/>
    <m/>
    <n v="1"/>
    <m/>
    <m/>
    <m/>
    <m/>
    <m/>
    <n v="2198146.77"/>
    <x v="0"/>
  </r>
  <r>
    <x v="14"/>
    <x v="111"/>
    <n v="304248"/>
    <s v="New Corella NHS"/>
    <s v="NEW CORELLA"/>
    <n v="1"/>
    <m/>
    <n v="1"/>
    <m/>
    <m/>
    <m/>
    <m/>
    <m/>
    <n v="7374066.5800000001"/>
    <x v="0"/>
  </r>
  <r>
    <x v="14"/>
    <x v="111"/>
    <n v="304240"/>
    <s v="Linao NHS"/>
    <s v="SAN ISIDRO"/>
    <n v="1"/>
    <m/>
    <n v="1"/>
    <m/>
    <m/>
    <m/>
    <m/>
    <m/>
    <n v="2119197.91"/>
    <x v="0"/>
  </r>
  <r>
    <x v="14"/>
    <x v="112"/>
    <n v="304286"/>
    <s v="Marber NHS"/>
    <s v="BANSALAN"/>
    <n v="1"/>
    <m/>
    <n v="1"/>
    <m/>
    <m/>
    <m/>
    <m/>
    <m/>
    <n v="1637941.03"/>
    <x v="0"/>
  </r>
  <r>
    <x v="14"/>
    <x v="112"/>
    <n v="304275"/>
    <s v="Hagonoy NHS"/>
    <s v="HAGONOY"/>
    <n v="1"/>
    <m/>
    <n v="1"/>
    <m/>
    <m/>
    <m/>
    <m/>
    <m/>
    <n v="1776384.43"/>
    <x v="0"/>
  </r>
  <r>
    <x v="14"/>
    <x v="112"/>
    <n v="304288"/>
    <s v="Matanao National High School"/>
    <s v="MATANAO"/>
    <n v="1"/>
    <m/>
    <n v="1"/>
    <m/>
    <m/>
    <m/>
    <m/>
    <m/>
    <n v="3208710.59"/>
    <x v="0"/>
  </r>
  <r>
    <x v="14"/>
    <x v="112"/>
    <n v="304289"/>
    <s v="Bangkal NHS"/>
    <s v="MATANAO"/>
    <n v="1"/>
    <m/>
    <n v="1"/>
    <m/>
    <m/>
    <m/>
    <m/>
    <m/>
    <n v="1438008.41"/>
    <x v="0"/>
  </r>
  <r>
    <x v="14"/>
    <x v="112"/>
    <n v="316003"/>
    <s v="SALUD CAGAS TECH.&amp; VOC. H.S"/>
    <s v="MATANAO"/>
    <n v="1"/>
    <m/>
    <n v="1"/>
    <m/>
    <m/>
    <m/>
    <m/>
    <m/>
    <n v="1525198.43"/>
    <x v="0"/>
  </r>
  <r>
    <x v="14"/>
    <x v="112"/>
    <n v="316002"/>
    <s v="Padada NHS"/>
    <s v="PADADA"/>
    <n v="1"/>
    <m/>
    <n v="1"/>
    <m/>
    <m/>
    <m/>
    <m/>
    <m/>
    <n v="1528067.29"/>
    <x v="0"/>
  </r>
  <r>
    <x v="14"/>
    <x v="112"/>
    <n v="304294"/>
    <s v="Sta. Cruz National High School"/>
    <s v="SANTA CRUZ"/>
    <n v="1"/>
    <m/>
    <n v="1"/>
    <m/>
    <m/>
    <m/>
    <m/>
    <m/>
    <n v="1931198.96"/>
    <x v="0"/>
  </r>
  <r>
    <x v="14"/>
    <x v="112"/>
    <n v="304295"/>
    <s v="Bato NHS"/>
    <s v="SANTA CRUZ"/>
    <n v="1"/>
    <m/>
    <n v="1"/>
    <m/>
    <m/>
    <m/>
    <m/>
    <m/>
    <n v="1636984.63"/>
    <x v="0"/>
  </r>
  <r>
    <x v="14"/>
    <x v="112"/>
    <n v="304274"/>
    <s v="Gov. N. Llanos NHS"/>
    <s v="KIBLAWAN"/>
    <n v="1"/>
    <m/>
    <n v="1"/>
    <m/>
    <m/>
    <m/>
    <m/>
    <m/>
    <n v="1258038.7"/>
    <x v="0"/>
  </r>
  <r>
    <x v="14"/>
    <x v="112"/>
    <n v="304277"/>
    <s v="Ihan NHS"/>
    <s v="KIBLAWAN"/>
    <n v="1"/>
    <m/>
    <n v="1"/>
    <m/>
    <m/>
    <m/>
    <m/>
    <m/>
    <n v="1059283.01"/>
    <x v="0"/>
  </r>
  <r>
    <x v="14"/>
    <x v="112"/>
    <n v="316001"/>
    <s v="Molopolo National High School"/>
    <s v="KIBLAWAN"/>
    <n v="1"/>
    <m/>
    <n v="1"/>
    <m/>
    <m/>
    <m/>
    <m/>
    <m/>
    <n v="1689841.2"/>
    <x v="0"/>
  </r>
  <r>
    <x v="14"/>
    <x v="112"/>
    <n v="304270"/>
    <s v="Davao Del Sur SOF"/>
    <s v="MALALAG"/>
    <n v="1"/>
    <m/>
    <n v="1"/>
    <m/>
    <m/>
    <m/>
    <m/>
    <m/>
    <n v="1532696.52"/>
    <x v="0"/>
  </r>
  <r>
    <x v="14"/>
    <x v="112"/>
    <n v="304297"/>
    <s v="Sulop NHS"/>
    <s v="SULOP"/>
    <n v="1"/>
    <m/>
    <n v="1"/>
    <m/>
    <m/>
    <m/>
    <m/>
    <m/>
    <n v="1673254.53"/>
    <x v="0"/>
  </r>
  <r>
    <x v="14"/>
    <x v="112"/>
    <n v="316005"/>
    <s v="Felipe-Inocencia Deluao NHS"/>
    <s v="SULOP"/>
    <n v="1"/>
    <m/>
    <n v="1"/>
    <m/>
    <m/>
    <m/>
    <m/>
    <m/>
    <n v="1415134.64"/>
    <x v="0"/>
  </r>
  <r>
    <x v="14"/>
    <x v="113"/>
    <n v="304272"/>
    <s v="Don Marcelino NHS"/>
    <s v="DON MARCELINO"/>
    <n v="0"/>
    <m/>
    <n v="1"/>
    <m/>
    <m/>
    <m/>
    <m/>
    <m/>
    <n v="1196696.01"/>
    <x v="0"/>
  </r>
  <r>
    <x v="14"/>
    <x v="113"/>
    <n v="304291"/>
    <s v="Lawa NHS"/>
    <s v="DON MARCELINO"/>
    <n v="0"/>
    <m/>
    <n v="1"/>
    <m/>
    <m/>
    <m/>
    <m/>
    <m/>
    <n v="1369552.62"/>
    <x v="0"/>
  </r>
  <r>
    <x v="14"/>
    <x v="113"/>
    <n v="304264"/>
    <s v="Balangonan NHS"/>
    <s v="JOSE ABAD SANTOS (TRINIDAD)"/>
    <n v="0"/>
    <m/>
    <n v="1"/>
    <m/>
    <m/>
    <m/>
    <m/>
    <m/>
    <n v="1247574.58"/>
    <x v="0"/>
  </r>
  <r>
    <x v="14"/>
    <x v="113"/>
    <n v="304273"/>
    <s v="Edna Guillermo MHS"/>
    <s v="JOSE ABAD SANTOS (TRINIDAD)"/>
    <n v="0"/>
    <m/>
    <n v="1"/>
    <m/>
    <m/>
    <m/>
    <m/>
    <m/>
    <n v="1407917.46"/>
    <x v="0"/>
  </r>
  <r>
    <x v="14"/>
    <x v="113"/>
    <n v="304281"/>
    <s v="Jose Abad Santos NHS"/>
    <s v="JOSE ABAD SANTOS (TRINIDAD)"/>
    <n v="0"/>
    <m/>
    <n v="1"/>
    <m/>
    <m/>
    <m/>
    <m/>
    <m/>
    <n v="1912853.84"/>
    <x v="0"/>
  </r>
  <r>
    <x v="14"/>
    <x v="113"/>
    <n v="304283"/>
    <s v="Kalbay NHS"/>
    <s v="JOSE ABAD SANTOS (TRINIDAD)"/>
    <n v="0"/>
    <m/>
    <n v="1"/>
    <m/>
    <m/>
    <m/>
    <m/>
    <m/>
    <n v="1461438.74"/>
    <x v="0"/>
  </r>
  <r>
    <x v="14"/>
    <x v="113"/>
    <n v="304271"/>
    <s v="Demolok Valley NHS"/>
    <s v="MALITA"/>
    <n v="0"/>
    <m/>
    <n v="1"/>
    <m/>
    <m/>
    <m/>
    <m/>
    <m/>
    <n v="1406972.92"/>
    <x v="0"/>
  </r>
  <r>
    <x v="14"/>
    <x v="113"/>
    <n v="304287"/>
    <s v="Mariano Peralta NHS"/>
    <s v="MALITA"/>
    <n v="0"/>
    <m/>
    <n v="1"/>
    <m/>
    <m/>
    <m/>
    <m/>
    <m/>
    <n v="1586869.34"/>
    <x v="0"/>
  </r>
  <r>
    <x v="14"/>
    <x v="113"/>
    <n v="304266"/>
    <s v="Basiawan NHS"/>
    <s v="SANTA MARIA"/>
    <n v="0"/>
    <m/>
    <n v="1"/>
    <m/>
    <m/>
    <m/>
    <m/>
    <m/>
    <n v="1403358.25"/>
    <x v="0"/>
  </r>
  <r>
    <x v="14"/>
    <x v="113"/>
    <n v="304268"/>
    <s v="Tubalan Comprehensive NHS"/>
    <s v="SANTA MARIA"/>
    <n v="0"/>
    <m/>
    <n v="1"/>
    <m/>
    <m/>
    <m/>
    <m/>
    <m/>
    <n v="1441567.12"/>
    <x v="0"/>
  </r>
  <r>
    <x v="14"/>
    <x v="113"/>
    <n v="304276"/>
    <s v="Heracleo Casco MNHS"/>
    <s v="SANTA MARIA"/>
    <n v="0"/>
    <m/>
    <n v="1"/>
    <m/>
    <m/>
    <m/>
    <m/>
    <m/>
    <n v="4916224.97"/>
    <x v="0"/>
  </r>
  <r>
    <x v="14"/>
    <x v="114"/>
    <n v="128598"/>
    <s v="Angel Villarica CES"/>
    <s v="ISLAND GARDEN CITY OF SAMAL"/>
    <n v="2"/>
    <m/>
    <n v="1"/>
    <m/>
    <m/>
    <m/>
    <m/>
    <m/>
    <n v="2121738.7999999998"/>
    <x v="0"/>
  </r>
  <r>
    <x v="14"/>
    <x v="114"/>
    <n v="128599"/>
    <s v="Balet ES"/>
    <s v="ISLAND GARDEN CITY OF SAMAL"/>
    <n v="2"/>
    <m/>
    <n v="1"/>
    <m/>
    <m/>
    <m/>
    <m/>
    <m/>
    <n v="1586670.16"/>
    <x v="0"/>
  </r>
  <r>
    <x v="14"/>
    <x v="114"/>
    <n v="304216"/>
    <s v="Anonang National High School"/>
    <s v="ISLAND GARDEN CITY OF SAMAL"/>
    <n v="2"/>
    <m/>
    <n v="1"/>
    <m/>
    <m/>
    <m/>
    <m/>
    <m/>
    <n v="1720922.63"/>
    <x v="0"/>
  </r>
  <r>
    <x v="14"/>
    <x v="114"/>
    <n v="304223"/>
    <s v="Cogon NHS"/>
    <s v="ISLAND GARDEN CITY OF SAMAL"/>
    <n v="2"/>
    <m/>
    <n v="1"/>
    <m/>
    <m/>
    <m/>
    <m/>
    <m/>
    <n v="1278338.1599999999"/>
    <x v="0"/>
  </r>
  <r>
    <x v="14"/>
    <x v="114"/>
    <n v="304236"/>
    <s v="Kaputian National High School"/>
    <s v="ISLAND GARDEN CITY OF SAMAL"/>
    <n v="2"/>
    <m/>
    <n v="1"/>
    <m/>
    <m/>
    <m/>
    <m/>
    <m/>
    <n v="1719112.37"/>
    <x v="0"/>
  </r>
  <r>
    <x v="14"/>
    <x v="114"/>
    <n v="304245"/>
    <s v="Mambago-B NHS"/>
    <s v="ISLAND GARDEN CITY OF SAMAL"/>
    <n v="2"/>
    <m/>
    <n v="1"/>
    <m/>
    <m/>
    <m/>
    <m/>
    <m/>
    <n v="1994248.56"/>
    <x v="0"/>
  </r>
  <r>
    <x v="14"/>
    <x v="114"/>
    <n v="304247"/>
    <s v="Matanos NHS"/>
    <s v="ISLAND GARDEN CITY OF SAMAL"/>
    <n v="2"/>
    <m/>
    <n v="1"/>
    <m/>
    <m/>
    <m/>
    <m/>
    <m/>
    <n v="1227424.98"/>
    <x v="0"/>
  </r>
  <r>
    <x v="14"/>
    <x v="114"/>
    <n v="304259"/>
    <s v="Tagbitan-Ag NHS"/>
    <s v="ISLAND GARDEN CITY OF SAMAL"/>
    <n v="2"/>
    <m/>
    <n v="1"/>
    <m/>
    <m/>
    <m/>
    <m/>
    <m/>
    <n v="1624588.6"/>
    <x v="0"/>
  </r>
  <r>
    <x v="14"/>
    <x v="114"/>
    <n v="323402"/>
    <s v="Del Monte National High School"/>
    <s v="ISLAND GARDEN CITY OF SAMAL"/>
    <n v="2"/>
    <m/>
    <n v="1"/>
    <m/>
    <m/>
    <m/>
    <m/>
    <m/>
    <n v="1376220.48"/>
    <x v="0"/>
  </r>
  <r>
    <x v="14"/>
    <x v="114"/>
    <n v="323403"/>
    <s v="Nieves Villarica NHS"/>
    <s v="ISLAND GARDEN CITY OF SAMAL"/>
    <n v="2"/>
    <m/>
    <n v="1"/>
    <m/>
    <m/>
    <m/>
    <m/>
    <m/>
    <n v="1813766.35"/>
    <x v="0"/>
  </r>
  <r>
    <x v="14"/>
    <x v="114"/>
    <n v="330002"/>
    <s v="San Jose NHS"/>
    <s v="ISLAND GARDEN CITY OF SAMAL"/>
    <n v="2"/>
    <m/>
    <n v="1"/>
    <m/>
    <m/>
    <m/>
    <m/>
    <m/>
    <n v="1296202.48"/>
    <x v="0"/>
  </r>
  <r>
    <x v="14"/>
    <x v="114"/>
    <n v="330003"/>
    <s v="Bandera NHS"/>
    <s v="ISLAND GARDEN CITY OF SAMAL"/>
    <n v="2"/>
    <m/>
    <n v="1"/>
    <m/>
    <m/>
    <m/>
    <m/>
    <m/>
    <n v="1321344.21"/>
    <x v="0"/>
  </r>
  <r>
    <x v="14"/>
    <x v="114"/>
    <n v="330004"/>
    <s v="Libertad NHS"/>
    <s v="ISLAND GARDEN CITY OF SAMAL"/>
    <n v="2"/>
    <m/>
    <n v="1"/>
    <m/>
    <m/>
    <m/>
    <m/>
    <m/>
    <n v="1653793.35"/>
    <x v="0"/>
  </r>
  <r>
    <x v="15"/>
    <x v="115"/>
    <n v="304412"/>
    <s v="Alamada NHS"/>
    <s v="ALAMADA"/>
    <n v="1"/>
    <m/>
    <n v="1"/>
    <m/>
    <m/>
    <m/>
    <m/>
    <m/>
    <n v="2028571.9982432099"/>
    <x v="0"/>
  </r>
  <r>
    <x v="15"/>
    <x v="115"/>
    <n v="304413"/>
    <s v="Aleosan NHS"/>
    <s v="ALEOSAN"/>
    <n v="1"/>
    <m/>
    <n v="1"/>
    <m/>
    <m/>
    <m/>
    <m/>
    <m/>
    <n v="2024350.9982432099"/>
    <x v="0"/>
  </r>
  <r>
    <x v="15"/>
    <x v="115"/>
    <n v="304461"/>
    <s v="Libungan NHS"/>
    <s v="LIBUNGAN"/>
    <n v="1"/>
    <m/>
    <n v="1"/>
    <m/>
    <m/>
    <m/>
    <m/>
    <m/>
    <n v="2024562.04824321"/>
    <x v="0"/>
  </r>
  <r>
    <x v="15"/>
    <x v="115"/>
    <n v="304432"/>
    <s v="Dilangalen National High School"/>
    <s v="MIDSAYAP"/>
    <n v="1"/>
    <m/>
    <n v="1"/>
    <m/>
    <m/>
    <m/>
    <m/>
    <m/>
    <n v="2024878.6232432099"/>
    <x v="0"/>
  </r>
  <r>
    <x v="15"/>
    <x v="115"/>
    <n v="304493"/>
    <s v="Pigcawayan National High School"/>
    <s v="PIGKAWAYAN"/>
    <n v="1"/>
    <m/>
    <n v="1"/>
    <m/>
    <m/>
    <m/>
    <m/>
    <m/>
    <n v="2028360.9482432099"/>
    <x v="0"/>
  </r>
  <r>
    <x v="15"/>
    <x v="115"/>
    <n v="304494"/>
    <s v="Pikit NHS"/>
    <s v="PIKIT"/>
    <n v="1"/>
    <m/>
    <n v="1"/>
    <m/>
    <m/>
    <m/>
    <m/>
    <m/>
    <n v="2022240.4982432099"/>
    <x v="0"/>
  </r>
  <r>
    <x v="15"/>
    <x v="115"/>
    <n v="304415"/>
    <s v="Antipas NHS"/>
    <s v="ANTIPAS"/>
    <n v="2"/>
    <m/>
    <n v="1"/>
    <m/>
    <m/>
    <m/>
    <m/>
    <m/>
    <n v="2029099.6232432099"/>
    <x v="0"/>
  </r>
  <r>
    <x v="15"/>
    <x v="115"/>
    <n v="304436"/>
    <s v="Greenfield NHS"/>
    <s v="ARAKAN"/>
    <n v="2"/>
    <m/>
    <n v="1"/>
    <m/>
    <m/>
    <m/>
    <m/>
    <m/>
    <n v="2035958.7482432099"/>
    <x v="0"/>
  </r>
  <r>
    <x v="15"/>
    <x v="115"/>
    <n v="304463"/>
    <s v="Magpet NHS"/>
    <s v="MAGPET"/>
    <n v="2"/>
    <m/>
    <n v="1"/>
    <m/>
    <m/>
    <m/>
    <m/>
    <m/>
    <n v="2022768.1232432099"/>
    <x v="0"/>
  </r>
  <r>
    <x v="15"/>
    <x v="115"/>
    <n v="304466"/>
    <s v="Makilala NHS"/>
    <s v="MAKILALA"/>
    <n v="2"/>
    <m/>
    <n v="1"/>
    <m/>
    <m/>
    <m/>
    <m/>
    <m/>
    <n v="2021185.2482432099"/>
    <x v="0"/>
  </r>
  <r>
    <x v="15"/>
    <x v="115"/>
    <n v="304496"/>
    <s v="Pres. Roxas National High School"/>
    <s v="PRESIDENT ROXAS"/>
    <n v="2"/>
    <m/>
    <n v="1"/>
    <m/>
    <m/>
    <m/>
    <m/>
    <m/>
    <n v="2023295.7482432099"/>
    <x v="0"/>
  </r>
  <r>
    <x v="15"/>
    <x v="115"/>
    <n v="304420"/>
    <s v="Banisilan NHS"/>
    <s v="BANISILAN"/>
    <n v="3"/>
    <m/>
    <n v="1"/>
    <m/>
    <m/>
    <m/>
    <m/>
    <m/>
    <n v="2041234.9982432099"/>
    <x v="0"/>
  </r>
  <r>
    <x v="15"/>
    <x v="115"/>
    <n v="304427"/>
    <s v="Carmen NHS"/>
    <s v="CARMEN"/>
    <n v="3"/>
    <m/>
    <n v="1"/>
    <m/>
    <m/>
    <m/>
    <m/>
    <m/>
    <n v="1992027.421171935"/>
    <x v="0"/>
  </r>
  <r>
    <x v="15"/>
    <x v="115"/>
    <n v="304444"/>
    <s v="Kabacan NHS"/>
    <s v="KABACAN"/>
    <n v="3"/>
    <m/>
    <n v="1"/>
    <m/>
    <m/>
    <m/>
    <m/>
    <m/>
    <n v="2020129.9982432099"/>
    <x v="0"/>
  </r>
  <r>
    <x v="15"/>
    <x v="115"/>
    <n v="304452"/>
    <s v="Kibia HS"/>
    <s v="MATALAM"/>
    <n v="3"/>
    <m/>
    <n v="1"/>
    <m/>
    <m/>
    <m/>
    <m/>
    <m/>
    <n v="2024350.9982432099"/>
    <x v="0"/>
  </r>
  <r>
    <x v="15"/>
    <x v="115"/>
    <n v="304478"/>
    <s v="Matalam NHS, Brgy Poblacion"/>
    <s v="MATALAM"/>
    <n v="3"/>
    <m/>
    <n v="1"/>
    <m/>
    <m/>
    <m/>
    <m/>
    <m/>
    <n v="2020129.9982432099"/>
    <x v="0"/>
  </r>
  <r>
    <x v="15"/>
    <x v="115"/>
    <n v="304480"/>
    <s v="M'lang NHS"/>
    <s v="M'LANG"/>
    <n v="3"/>
    <m/>
    <n v="1"/>
    <m/>
    <m/>
    <m/>
    <m/>
    <m/>
    <n v="2021712.8732432099"/>
    <x v="0"/>
  </r>
  <r>
    <x v="15"/>
    <x v="115"/>
    <n v="304515"/>
    <s v="Tulunan NHS"/>
    <s v="TULUNAN"/>
    <n v="3"/>
    <m/>
    <n v="1"/>
    <m/>
    <m/>
    <m/>
    <m/>
    <m/>
    <n v="2025406.2482432099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948">
  <r>
    <x v="0"/>
    <s v="Abra"/>
    <n v="305075"/>
    <s v="Abra HS"/>
    <s v="BANGUED (Capital)"/>
    <n v="0"/>
    <m/>
    <n v="1"/>
    <m/>
    <m/>
    <m/>
    <m/>
    <m/>
    <n v="825727.12"/>
    <s v="UPGRADING"/>
    <n v="1"/>
    <s v="Completed"/>
    <n v="0.15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05080"/>
    <s v="Capitan NHS"/>
    <s v="DAGUIOMAN"/>
    <n v="0"/>
    <m/>
    <n v="1"/>
    <m/>
    <m/>
    <m/>
    <m/>
    <m/>
    <n v="807054.31"/>
    <s v="UPGRADING"/>
    <n v="1"/>
    <s v="Completed"/>
    <n v="0.22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05105"/>
    <s v="Western Abra NHS"/>
    <s v="DANGLAS"/>
    <n v="0"/>
    <m/>
    <n v="1"/>
    <m/>
    <m/>
    <m/>
    <m/>
    <m/>
    <n v="1001258.48"/>
    <s v="UPGRADING"/>
    <n v="1"/>
    <s v="Completed"/>
    <n v="0.34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18701"/>
    <s v="MARC YSRAEL B. BERNOS MEMORIAL NATIONAL HIGH SCHOOL"/>
    <s v="LA PAZ"/>
    <n v="0"/>
    <m/>
    <n v="1"/>
    <m/>
    <m/>
    <m/>
    <m/>
    <m/>
    <n v="1221450.81"/>
    <s v="UPGRADING"/>
    <n v="1"/>
    <s v="Completed"/>
    <n v="0.25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05081"/>
    <s v="Cayapa NHS"/>
    <s v="LAGANGILANG"/>
    <n v="0"/>
    <m/>
    <n v="1"/>
    <m/>
    <m/>
    <m/>
    <m/>
    <m/>
    <n v="1177438.05"/>
    <s v="UPGRADING"/>
    <n v="1"/>
    <s v="Completed"/>
    <n v="0.24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05102"/>
    <s v="Tagodtod NHS"/>
    <s v="LAGANGILANG"/>
    <n v="0"/>
    <m/>
    <n v="1"/>
    <m/>
    <m/>
    <m/>
    <m/>
    <m/>
    <n v="1168924.1100000001"/>
    <s v="UPGRADING"/>
    <n v="1"/>
    <s v="Completed"/>
    <n v="0.22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05094"/>
    <s v="Pulot NHS"/>
    <s v="LAGAYAN"/>
    <n v="0"/>
    <m/>
    <n v="1"/>
    <m/>
    <m/>
    <m/>
    <m/>
    <m/>
    <n v="1162253.81"/>
    <s v="UPGRADING"/>
    <n v="1"/>
    <s v="Completed"/>
    <n v="0.35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05101"/>
    <s v="Suyo National High School"/>
    <s v="PIDIGAN"/>
    <n v="0"/>
    <m/>
    <n v="1"/>
    <m/>
    <m/>
    <m/>
    <m/>
    <m/>
    <n v="1794998.25"/>
    <s v="UPGRADING"/>
    <n v="1"/>
    <s v="Completed"/>
    <n v="0.2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05074"/>
    <s v="Abas NHS"/>
    <s v="SALLAPADAN"/>
    <n v="0"/>
    <m/>
    <n v="1"/>
    <m/>
    <m/>
    <m/>
    <m/>
    <m/>
    <n v="1072964.3500000001"/>
    <s v="UPGRADING"/>
    <n v="1"/>
    <s v="Completed"/>
    <n v="0.21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05091"/>
    <s v="Northern Abra NHS"/>
    <s v="SAN JUAN"/>
    <n v="0"/>
    <m/>
    <n v="1"/>
    <m/>
    <m/>
    <m/>
    <m/>
    <m/>
    <n v="729023.16"/>
    <s v="UPGRADING"/>
    <n v="1"/>
    <s v="Completed"/>
    <n v="0.25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bra"/>
    <n v="305099"/>
    <s v="San Quintin NHS"/>
    <s v="SAN QUINTIN"/>
    <n v="0"/>
    <m/>
    <n v="1"/>
    <m/>
    <m/>
    <m/>
    <m/>
    <m/>
    <n v="713435.55"/>
    <s v="UPGRADING"/>
    <n v="1"/>
    <s v="Completed"/>
    <n v="0.25"/>
    <n v="1"/>
    <m/>
    <m/>
    <m/>
    <m/>
    <m/>
    <m/>
    <m/>
    <m/>
    <m/>
    <s v="www. Construction"/>
    <m/>
    <n v="0"/>
    <n v="0"/>
    <n v="0"/>
    <n v="0"/>
    <n v="1"/>
    <n v="0"/>
    <n v="0"/>
    <n v="0"/>
    <n v="0"/>
    <n v="1"/>
  </r>
  <r>
    <x v="0"/>
    <s v="Apayao"/>
    <n v="318811"/>
    <s v="PIO DALIM Memorial SAT-Sta.Filomena"/>
    <s v="CALANASAN (BAYAG)"/>
    <n v="0"/>
    <m/>
    <n v="1"/>
    <m/>
    <m/>
    <m/>
    <m/>
    <m/>
    <n v="886166.84"/>
    <s v="UPGRADING"/>
    <n v="1"/>
    <s v="Completed"/>
    <n v="0.94"/>
    <n v="1"/>
    <s v="November 8, 2018"/>
    <m/>
    <m/>
    <m/>
    <s v="April 18 2018"/>
    <s v="April 30, 2018"/>
    <s v="May 15, 2018"/>
    <s v="June 22, 2018"/>
    <s v="July 9, 2018"/>
    <s v="JUA ELECTRICAL SERVICES"/>
    <n v="908090.3"/>
    <n v="0"/>
    <n v="0"/>
    <n v="0"/>
    <n v="0"/>
    <n v="1"/>
    <n v="0"/>
    <n v="0"/>
    <n v="0"/>
    <n v="0"/>
    <n v="1"/>
  </r>
  <r>
    <x v="0"/>
    <s v="Apayao"/>
    <n v="318803"/>
    <s v="Conner Central NHS Cupis Annex"/>
    <s v="CONNER"/>
    <n v="0"/>
    <m/>
    <n v="1"/>
    <m/>
    <m/>
    <m/>
    <m/>
    <m/>
    <n v="826570.72"/>
    <s v="UPGRADING"/>
    <n v="1"/>
    <s v="Completed"/>
    <n v="0.94"/>
    <n v="1"/>
    <s v="November 8, 2018"/>
    <m/>
    <m/>
    <m/>
    <s v="April 18 2018"/>
    <s v="April 30, 2018"/>
    <s v="May 15, 2018"/>
    <s v="June 22, 2018"/>
    <s v="July 9, 2018"/>
    <s v="JUA ELECTRICAL SERVICES"/>
    <n v="796851.23"/>
    <n v="0"/>
    <n v="0"/>
    <n v="0"/>
    <n v="0"/>
    <n v="1"/>
    <n v="0"/>
    <n v="0"/>
    <n v="0"/>
    <n v="0"/>
    <n v="1"/>
  </r>
  <r>
    <x v="0"/>
    <s v="Apayao"/>
    <n v="305113"/>
    <s v="FLORA NATIONAL HIGH SCHOOL"/>
    <s v="FLORA"/>
    <n v="0"/>
    <m/>
    <n v="1"/>
    <m/>
    <m/>
    <m/>
    <m/>
    <m/>
    <n v="1199958.8600000001"/>
    <s v="UPGRADING"/>
    <n v="1"/>
    <s v="Completed"/>
    <n v="0.94"/>
    <n v="1"/>
    <s v="November 8, 2018"/>
    <m/>
    <m/>
    <m/>
    <s v="April 18 2018"/>
    <s v="April 30, 2018"/>
    <s v="May 15, 2018"/>
    <s v="June 22, 2018"/>
    <s v="July 9, 2018"/>
    <s v="JUA ELECTRICAL SERVICES"/>
    <n v="1156657.3700000001"/>
    <n v="0"/>
    <n v="0"/>
    <n v="0"/>
    <n v="0"/>
    <n v="1"/>
    <n v="0"/>
    <n v="0"/>
    <n v="0"/>
    <n v="0"/>
    <n v="1"/>
  </r>
  <r>
    <x v="0"/>
    <s v="Apayao"/>
    <n v="305121"/>
    <s v="Mayor Ricardo de San Jose, Sr. Comp. HS"/>
    <s v="FLORA"/>
    <n v="0"/>
    <m/>
    <n v="1"/>
    <m/>
    <m/>
    <m/>
    <m/>
    <m/>
    <n v="767937.37"/>
    <s v="UPGRADING"/>
    <n v="1"/>
    <s v="Completed"/>
    <n v="0.94"/>
    <n v="1"/>
    <s v="November 8, 2018"/>
    <m/>
    <m/>
    <m/>
    <s v="April 18 2018"/>
    <s v="April 30, 2018"/>
    <s v="May 15, 2018"/>
    <s v="June 22, 2018"/>
    <s v="July 9, 2018"/>
    <s v="JUA ELECTRICAL SERVICES"/>
    <n v="988685.78"/>
    <n v="0"/>
    <n v="0"/>
    <n v="0"/>
    <n v="0"/>
    <n v="1"/>
    <n v="0"/>
    <n v="0"/>
    <n v="0"/>
    <n v="0"/>
    <n v="1"/>
  </r>
  <r>
    <x v="0"/>
    <s v="Apayao"/>
    <n v="318808"/>
    <s v="Allig National Agricultural and Trade HS"/>
    <s v="FLORA"/>
    <n v="0"/>
    <m/>
    <n v="1"/>
    <m/>
    <m/>
    <m/>
    <m/>
    <m/>
    <n v="823927.98"/>
    <s v="UPGRADING"/>
    <n v="1"/>
    <s v="Completed"/>
    <n v="0.94"/>
    <n v="1"/>
    <s v="November 8, 2018"/>
    <m/>
    <m/>
    <m/>
    <s v="April 18 2018"/>
    <s v="April 30, 2018"/>
    <s v="May 15, 2018"/>
    <s v="June 22, 2018"/>
    <s v="July 9, 2018"/>
    <s v="JUA ELECTRICAL SERVICES"/>
    <n v="895499.5"/>
    <n v="0"/>
    <n v="0"/>
    <n v="0"/>
    <n v="0"/>
    <n v="1"/>
    <n v="0"/>
    <n v="0"/>
    <n v="0"/>
    <n v="0"/>
    <n v="1"/>
  </r>
  <r>
    <x v="0"/>
    <s v="Apayao"/>
    <n v="305115"/>
    <s v="Kabugao Agro-Ind'l. HS Main"/>
    <s v="KABUGAO (Capital)"/>
    <n v="0"/>
    <m/>
    <n v="1"/>
    <m/>
    <m/>
    <m/>
    <m/>
    <m/>
    <n v="1026403.1"/>
    <s v="UPGRADING"/>
    <n v="1"/>
    <s v="Completed"/>
    <n v="0.94"/>
    <n v="1"/>
    <s v="November 8, 2018"/>
    <m/>
    <m/>
    <m/>
    <s v="April 18 2018"/>
    <s v="April 30, 2018"/>
    <s v="May 15, 2018"/>
    <s v="June 22, 2018"/>
    <s v="July 9, 2018"/>
    <s v="JUA ELECTRICAL SERVICES"/>
    <n v="1074016.92"/>
    <n v="0"/>
    <n v="0"/>
    <n v="0"/>
    <n v="0"/>
    <n v="1"/>
    <n v="0"/>
    <n v="0"/>
    <n v="0"/>
    <n v="0"/>
    <n v="1"/>
  </r>
  <r>
    <x v="0"/>
    <s v="Apayao"/>
    <n v="305107"/>
    <s v="Apayao Science HS"/>
    <s v="LUNA"/>
    <n v="0"/>
    <m/>
    <n v="1"/>
    <m/>
    <m/>
    <m/>
    <m/>
    <m/>
    <n v="929638.03"/>
    <s v="UPGRADING"/>
    <n v="1"/>
    <s v="Completed"/>
    <n v="0.94"/>
    <n v="1"/>
    <s v="November 8, 2018"/>
    <m/>
    <m/>
    <m/>
    <s v="April 18 2018"/>
    <s v="April 30, 2018"/>
    <s v="May 15, 2018"/>
    <s v="June 22, 2018"/>
    <s v="July 9, 2018"/>
    <s v="JUA ELECTRICAL SERVICES"/>
    <n v="1239931.3600000001"/>
    <n v="0"/>
    <n v="0"/>
    <n v="0"/>
    <n v="0"/>
    <n v="1"/>
    <n v="0"/>
    <n v="0"/>
    <n v="0"/>
    <n v="0"/>
    <n v="1"/>
  </r>
  <r>
    <x v="0"/>
    <s v="Apayao"/>
    <n v="305116"/>
    <s v="Luna National High School Main"/>
    <s v="LUNA"/>
    <n v="0"/>
    <m/>
    <n v="1"/>
    <m/>
    <m/>
    <m/>
    <m/>
    <m/>
    <n v="933340.55"/>
    <s v="UPGRADING"/>
    <n v="1"/>
    <s v="Completed"/>
    <n v="0.9"/>
    <n v="1"/>
    <s v="November 8, 2018"/>
    <m/>
    <m/>
    <m/>
    <s v="April 18 2018"/>
    <s v="April 30, 2018"/>
    <s v="May 15, 2018"/>
    <s v="June 22, 2018"/>
    <s v="July 9, 2018"/>
    <s v="JUA ELECTRICAL SERVICES"/>
    <n v="725415.93"/>
    <n v="0"/>
    <n v="0"/>
    <n v="0"/>
    <n v="0"/>
    <n v="1"/>
    <n v="0"/>
    <n v="0"/>
    <n v="0"/>
    <n v="0"/>
    <n v="1"/>
  </r>
  <r>
    <x v="0"/>
    <s v="Apayao"/>
    <n v="305123"/>
    <s v="Pudtol NHS"/>
    <s v="PUDTOL"/>
    <n v="0"/>
    <m/>
    <n v="1"/>
    <m/>
    <m/>
    <m/>
    <m/>
    <m/>
    <n v="1284282.48"/>
    <s v="UPGRADING"/>
    <n v="1"/>
    <s v="Completed"/>
    <n v="0.9"/>
    <n v="1"/>
    <s v="November 8, 2018"/>
    <m/>
    <m/>
    <m/>
    <s v="April 18 2018"/>
    <s v="April 30, 2018"/>
    <s v="May 15, 2018"/>
    <s v="June 22, 2018"/>
    <s v="July 9, 2018"/>
    <s v="JUA ELECTRICAL SERVICES"/>
    <n v="849654"/>
    <n v="0"/>
    <n v="0"/>
    <n v="0"/>
    <n v="0"/>
    <n v="1"/>
    <n v="0"/>
    <n v="0"/>
    <n v="0"/>
    <n v="0"/>
    <n v="1"/>
  </r>
  <r>
    <x v="0"/>
    <s v="Apayao"/>
    <n v="305120"/>
    <s v="Mayor Guillermo Barsalan SAT"/>
    <s v="SANTA MARCELA"/>
    <n v="0"/>
    <m/>
    <n v="1"/>
    <m/>
    <m/>
    <m/>
    <m/>
    <m/>
    <n v="1119970.26"/>
    <s v="UPGRADING"/>
    <n v="1"/>
    <s v="Completed"/>
    <n v="0.9"/>
    <n v="1"/>
    <s v="November 8, 2018"/>
    <m/>
    <m/>
    <m/>
    <s v="April 18 2018"/>
    <s v="April 30, 2018"/>
    <s v="May 15, 2018"/>
    <s v="June 22, 2018"/>
    <s v="July 9, 2018"/>
    <s v="JUA ELECTRICAL SERVICES"/>
    <n v="799643.44"/>
    <n v="0"/>
    <n v="0"/>
    <n v="0"/>
    <n v="0"/>
    <n v="1"/>
    <n v="0"/>
    <n v="0"/>
    <n v="0"/>
    <n v="0"/>
    <n v="1"/>
  </r>
  <r>
    <x v="0"/>
    <s v="Baguio City"/>
    <n v="305269"/>
    <s v="Baguio City National High School - Main"/>
    <s v="BAGUIO CITY"/>
    <n v="0"/>
    <m/>
    <n v="1"/>
    <m/>
    <m/>
    <m/>
    <m/>
    <m/>
    <n v="5343246.78"/>
    <s v="UPGRADING"/>
    <n v="1"/>
    <s v="Completed"/>
    <n v="1"/>
    <n v="1"/>
    <s v="Sept. 8, 2018"/>
    <m/>
    <m/>
    <m/>
    <d v="2018-04-26T00:00:00"/>
    <d v="2018-05-04T00:00:00"/>
    <d v="2018-05-18T00:00:00"/>
    <d v="2018-05-22T00:00:00"/>
    <d v="2018-06-08T00:00:00"/>
    <s v="www.construction"/>
    <n v="5314182.16"/>
    <n v="0"/>
    <n v="0"/>
    <n v="0"/>
    <n v="0"/>
    <n v="1"/>
    <n v="0"/>
    <n v="0"/>
    <n v="0"/>
    <n v="0"/>
    <n v="1"/>
  </r>
  <r>
    <x v="0"/>
    <s v="Benguet"/>
    <n v="305129"/>
    <s v="Atok NHS"/>
    <s v="ATOK"/>
    <n v="0"/>
    <m/>
    <n v="1"/>
    <m/>
    <m/>
    <m/>
    <m/>
    <m/>
    <n v="1128082.5"/>
    <s v="UPGRADING"/>
    <n v="1"/>
    <s v="ONGOING"/>
    <n v="0.8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318913"/>
    <s v="Ampusongan NHS - Kayapa Ext."/>
    <s v="BAKUN"/>
    <n v="0"/>
    <m/>
    <n v="1"/>
    <m/>
    <m/>
    <m/>
    <m/>
    <m/>
    <n v="1036761.41"/>
    <s v="UPGRADING"/>
    <n v="1"/>
    <s v="ONGOING"/>
    <n v="0.8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318901"/>
    <s v="Bokod NHS - Daclan Extension"/>
    <s v="BOKOD"/>
    <n v="0"/>
    <m/>
    <n v="1"/>
    <m/>
    <m/>
    <m/>
    <m/>
    <m/>
    <n v="1123051.32"/>
    <s v="UPGRADING"/>
    <n v="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enguet"/>
    <n v="305134"/>
    <s v="Binga NHS"/>
    <s v="ITOGON"/>
    <n v="0"/>
    <m/>
    <n v="1"/>
    <m/>
    <m/>
    <m/>
    <m/>
    <m/>
    <n v="1120443.54"/>
    <s v="UPGRADING"/>
    <n v="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enguet"/>
    <n v="305142"/>
    <s v="Laurencio Fianza National High School"/>
    <s v="ITOGON"/>
    <n v="0"/>
    <m/>
    <n v="1"/>
    <m/>
    <m/>
    <m/>
    <m/>
    <m/>
    <n v="1184835.6399999999"/>
    <s v="UPGRADING"/>
    <n v="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enguet"/>
    <n v="305159"/>
    <s v="Fianza Mem'l NHS - Tinongdan"/>
    <s v="ITOGON"/>
    <n v="0"/>
    <m/>
    <n v="1"/>
    <m/>
    <m/>
    <m/>
    <m/>
    <m/>
    <n v="1163516.51"/>
    <s v="UPGRADING"/>
    <n v="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enguet"/>
    <n v="305146"/>
    <s v="Adaoay National High School"/>
    <s v="KABAYAN"/>
    <n v="0"/>
    <m/>
    <n v="1"/>
    <m/>
    <m/>
    <m/>
    <m/>
    <m/>
    <n v="1183986.6100000001"/>
    <s v="UPGRADING"/>
    <n v="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enguet"/>
    <n v="305147"/>
    <s v="Kapangan Central NHS (RA8841)"/>
    <s v="KAPANGAN"/>
    <n v="0"/>
    <m/>
    <n v="1"/>
    <m/>
    <m/>
    <m/>
    <m/>
    <m/>
    <n v="1022559.57"/>
    <s v="UPGRADING"/>
    <n v="1"/>
    <s v="Completed"/>
    <n v="0.2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enguet"/>
    <n v="318908"/>
    <s v="Gov. Bado Dangwa Agro-Industrial School Extension - Taba-ao Annex"/>
    <s v="KAPANGAN"/>
    <n v="0"/>
    <m/>
    <n v="1"/>
    <m/>
    <m/>
    <m/>
    <m/>
    <m/>
    <n v="1139374.6200000001"/>
    <s v="UPGRADING"/>
    <n v="1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enguet"/>
    <n v="305154"/>
    <s v="MADAYMEN NATIONAL HIGH SCHOOL"/>
    <s v="KIBUNGAN"/>
    <n v="0"/>
    <m/>
    <n v="1"/>
    <m/>
    <m/>
    <m/>
    <m/>
    <m/>
    <n v="1147876.7"/>
    <s v="UPGRADING"/>
    <n v="1"/>
    <s v="ONGOING"/>
    <n v="0.8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305140"/>
    <s v="Cordillera Regional Science HS"/>
    <s v="LA TRINIDAD (Capital)"/>
    <n v="0"/>
    <m/>
    <n v="1"/>
    <m/>
    <m/>
    <m/>
    <m/>
    <m/>
    <n v="1004906.3"/>
    <s v="UPGRADING"/>
    <n v="1"/>
    <s v="ONGOING"/>
    <n v="0.2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305139"/>
    <s v="Cabiten NHS (RA9087)"/>
    <s v="MANKAYAN"/>
    <n v="0"/>
    <m/>
    <n v="1"/>
    <m/>
    <m/>
    <m/>
    <m/>
    <m/>
    <n v="1130157.75"/>
    <s v="UPGRADING"/>
    <n v="1"/>
    <s v="ONGOING"/>
    <n v="0.2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305144"/>
    <s v="Guinaoang NHS"/>
    <s v="MANKAYAN"/>
    <n v="0"/>
    <m/>
    <n v="1"/>
    <m/>
    <m/>
    <m/>
    <m/>
    <m/>
    <n v="1147228.6200000001"/>
    <s v="UPGRADING"/>
    <n v="1"/>
    <s v="ONGOING"/>
    <n v="0.2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305155"/>
    <s v="Mankayan National High School"/>
    <s v="MANKAYAN"/>
    <n v="0"/>
    <m/>
    <n v="1"/>
    <m/>
    <m/>
    <m/>
    <m/>
    <m/>
    <n v="1167917.8400000001"/>
    <s v="UPGRADING"/>
    <n v="1"/>
    <s v="ONGOING"/>
    <n v="0.2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305156"/>
    <s v="Bulalacao NHS"/>
    <s v="MANKAYAN"/>
    <n v="0"/>
    <m/>
    <n v="1"/>
    <m/>
    <m/>
    <m/>
    <m/>
    <m/>
    <n v="1134226.7"/>
    <s v="UPGRADING"/>
    <n v="1"/>
    <s v="ONGOING"/>
    <n v="0.2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305157"/>
    <s v="Sablan NHS"/>
    <s v="SABLAN"/>
    <n v="0"/>
    <m/>
    <n v="1"/>
    <m/>
    <m/>
    <m/>
    <m/>
    <m/>
    <n v="1162986.6100000001"/>
    <s v="UPGRADING"/>
    <n v="1"/>
    <s v="ONGOING"/>
    <n v="0.2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305160"/>
    <s v="Tuba NHS (Nangalisan)"/>
    <s v="TUBA"/>
    <n v="0"/>
    <m/>
    <n v="1"/>
    <m/>
    <m/>
    <m/>
    <m/>
    <m/>
    <n v="1147313.78"/>
    <s v="UPGRADING"/>
    <n v="1"/>
    <s v="ONGOING"/>
    <n v="0.2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71"/>
    <s v="Eastern Potia National High School"/>
    <s v="ALFONSO LISTA (POTIA)"/>
    <n v="0"/>
    <m/>
    <n v="1"/>
    <m/>
    <m/>
    <m/>
    <m/>
    <m/>
    <n v="1679924.65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87"/>
    <s v="Namillangan NHS"/>
    <s v="ALFONSO LISTA (POTIA)"/>
    <n v="0"/>
    <m/>
    <n v="1"/>
    <m/>
    <m/>
    <m/>
    <m/>
    <m/>
    <n v="2203262.2599999998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88"/>
    <s v="Pinto NHS"/>
    <s v="ALFONSO LISTA (POTIA)"/>
    <n v="0"/>
    <m/>
    <n v="1"/>
    <m/>
    <m/>
    <m/>
    <m/>
    <m/>
    <n v="1552581.28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90"/>
    <s v="Sta. Maria NHS"/>
    <s v="ALFONSO LISTA (POTIA)"/>
    <n v="0"/>
    <m/>
    <n v="1"/>
    <m/>
    <m/>
    <m/>
    <m/>
    <m/>
    <n v="2725220.35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77"/>
    <s v="Hapid NHS - Bimpal Annex"/>
    <s v="LAMUT"/>
    <n v="0"/>
    <m/>
    <n v="1"/>
    <m/>
    <m/>
    <m/>
    <m/>
    <m/>
    <n v="1410957.61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83"/>
    <s v="Lawig NHS"/>
    <s v="LAMUT"/>
    <n v="0"/>
    <m/>
    <n v="1"/>
    <m/>
    <m/>
    <m/>
    <m/>
    <m/>
    <n v="1692354.66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199"/>
    <s v="Balbalan Agricultural and Industrial School"/>
    <s v="BALBALAN"/>
    <n v="0"/>
    <m/>
    <n v="1"/>
    <m/>
    <m/>
    <m/>
    <m/>
    <m/>
    <n v="2442507.27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223"/>
    <s v="Lubuagan National High School"/>
    <s v="LUBUAGAN"/>
    <n v="0"/>
    <m/>
    <n v="1"/>
    <m/>
    <m/>
    <m/>
    <m/>
    <m/>
    <n v="784163.64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40131"/>
    <s v="SHS - Lubuagan"/>
    <s v="LUBUAGAN"/>
    <n v="0"/>
    <m/>
    <n v="1"/>
    <m/>
    <m/>
    <m/>
    <m/>
    <m/>
    <n v="979846.6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214"/>
    <s v="Central Pasil National High School"/>
    <s v="PASIL"/>
    <n v="0"/>
    <m/>
    <n v="1"/>
    <m/>
    <m/>
    <m/>
    <m/>
    <m/>
    <n v="1792826.18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201"/>
    <s v="Cal-owan Agricultural Vocational National High School"/>
    <s v="PINUKPUK"/>
    <n v="0"/>
    <m/>
    <n v="1"/>
    <m/>
    <m/>
    <m/>
    <m/>
    <m/>
    <n v="1088979.46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216"/>
    <s v="Pinukpuk Vocational School"/>
    <s v="PINUKPUK"/>
    <n v="0"/>
    <m/>
    <n v="1"/>
    <m/>
    <m/>
    <m/>
    <m/>
    <m/>
    <n v="1895776.58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217"/>
    <s v="Rizal National School of Arts &amp; Trades"/>
    <s v="RIZAL (LIWAN)"/>
    <n v="0"/>
    <m/>
    <n v="1"/>
    <m/>
    <m/>
    <m/>
    <m/>
    <m/>
    <n v="2016943.01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218"/>
    <s v="Macutay-Palao National High School"/>
    <s v="RIZAL (LIWAN)"/>
    <n v="0"/>
    <m/>
    <n v="1"/>
    <m/>
    <m/>
    <m/>
    <m/>
    <m/>
    <n v="1090872.8700000001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211"/>
    <s v="Magtoma Pangol NHS-Main"/>
    <s v="TANUDAN"/>
    <n v="0"/>
    <m/>
    <n v="1"/>
    <m/>
    <m/>
    <m/>
    <m/>
    <m/>
    <n v="967916.92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208"/>
    <s v="Southern Tinglayan National High School"/>
    <s v="TINGLAYAN"/>
    <n v="0"/>
    <m/>
    <n v="1"/>
    <m/>
    <m/>
    <m/>
    <m/>
    <m/>
    <n v="984873.3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Kalinga"/>
    <n v="305220"/>
    <s v="Bangad National High School"/>
    <s v="TINGLAYAN"/>
    <n v="0"/>
    <m/>
    <n v="1"/>
    <m/>
    <m/>
    <m/>
    <m/>
    <m/>
    <n v="1506409.43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42"/>
    <s v="Eastern Bontoc NAVHS"/>
    <s v="BARLIG"/>
    <n v="0"/>
    <m/>
    <n v="1"/>
    <m/>
    <m/>
    <m/>
    <m/>
    <m/>
    <n v="1559940.28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44"/>
    <s v="Guinzadan National High School"/>
    <s v="BAUKO"/>
    <n v="0"/>
    <m/>
    <n v="1"/>
    <m/>
    <m/>
    <m/>
    <m/>
    <m/>
    <n v="1722122.63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52"/>
    <s v="Mt. Data National High School"/>
    <s v="BAUKO"/>
    <n v="0"/>
    <m/>
    <n v="1"/>
    <m/>
    <m/>
    <m/>
    <m/>
    <m/>
    <n v="1255178.1000000001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59"/>
    <s v="Otucan-Bila National High School"/>
    <s v="BAUKO"/>
    <n v="0"/>
    <m/>
    <n v="1"/>
    <m/>
    <m/>
    <m/>
    <m/>
    <m/>
    <n v="1195926.78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37"/>
    <s v="Besao National High School"/>
    <s v="BESAO"/>
    <n v="0"/>
    <m/>
    <n v="1"/>
    <m/>
    <m/>
    <m/>
    <m/>
    <m/>
    <n v="703212.95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60"/>
    <s v="Panabungen School of Arts, trades, and Home Industries"/>
    <s v="BESAO"/>
    <n v="0"/>
    <m/>
    <n v="1"/>
    <m/>
    <m/>
    <m/>
    <m/>
    <m/>
    <n v="1490662.56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55"/>
    <s v="Mt. Prov. Gen. Comprehensive HS"/>
    <s v="BONTOC (Capital)"/>
    <n v="0"/>
    <m/>
    <n v="1"/>
    <m/>
    <m/>
    <m/>
    <m/>
    <m/>
    <n v="1648360.08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40155"/>
    <s v="Natonin SHS_Stand Alone"/>
    <s v="NATONIN"/>
    <n v="0"/>
    <m/>
    <n v="1"/>
    <m/>
    <m/>
    <m/>
    <m/>
    <m/>
    <n v="943990.98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30"/>
    <s v="Bacarri National Trade &amp; Agricultural School"/>
    <s v="PARACELIS"/>
    <n v="0"/>
    <m/>
    <n v="1"/>
    <m/>
    <m/>
    <m/>
    <m/>
    <m/>
    <n v="1297230.2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31"/>
    <s v="Paracelis Technical &amp; Vocational High School"/>
    <s v="PARACELIS"/>
    <n v="0"/>
    <m/>
    <n v="1"/>
    <m/>
    <m/>
    <m/>
    <m/>
    <m/>
    <n v="1913096.56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39"/>
    <s v="Butigue National High School"/>
    <s v="PARACELIS"/>
    <n v="0"/>
    <m/>
    <n v="1"/>
    <m/>
    <m/>
    <m/>
    <m/>
    <m/>
    <n v="1396732.14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61"/>
    <s v="Paracelis National High School"/>
    <s v="PARACELIS"/>
    <n v="0"/>
    <m/>
    <n v="1"/>
    <m/>
    <m/>
    <m/>
    <m/>
    <m/>
    <n v="1637975.75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19220"/>
    <s v="Anonat National Agricultural and Vocational High School"/>
    <s v="PARACELIS"/>
    <n v="0"/>
    <m/>
    <n v="1"/>
    <m/>
    <m/>
    <m/>
    <m/>
    <m/>
    <n v="1351919.59"/>
    <s v="ELECTRIFICATION OF SCHOOLS ON-GRID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62"/>
    <s v="Pingad National High School"/>
    <s v="SABANGAN"/>
    <n v="0"/>
    <m/>
    <n v="1"/>
    <m/>
    <m/>
    <m/>
    <m/>
    <m/>
    <n v="1121246.1599999999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63"/>
    <s v="Sabangan National High School"/>
    <s v="SABANGAN"/>
    <n v="0"/>
    <m/>
    <n v="1"/>
    <m/>
    <m/>
    <m/>
    <m/>
    <m/>
    <n v="1691013.04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64"/>
    <s v="Sadanga National High School"/>
    <s v="SADANGA"/>
    <n v="0"/>
    <m/>
    <n v="1"/>
    <m/>
    <m/>
    <m/>
    <m/>
    <m/>
    <n v="1041709.2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65"/>
    <s v="Sagada National High School"/>
    <s v="SAGADA"/>
    <n v="0"/>
    <m/>
    <n v="1"/>
    <m/>
    <m/>
    <m/>
    <m/>
    <m/>
    <n v="923929.67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66"/>
    <s v="Ankileng NHS (Suyo NHS)"/>
    <s v="SAGADA"/>
    <n v="0"/>
    <m/>
    <n v="1"/>
    <m/>
    <m/>
    <m/>
    <m/>
    <m/>
    <n v="1041024.74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40"/>
    <s v="Cagubatan National High School"/>
    <s v="TADIAN"/>
    <n v="0"/>
    <m/>
    <n v="1"/>
    <m/>
    <m/>
    <m/>
    <m/>
    <m/>
    <n v="1035377.89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47"/>
    <s v="Lubon National High School"/>
    <s v="TADIAN"/>
    <n v="0"/>
    <m/>
    <n v="1"/>
    <m/>
    <m/>
    <m/>
    <m/>
    <m/>
    <n v="1055606.6599999999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51"/>
    <s v="Masla National High School"/>
    <s v="TADIAN"/>
    <n v="0"/>
    <m/>
    <n v="1"/>
    <m/>
    <m/>
    <m/>
    <m/>
    <m/>
    <n v="1022374.5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Mt. Province"/>
    <n v="305267"/>
    <s v="Tadian School of Arts &amp; Trades"/>
    <s v="TADIAN"/>
    <n v="0"/>
    <m/>
    <n v="1"/>
    <m/>
    <m/>
    <m/>
    <m/>
    <m/>
    <n v="2542733.34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Tabuk City"/>
    <n v="305195"/>
    <s v="Agbannawag National High School"/>
    <s v="CITY OF TABUK (Capital)"/>
    <n v="0"/>
    <m/>
    <n v="1"/>
    <m/>
    <m/>
    <m/>
    <m/>
    <m/>
    <n v="1437535.17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Tabuk City"/>
    <n v="305205"/>
    <s v="Kalinga National High School"/>
    <s v="CITY OF TABUK (Capital)"/>
    <n v="0"/>
    <m/>
    <n v="1"/>
    <m/>
    <m/>
    <m/>
    <m/>
    <m/>
    <n v="2823729.2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Tabuk City"/>
    <n v="305212"/>
    <s v="Nambaran Agro-Industrial National High School"/>
    <s v="CITY OF TABUK (Capital)"/>
    <n v="0"/>
    <m/>
    <n v="1"/>
    <m/>
    <m/>
    <m/>
    <m/>
    <m/>
    <n v="1471209.1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Tabuk City"/>
    <n v="305221"/>
    <s v="Tabuk City National High School"/>
    <s v="CITY OF TABUK (Capital)"/>
    <n v="0"/>
    <m/>
    <n v="1"/>
    <m/>
    <m/>
    <m/>
    <m/>
    <m/>
    <n v="3248280.4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Dinagat Island"/>
    <n v="304815"/>
    <s v="Cagdianao NHS"/>
    <s v="CAGDIANAO"/>
    <n v="0"/>
    <m/>
    <n v="1"/>
    <m/>
    <m/>
    <m/>
    <m/>
    <m/>
    <n v="2138817.1"/>
    <s v="UPGRADING"/>
    <n v="1"/>
    <s v="Completed"/>
    <n v="1"/>
    <n v="1"/>
    <s v="NOV. 17, 2018"/>
    <m/>
    <m/>
    <s v="INFRA18-002-02"/>
    <m/>
    <m/>
    <m/>
    <m/>
    <s v="JULY 11, 2018"/>
    <m/>
    <m/>
    <n v="0"/>
    <n v="0"/>
    <n v="0"/>
    <n v="0"/>
    <n v="1"/>
    <n v="0"/>
    <n v="0"/>
    <n v="0"/>
    <n v="0"/>
    <n v="1"/>
  </r>
  <r>
    <x v="1"/>
    <s v="Dinagat Island"/>
    <n v="304822"/>
    <s v="Dinagat School of Fisheries"/>
    <s v="DINAGAT"/>
    <n v="0"/>
    <m/>
    <n v="1"/>
    <m/>
    <m/>
    <m/>
    <m/>
    <m/>
    <n v="2371554.25"/>
    <s v="UPGRADING"/>
    <n v="1"/>
    <s v="Completed"/>
    <n v="1"/>
    <n v="1"/>
    <s v="NOV. 17, 2018"/>
    <m/>
    <m/>
    <s v="INFRA18-002-04"/>
    <m/>
    <m/>
    <m/>
    <m/>
    <s v="JULY 11, 2018"/>
    <m/>
    <m/>
    <n v="0"/>
    <n v="0"/>
    <n v="0"/>
    <n v="0"/>
    <n v="1"/>
    <n v="0"/>
    <n v="0"/>
    <n v="0"/>
    <n v="0"/>
    <n v="1"/>
  </r>
  <r>
    <x v="1"/>
    <s v="Dinagat Island"/>
    <n v="324406"/>
    <s v="Primitivo J. Ebol Memorial National High School"/>
    <s v="DINAGAT"/>
    <n v="0"/>
    <m/>
    <n v="1"/>
    <m/>
    <m/>
    <m/>
    <m/>
    <m/>
    <n v="2001578.36"/>
    <s v="UPGRADING"/>
    <n v="1"/>
    <s v="Completed"/>
    <n v="1"/>
    <n v="1"/>
    <s v="NOV. 17, 2018"/>
    <m/>
    <m/>
    <s v="INFRA18-002-05"/>
    <m/>
    <m/>
    <m/>
    <m/>
    <s v="JULY 11, 2018"/>
    <m/>
    <m/>
    <n v="0"/>
    <n v="0"/>
    <n v="0"/>
    <n v="0"/>
    <n v="1"/>
    <n v="0"/>
    <n v="0"/>
    <n v="0"/>
    <n v="0"/>
    <n v="1"/>
  </r>
  <r>
    <x v="1"/>
    <s v="Dinagat Island"/>
    <n v="304808"/>
    <s v="Albor NHS"/>
    <s v="LIBJO (ALBOR)"/>
    <n v="0"/>
    <m/>
    <n v="1"/>
    <m/>
    <m/>
    <m/>
    <m/>
    <m/>
    <n v="2335700.0499999998"/>
    <s v="UPGRADING"/>
    <n v="1"/>
    <s v="Completed"/>
    <n v="1"/>
    <n v="1"/>
    <s v="NOV. 17, 2018"/>
    <m/>
    <m/>
    <s v="INFRA18-002-01"/>
    <m/>
    <m/>
    <m/>
    <m/>
    <s v="JULY 11, 2018"/>
    <m/>
    <m/>
    <n v="0"/>
    <n v="0"/>
    <n v="0"/>
    <n v="0"/>
    <n v="1"/>
    <n v="0"/>
    <n v="0"/>
    <n v="0"/>
    <n v="0"/>
    <n v="1"/>
  </r>
  <r>
    <x v="1"/>
    <s v="Dinagat Island"/>
    <n v="304824"/>
    <s v="Don Ruben E. Ecleo Sr. MNHS"/>
    <s v="SAN JOSE (Capital)"/>
    <n v="0"/>
    <m/>
    <n v="1"/>
    <m/>
    <m/>
    <m/>
    <m/>
    <m/>
    <n v="2337098.19"/>
    <s v="UPGRADING"/>
    <n v="1"/>
    <s v="Completed"/>
    <n v="1"/>
    <n v="1"/>
    <s v="NOV. 17, 2018"/>
    <m/>
    <m/>
    <s v="INFRA18-002-03"/>
    <m/>
    <m/>
    <m/>
    <m/>
    <s v="JULY 11, 2018"/>
    <m/>
    <m/>
    <n v="0"/>
    <n v="0"/>
    <n v="0"/>
    <n v="0"/>
    <n v="1"/>
    <n v="0"/>
    <n v="0"/>
    <n v="0"/>
    <n v="0"/>
    <n v="1"/>
  </r>
  <r>
    <x v="1"/>
    <s v="Dinagat Island"/>
    <n v="304854"/>
    <s v="Tubajon NHS"/>
    <s v="TUBAJON"/>
    <n v="0"/>
    <m/>
    <n v="1"/>
    <m/>
    <m/>
    <m/>
    <m/>
    <m/>
    <n v="2390442.9500000002"/>
    <s v="UPGRADING"/>
    <n v="1"/>
    <s v="Completed"/>
    <n v="1"/>
    <n v="1"/>
    <s v="NOV. 17, 2018"/>
    <m/>
    <m/>
    <s v="INFRA18-002-06"/>
    <m/>
    <m/>
    <m/>
    <m/>
    <s v="JULY 11, 2018"/>
    <m/>
    <m/>
    <n v="0"/>
    <n v="0"/>
    <n v="0"/>
    <n v="0"/>
    <n v="1"/>
    <n v="0"/>
    <n v="0"/>
    <n v="0"/>
    <n v="0"/>
    <n v="1"/>
  </r>
  <r>
    <x v="1"/>
    <s v="Siargao"/>
    <n v="304774"/>
    <s v="Dapa NHS"/>
    <s v="DAPA"/>
    <n v="1"/>
    <m/>
    <n v="1"/>
    <m/>
    <m/>
    <m/>
    <m/>
    <m/>
    <n v="2929746.09"/>
    <s v="UPGRADING"/>
    <n v="1"/>
    <s v="ONGOING"/>
    <n v="0"/>
    <n v="0"/>
    <m/>
    <m/>
    <m/>
    <s v="BEFF-INFRA2018-008"/>
    <s v="February 8 ,2018"/>
    <s v="February 19, 2018"/>
    <s v="March 5, 2018"/>
    <s v="May 3, 2018"/>
    <s v="May 16, 2018"/>
    <s v="Vic B. Borja Construction"/>
    <n v="2905000"/>
    <n v="0"/>
    <n v="0"/>
    <n v="0"/>
    <n v="1"/>
    <n v="0"/>
    <n v="0"/>
    <n v="0"/>
    <n v="0"/>
    <n v="1"/>
    <n v="0"/>
  </r>
  <r>
    <x v="1"/>
    <s v="Siargao"/>
    <n v="304783"/>
    <s v="Del Carmen NHS"/>
    <s v="DEL CARMEN"/>
    <n v="1"/>
    <m/>
    <n v="1"/>
    <m/>
    <m/>
    <m/>
    <m/>
    <m/>
    <n v="2271995.06"/>
    <s v="UPGRADING"/>
    <n v="1"/>
    <s v="ONGOING"/>
    <n v="0"/>
    <n v="0"/>
    <m/>
    <m/>
    <m/>
    <s v="BEFF-INFRA2018-009"/>
    <s v="February 8 ,2018"/>
    <s v="February 19, 2018"/>
    <s v="March 5, 2018"/>
    <s v="May 3, 2018"/>
    <s v="May 16, 2018"/>
    <s v="Vic B. Borja Construction"/>
    <n v="2250000"/>
    <n v="0"/>
    <n v="0"/>
    <n v="0"/>
    <n v="1"/>
    <n v="0"/>
    <n v="0"/>
    <n v="0"/>
    <n v="0"/>
    <n v="1"/>
    <n v="0"/>
  </r>
  <r>
    <x v="1"/>
    <s v="Siargao"/>
    <n v="304777"/>
    <s v="Gen Luna NHS"/>
    <s v="GENERAL LUNA"/>
    <n v="1"/>
    <m/>
    <n v="1"/>
    <m/>
    <m/>
    <m/>
    <m/>
    <m/>
    <n v="2775183.35"/>
    <s v="UPGRADING"/>
    <n v="1"/>
    <s v="ONGOING"/>
    <n v="0"/>
    <n v="0"/>
    <m/>
    <m/>
    <m/>
    <s v="BEFF-INFRA2018-010"/>
    <s v="February 8 ,2018"/>
    <s v="February 19, 2018"/>
    <s v="March 5, 2018"/>
    <s v="May 3, 2018"/>
    <s v="May 16, 2018"/>
    <s v="Vic B. Borja Construction"/>
    <n v="2750000"/>
    <n v="0"/>
    <n v="0"/>
    <n v="0"/>
    <n v="1"/>
    <n v="0"/>
    <n v="0"/>
    <n v="0"/>
    <n v="0"/>
    <n v="1"/>
    <n v="0"/>
  </r>
  <r>
    <x v="1"/>
    <s v="Surigao del Norte"/>
    <n v="304813"/>
    <s v="Bacuag Nat'L Agro-Indust'L Sch."/>
    <s v="BACUAG"/>
    <n v="2"/>
    <m/>
    <n v="1"/>
    <m/>
    <m/>
    <m/>
    <m/>
    <m/>
    <n v="1168482.8500000001"/>
    <s v="UPGRADING"/>
    <n v="1"/>
    <s v="Completed"/>
    <n v="1"/>
    <n v="1"/>
    <d v="2018-08-05T00:00:00"/>
    <m/>
    <m/>
    <s v="017-2018"/>
    <d v="2018-04-04T00:00:00"/>
    <d v="2018-04-11T00:00:00"/>
    <d v="2018-04-23T00:00:00"/>
    <d v="2018-05-30T00:00:00"/>
    <d v="2018-05-04T00:00:00"/>
    <s v="RJB Construction and Supply"/>
    <n v="1162181.1599999999"/>
    <n v="0"/>
    <n v="0"/>
    <n v="0"/>
    <n v="0"/>
    <n v="1"/>
    <n v="0"/>
    <n v="0"/>
    <n v="0"/>
    <n v="0"/>
    <n v="1"/>
  </r>
  <r>
    <x v="1"/>
    <s v="Surigao del Norte"/>
    <n v="304817"/>
    <s v="Campo NHS"/>
    <s v="BACUAG"/>
    <n v="2"/>
    <m/>
    <n v="1"/>
    <m/>
    <m/>
    <m/>
    <m/>
    <m/>
    <n v="1178282.6100000001"/>
    <s v="UPGRADING"/>
    <n v="1"/>
    <s v="Completed"/>
    <n v="1"/>
    <n v="1"/>
    <d v="2018-08-05T00:00:00"/>
    <m/>
    <m/>
    <s v="017-2018"/>
    <d v="2018-04-04T00:00:00"/>
    <d v="2018-04-11T00:00:00"/>
    <d v="2018-04-23T00:00:00"/>
    <d v="2018-05-30T00:00:00"/>
    <d v="2018-05-04T00:00:00"/>
    <s v="RJB Construction and Supply"/>
    <n v="1171932.1599999999"/>
    <n v="0"/>
    <n v="0"/>
    <n v="0"/>
    <n v="0"/>
    <n v="1"/>
    <n v="0"/>
    <n v="0"/>
    <n v="0"/>
    <n v="0"/>
    <n v="1"/>
  </r>
  <r>
    <x v="1"/>
    <s v="Surigao del Norte"/>
    <n v="317806"/>
    <s v="Payapag NHS"/>
    <s v="BACUAG"/>
    <n v="2"/>
    <m/>
    <n v="1"/>
    <m/>
    <m/>
    <m/>
    <m/>
    <m/>
    <n v="1129680.82"/>
    <s v="UPGRADING"/>
    <n v="1"/>
    <s v="Completed"/>
    <n v="1"/>
    <n v="1"/>
    <d v="2018-08-05T00:00:00"/>
    <m/>
    <m/>
    <s v="017-2018"/>
    <d v="2018-04-04T00:00:00"/>
    <d v="2018-04-11T00:00:00"/>
    <d v="2018-04-23T00:00:00"/>
    <d v="2018-05-30T00:00:00"/>
    <d v="2018-05-04T00:00:00"/>
    <s v="RJB Construction and Supply"/>
    <n v="1123572.18"/>
    <n v="0"/>
    <n v="0"/>
    <n v="0"/>
    <n v="0"/>
    <n v="1"/>
    <n v="0"/>
    <n v="0"/>
    <n v="0"/>
    <n v="0"/>
    <n v="1"/>
  </r>
  <r>
    <x v="1"/>
    <s v="Surigao del Norte"/>
    <n v="304826"/>
    <s v="Gigaquit Nat'l. Sch. of Home Industries"/>
    <s v="GIGAQUIT"/>
    <n v="2"/>
    <m/>
    <n v="1"/>
    <m/>
    <m/>
    <m/>
    <m/>
    <m/>
    <n v="1915898.59"/>
    <s v="UPGRADING"/>
    <n v="1"/>
    <s v="Completed"/>
    <n v="0.9"/>
    <n v="1"/>
    <d v="2018-07-11T00:00:00"/>
    <m/>
    <m/>
    <s v="018-2018"/>
    <d v="2018-04-04T00:00:00"/>
    <d v="2018-04-11T00:00:00"/>
    <d v="2018-04-23T00:00:00"/>
    <d v="2018-05-30T00:00:00"/>
    <d v="2018-05-04T00:00:00"/>
    <s v="RJB Construction and Supply"/>
    <n v="1901116.76"/>
    <n v="0"/>
    <n v="0"/>
    <n v="0"/>
    <n v="0"/>
    <n v="1"/>
    <n v="0"/>
    <n v="0"/>
    <n v="0"/>
    <n v="0"/>
    <n v="1"/>
  </r>
  <r>
    <x v="1"/>
    <s v="Surigao del Norte"/>
    <n v="304829"/>
    <s v="Mainit NHS"/>
    <s v="MAINIT"/>
    <n v="2"/>
    <m/>
    <n v="1"/>
    <m/>
    <m/>
    <m/>
    <m/>
    <m/>
    <n v="1336228.1200000001"/>
    <s v="UPGRADING"/>
    <n v="1"/>
    <s v="Completed"/>
    <n v="0.75"/>
    <n v="1"/>
    <d v="2018-07-19T00:00:00"/>
    <m/>
    <m/>
    <s v="020-2018"/>
    <d v="2018-04-04T00:00:00"/>
    <d v="2018-04-11T00:00:00"/>
    <d v="2018-04-23T00:00:00"/>
    <d v="2018-05-30T00:00:00"/>
    <d v="2018-05-05T00:00:00"/>
    <s v="Maxter Resources, Inc."/>
    <n v="1326699.973"/>
    <n v="0"/>
    <n v="0"/>
    <n v="0"/>
    <n v="0"/>
    <n v="1"/>
    <n v="0"/>
    <n v="0"/>
    <n v="0"/>
    <n v="0"/>
    <n v="1"/>
  </r>
  <r>
    <x v="1"/>
    <s v="Surigao del Norte"/>
    <n v="304834"/>
    <s v="Matin-ao National High School"/>
    <s v="MAINIT"/>
    <n v="2"/>
    <m/>
    <n v="1"/>
    <m/>
    <m/>
    <m/>
    <m/>
    <m/>
    <n v="1284562.3999999999"/>
    <s v="UPGRADING"/>
    <n v="1"/>
    <s v="Completed"/>
    <n v="0.45"/>
    <n v="1"/>
    <d v="2018-08-29T00:00:00"/>
    <m/>
    <m/>
    <s v="023-2018"/>
    <d v="2018-04-04T00:00:00"/>
    <d v="2018-05-04T00:00:00"/>
    <d v="2018-05-22T00:00:00"/>
    <d v="2018-05-24T00:00:00"/>
    <d v="2018-06-15T00:00:00"/>
    <s v="Maxter Resources, Inc."/>
    <n v="1276946.2069999999"/>
    <n v="0"/>
    <n v="0"/>
    <n v="0"/>
    <n v="0"/>
    <n v="1"/>
    <n v="0"/>
    <n v="0"/>
    <n v="0"/>
    <n v="0"/>
    <n v="1"/>
  </r>
  <r>
    <x v="1"/>
    <s v="Surigao del Norte"/>
    <n v="304835"/>
    <s v="Hacienda NHS"/>
    <s v="MAINIT"/>
    <n v="2"/>
    <m/>
    <n v="1"/>
    <m/>
    <m/>
    <m/>
    <m/>
    <m/>
    <n v="1271122.29"/>
    <s v="UPGRADING"/>
    <n v="1"/>
    <s v="Completed"/>
    <n v="0.45"/>
    <n v="1"/>
    <d v="2018-08-29T00:00:00"/>
    <m/>
    <m/>
    <s v="023-2018"/>
    <d v="2018-04-04T00:00:00"/>
    <d v="2018-05-04T00:00:00"/>
    <d v="2018-05-22T00:00:00"/>
    <d v="2018-05-24T00:00:00"/>
    <d v="2018-06-15T00:00:00"/>
    <s v="Maxter Resources, Inc."/>
    <n v="1263572.9569999999"/>
    <n v="0"/>
    <n v="0"/>
    <n v="0"/>
    <n v="0"/>
    <n v="1"/>
    <n v="0"/>
    <n v="0"/>
    <n v="0"/>
    <n v="0"/>
    <n v="1"/>
  </r>
  <r>
    <x v="1"/>
    <s v="Surigao del Norte"/>
    <n v="317803"/>
    <s v="Magpayang NHS"/>
    <s v="MAINIT"/>
    <n v="2"/>
    <m/>
    <n v="1"/>
    <m/>
    <m/>
    <m/>
    <m/>
    <m/>
    <n v="1129680.82"/>
    <s v="UPGRADING"/>
    <n v="1"/>
    <s v="Completed"/>
    <n v="0.75"/>
    <n v="1"/>
    <d v="2018-07-19T00:00:00"/>
    <m/>
    <m/>
    <s v="020-2018"/>
    <d v="2018-04-04T00:00:00"/>
    <d v="2018-04-11T00:00:00"/>
    <d v="2018-04-23T00:00:00"/>
    <d v="2018-05-30T00:00:00"/>
    <d v="2018-05-05T00:00:00"/>
    <s v="Maxter Resources, Inc."/>
    <n v="1121180.273"/>
    <n v="0"/>
    <n v="0"/>
    <n v="0"/>
    <n v="0"/>
    <n v="1"/>
    <n v="0"/>
    <n v="0"/>
    <n v="0"/>
    <n v="0"/>
    <n v="1"/>
  </r>
  <r>
    <x v="1"/>
    <s v="Surigao del Norte"/>
    <n v="304837"/>
    <s v="Placer NHS"/>
    <s v="PLACER"/>
    <n v="2"/>
    <m/>
    <n v="1"/>
    <m/>
    <m/>
    <m/>
    <m/>
    <m/>
    <n v="1284443.5"/>
    <s v="UPGRADING"/>
    <n v="1"/>
    <s v="Completed"/>
    <n v="0.35"/>
    <n v="1"/>
    <d v="2018-08-05T00:00:00"/>
    <m/>
    <m/>
    <s v="019-2018"/>
    <d v="2018-04-04T00:00:00"/>
    <d v="2018-04-11T00:00:00"/>
    <d v="2018-04-23T00:00:00"/>
    <d v="2018-05-30T00:00:00"/>
    <d v="2018-05-05T00:00:00"/>
    <s v="Digos Constrak Corporation"/>
    <n v="1276827.8970000001"/>
    <n v="0"/>
    <n v="0"/>
    <n v="0"/>
    <n v="0"/>
    <n v="1"/>
    <n v="0"/>
    <n v="0"/>
    <n v="0"/>
    <n v="0"/>
    <n v="1"/>
  </r>
  <r>
    <x v="1"/>
    <s v="Surigao del Norte"/>
    <n v="304845"/>
    <s v="Amando A. Fabio MNHS"/>
    <s v="PLACER"/>
    <n v="2"/>
    <m/>
    <n v="1"/>
    <m/>
    <m/>
    <m/>
    <m/>
    <m/>
    <n v="1178282.6100000001"/>
    <s v="UPGRADING"/>
    <n v="1"/>
    <s v="Completed"/>
    <n v="0.35"/>
    <n v="1"/>
    <d v="2018-08-05T00:00:00"/>
    <m/>
    <m/>
    <s v="019-2018"/>
    <d v="2018-04-04T00:00:00"/>
    <d v="2018-04-11T00:00:00"/>
    <d v="2018-04-23T00:00:00"/>
    <d v="2018-05-30T00:00:00"/>
    <d v="2018-05-05T00:00:00"/>
    <s v="Digos Constrak Corporation"/>
    <n v="1171195.1669999999"/>
    <n v="0"/>
    <n v="0"/>
    <n v="0"/>
    <n v="0"/>
    <n v="1"/>
    <n v="0"/>
    <n v="0"/>
    <n v="0"/>
    <n v="0"/>
    <n v="1"/>
  </r>
  <r>
    <x v="1"/>
    <s v="Surigao del Norte"/>
    <n v="304814"/>
    <s v="Balite NHS"/>
    <s v="SAN FRANCISCO (ANAO-AON)"/>
    <n v="2"/>
    <m/>
    <n v="1"/>
    <m/>
    <m/>
    <m/>
    <m/>
    <m/>
    <n v="1163382.98"/>
    <s v="UPGRADING"/>
    <n v="1"/>
    <s v="Completed"/>
    <n v="0.75"/>
    <n v="1"/>
    <d v="2018-08-03T00:00:00"/>
    <m/>
    <m/>
    <s v="016-2018"/>
    <d v="2018-04-04T00:00:00"/>
    <d v="2018-04-11T00:00:00"/>
    <d v="2018-04-23T00:00:00"/>
    <d v="2018-05-30T00:00:00"/>
    <d v="2018-05-05T00:00:00"/>
    <s v="Maxter Resources, Inc."/>
    <n v="1150077.79"/>
    <n v="0"/>
    <n v="0"/>
    <n v="0"/>
    <n v="0"/>
    <n v="1"/>
    <n v="0"/>
    <n v="0"/>
    <n v="0"/>
    <n v="0"/>
    <n v="1"/>
  </r>
  <r>
    <x v="1"/>
    <s v="Surigao del Norte"/>
    <n v="304843"/>
    <s v="San Francisco NHS"/>
    <s v="SAN FRANCISCO (ANAO-AON)"/>
    <n v="2"/>
    <m/>
    <n v="1"/>
    <m/>
    <m/>
    <m/>
    <m/>
    <m/>
    <n v="1129680.82"/>
    <s v="UPGRADING"/>
    <n v="1"/>
    <s v="Completed"/>
    <n v="0.75"/>
    <n v="1"/>
    <d v="2018-08-03T00:00:00"/>
    <m/>
    <m/>
    <s v="016-2018"/>
    <d v="2018-04-04T00:00:00"/>
    <d v="2018-04-11T00:00:00"/>
    <d v="2018-04-23T00:00:00"/>
    <d v="2018-05-30T00:00:00"/>
    <d v="2018-05-05T00:00:00"/>
    <s v="Maxter Resources, Inc."/>
    <n v="1116543.31"/>
    <n v="0"/>
    <n v="0"/>
    <n v="0"/>
    <n v="0"/>
    <n v="1"/>
    <n v="0"/>
    <n v="0"/>
    <n v="0"/>
    <n v="0"/>
    <n v="1"/>
  </r>
  <r>
    <x v="1"/>
    <s v="Surigao del Norte"/>
    <n v="304849"/>
    <s v="T.S Pantilo, Sr. MNHS"/>
    <s v="SISON"/>
    <n v="2"/>
    <m/>
    <n v="1"/>
    <m/>
    <m/>
    <m/>
    <m/>
    <m/>
    <n v="1141983.51"/>
    <s v="UPGRADING"/>
    <n v="1"/>
    <s v="Completed"/>
    <n v="0.75"/>
    <n v="1"/>
    <d v="2018-07-19T00:00:00"/>
    <m/>
    <m/>
    <s v="021-2018"/>
    <d v="2018-04-04T00:00:00"/>
    <d v="2018-04-11T00:00:00"/>
    <d v="2018-04-23T00:00:00"/>
    <d v="2018-05-30T00:00:00"/>
    <d v="2018-05-05T00:00:00"/>
    <s v="Maxter Resources, Inc."/>
    <n v="1132847.827"/>
    <n v="0"/>
    <n v="0"/>
    <n v="0"/>
    <n v="0"/>
    <n v="1"/>
    <n v="0"/>
    <n v="0"/>
    <n v="0"/>
    <n v="0"/>
    <n v="1"/>
  </r>
  <r>
    <x v="1"/>
    <s v="Surigao del Norte"/>
    <n v="317808"/>
    <s v="Dakung Patag NHS - Annex (TS PSMHS)"/>
    <s v="SISON"/>
    <n v="2"/>
    <m/>
    <n v="1"/>
    <m/>
    <m/>
    <m/>
    <m/>
    <m/>
    <n v="1129680.82"/>
    <s v="UPGRADING"/>
    <n v="1"/>
    <s v="Completed"/>
    <n v="0.75"/>
    <n v="1"/>
    <d v="2018-07-19T00:00:00"/>
    <m/>
    <m/>
    <s v="021-2018"/>
    <d v="2018-04-04T00:00:00"/>
    <d v="2018-04-11T00:00:00"/>
    <d v="2018-04-23T00:00:00"/>
    <d v="2018-05-30T00:00:00"/>
    <d v="2018-05-05T00:00:00"/>
    <s v="Maxter Resources, Inc."/>
    <n v="1120606.3470000001"/>
    <n v="0"/>
    <n v="0"/>
    <n v="0"/>
    <n v="0"/>
    <n v="1"/>
    <n v="0"/>
    <n v="0"/>
    <n v="0"/>
    <n v="0"/>
    <n v="1"/>
  </r>
  <r>
    <x v="1"/>
    <s v="Surigao del Norte"/>
    <n v="304847"/>
    <s v="Surigao Del Norte NHS"/>
    <s v="SURIGAO CITY (Capital)"/>
    <n v="2"/>
    <m/>
    <n v="1"/>
    <m/>
    <m/>
    <m/>
    <m/>
    <m/>
    <n v="1900350.59"/>
    <s v="UPGRADING"/>
    <n v="1"/>
    <s v="Completed"/>
    <n v="0.75"/>
    <n v="1"/>
    <d v="2018-08-03T00:00:00"/>
    <m/>
    <m/>
    <s v="016-2018"/>
    <d v="2018-04-04T00:00:00"/>
    <d v="2018-04-11T00:00:00"/>
    <d v="2018-04-23T00:00:00"/>
    <d v="2018-05-30T00:00:00"/>
    <d v="2018-05-05T00:00:00"/>
    <s v="Maxter Resources, Inc."/>
    <n v="1883378.9"/>
    <n v="0"/>
    <n v="0"/>
    <n v="0"/>
    <n v="0"/>
    <n v="1"/>
    <n v="0"/>
    <n v="0"/>
    <n v="0"/>
    <n v="0"/>
    <n v="1"/>
  </r>
  <r>
    <x v="1"/>
    <s v="Surigao del Norte"/>
    <n v="304812"/>
    <s v="Tagana-an NHS (ASA NHS)"/>
    <s v="TAGANA-AN"/>
    <n v="2"/>
    <m/>
    <n v="1"/>
    <m/>
    <m/>
    <m/>
    <m/>
    <m/>
    <n v="1280970.03"/>
    <s v="UPGRADING"/>
    <n v="1"/>
    <s v="Completed"/>
    <n v="0.45"/>
    <n v="1"/>
    <d v="2018-08-05T00:00:00"/>
    <m/>
    <m/>
    <s v="019-2018"/>
    <d v="2018-04-04T00:00:00"/>
    <d v="2018-04-11T00:00:00"/>
    <d v="2018-04-23T00:00:00"/>
    <d v="2018-05-30T00:00:00"/>
    <d v="2018-05-05T00:00:00"/>
    <s v="Digos Constrak Corporation"/>
    <n v="1273371.7169999999"/>
    <n v="0"/>
    <n v="0"/>
    <n v="0"/>
    <n v="0"/>
    <n v="1"/>
    <n v="0"/>
    <n v="0"/>
    <n v="0"/>
    <n v="0"/>
    <n v="1"/>
  </r>
  <r>
    <x v="1"/>
    <s v="Surigao del Norte"/>
    <n v="304853"/>
    <s v="Timamana National High School"/>
    <s v="TUBOD"/>
    <n v="2"/>
    <m/>
    <n v="1"/>
    <m/>
    <m/>
    <m/>
    <m/>
    <m/>
    <n v="1129680.82"/>
    <s v="UPGRADING"/>
    <n v="1"/>
    <s v="Completed"/>
    <n v="0.35"/>
    <n v="1"/>
    <d v="2018-08-29T00:00:00"/>
    <m/>
    <m/>
    <s v="024-2018"/>
    <d v="2018-04-04T00:00:00"/>
    <d v="2018-05-04T00:00:00"/>
    <d v="2018-05-22T00:00:00"/>
    <d v="2018-05-24T00:00:00"/>
    <d v="2018-06-15T00:00:00"/>
    <s v="Maxter Resources, Inc."/>
    <n v="1118994.4469999999"/>
    <n v="0"/>
    <n v="0"/>
    <n v="0"/>
    <n v="0"/>
    <n v="1"/>
    <n v="0"/>
    <n v="0"/>
    <n v="0"/>
    <n v="0"/>
    <n v="1"/>
  </r>
  <r>
    <x v="1"/>
    <s v="Surigao del Norte"/>
    <n v="304855"/>
    <s v="Tubod NHS"/>
    <s v="TUBOD"/>
    <n v="2"/>
    <m/>
    <n v="1"/>
    <m/>
    <m/>
    <m/>
    <m/>
    <m/>
    <n v="1129680.82"/>
    <s v="UPGRADING"/>
    <n v="1"/>
    <s v="Completed"/>
    <n v="0.35"/>
    <n v="1"/>
    <d v="2018-08-29T00:00:00"/>
    <m/>
    <m/>
    <s v="024-2018"/>
    <d v="2018-04-04T00:00:00"/>
    <d v="2018-05-04T00:00:00"/>
    <d v="2018-05-22T00:00:00"/>
    <d v="2018-05-24T00:00:00"/>
    <d v="2018-06-15T00:00:00"/>
    <s v="Maxter Resources, Inc."/>
    <n v="1118994.4469999999"/>
    <n v="0"/>
    <n v="0"/>
    <n v="0"/>
    <n v="0"/>
    <n v="1"/>
    <n v="0"/>
    <n v="0"/>
    <n v="0"/>
    <n v="0"/>
    <n v="1"/>
  </r>
  <r>
    <x v="2"/>
    <s v="Caloocan City"/>
    <n v="500330"/>
    <s v="Tandang Sora IS"/>
    <s v="Caloocan City"/>
    <n v="2"/>
    <m/>
    <n v="1"/>
    <m/>
    <m/>
    <m/>
    <m/>
    <m/>
    <n v="1957934.42"/>
    <s v="UPGRADING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Quezon City"/>
    <n v="305320"/>
    <s v="Balingasa HS"/>
    <s v="Quezon City"/>
    <n v="1"/>
    <m/>
    <n v="1"/>
    <m/>
    <m/>
    <m/>
    <m/>
    <m/>
    <n v="3168383.07"/>
    <s v="UPGRADING"/>
    <n v="1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2"/>
    <s v="Quezon City"/>
    <n v="305322"/>
    <s v="Eulogio Rodriguez, Jr. HS"/>
    <s v="Quezon City"/>
    <n v="1"/>
    <m/>
    <n v="1"/>
    <m/>
    <m/>
    <m/>
    <m/>
    <m/>
    <n v="3248178.64"/>
    <s v="UPGRADING"/>
    <n v="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Quezon City"/>
    <n v="305329"/>
    <s v="Quezon City Science HS"/>
    <s v="Quezon City"/>
    <n v="1"/>
    <m/>
    <n v="1"/>
    <m/>
    <m/>
    <m/>
    <m/>
    <m/>
    <n v="5943563.3899999997"/>
    <s v="UPGRADING"/>
    <n v="1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2"/>
    <s v="Quezon City"/>
    <n v="319506"/>
    <s v="National Orthopedic Hospital School for Crippled Children"/>
    <s v="Quezon City"/>
    <n v="1"/>
    <m/>
    <n v="1"/>
    <m/>
    <m/>
    <m/>
    <m/>
    <m/>
    <n v="1105837.8700000001"/>
    <s v="UPGRADING"/>
    <n v="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Quezon City"/>
    <n v="305355"/>
    <s v="Carlos L. Albert HS"/>
    <s v="Quezon City"/>
    <n v="4"/>
    <m/>
    <n v="1"/>
    <m/>
    <m/>
    <m/>
    <m/>
    <m/>
    <n v="4917426.49"/>
    <s v="UPGRADING"/>
    <n v="1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2"/>
    <s v="Quezon City"/>
    <n v="305361"/>
    <s v="Manuel A. Roxas HS"/>
    <s v="Quezon City"/>
    <n v="4"/>
    <m/>
    <n v="1"/>
    <m/>
    <m/>
    <m/>
    <m/>
    <m/>
    <n v="3106367.81"/>
    <s v="UPGRADING"/>
    <n v="1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2"/>
    <s v="Quezon City"/>
    <n v="305333"/>
    <s v="Culiat HS"/>
    <s v="Quezon City"/>
    <n v="6"/>
    <m/>
    <n v="1"/>
    <m/>
    <m/>
    <m/>
    <m/>
    <m/>
    <n v="3401452.88"/>
    <s v="UPGRADING"/>
    <n v="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Candon City"/>
    <n v="300047"/>
    <s v="Candon City High School"/>
    <s v="CITY OF CANDON"/>
    <n v="2"/>
    <m/>
    <n v="1"/>
    <m/>
    <m/>
    <m/>
    <m/>
    <m/>
    <n v="711644.09"/>
    <s v="ELECTRIFICATION OF SCHOOLS ON-GRID"/>
    <n v="1"/>
    <s v="Completed"/>
    <n v="1"/>
    <n v="1"/>
    <d v="2018-11-26T00:00:00"/>
    <d v="2019-02-13T00:00:00"/>
    <s v="PB-INFRA-02-2018"/>
    <m/>
    <d v="2018-07-07T00:00:00"/>
    <d v="2018-07-17T00:00:00"/>
    <d v="2018-07-17T00:00:00"/>
    <d v="2018-08-20T00:00:00"/>
    <d v="2018-08-28T00:00:00"/>
    <s v="MRK SQUARE CONSTRUCTION AND SUPPLY"/>
    <s v="705.320.36"/>
    <n v="0"/>
    <n v="0"/>
    <n v="0"/>
    <n v="0"/>
    <n v="1"/>
    <n v="0"/>
    <n v="0"/>
    <n v="0"/>
    <n v="0"/>
    <n v="1"/>
  </r>
  <r>
    <x v="3"/>
    <s v="Candon City"/>
    <n v="300051"/>
    <s v="Dr. Ricardo Gacula Memorial National High School"/>
    <s v="CITY OF CANDON"/>
    <n v="2"/>
    <m/>
    <n v="1"/>
    <m/>
    <m/>
    <m/>
    <m/>
    <m/>
    <n v="958451.44"/>
    <s v="ELECTRIFICATION OF SCHOOLS ON-GRID"/>
    <n v="1"/>
    <s v="Completed"/>
    <n v="1"/>
    <n v="1"/>
    <d v="2018-11-26T00:00:00"/>
    <d v="2019-02-13T00:00:00"/>
    <s v="PB-INFRA-02-2018"/>
    <m/>
    <d v="2018-07-07T00:00:00"/>
    <d v="2018-07-17T00:00:00"/>
    <d v="2018-07-17T00:00:00"/>
    <d v="2018-08-20T00:00:00"/>
    <d v="2018-08-28T00:00:00"/>
    <s v="MRK SQUARE CONSTRUCTION AND SUPPLY"/>
    <n v="950712.2"/>
    <n v="0"/>
    <n v="0"/>
    <n v="0"/>
    <n v="0"/>
    <n v="1"/>
    <n v="0"/>
    <n v="0"/>
    <n v="0"/>
    <n v="0"/>
    <n v="1"/>
  </r>
  <r>
    <x v="3"/>
    <s v="Candon City"/>
    <n v="300083"/>
    <s v="Sto. Tomas National High School"/>
    <s v="CITY OF CANDON"/>
    <n v="2"/>
    <m/>
    <n v="1"/>
    <m/>
    <m/>
    <m/>
    <m/>
    <m/>
    <n v="880009.36"/>
    <s v="ELECTRIFICATION OF SCHOOLS ON-GRID"/>
    <n v="1"/>
    <s v="Completed"/>
    <n v="1"/>
    <n v="1"/>
    <d v="2018-11-26T00:00:00"/>
    <d v="2019-02-13T00:00:00"/>
    <s v="PB-INFRA-02-2018"/>
    <m/>
    <d v="2018-07-07T00:00:00"/>
    <d v="2018-07-17T00:00:00"/>
    <d v="2018-07-17T00:00:00"/>
    <d v="2018-08-20T00:00:00"/>
    <d v="2018-08-28T00:00:00"/>
    <s v="MRK SQUARE CONSTRUCTION AND SUPPLY"/>
    <n v="873967.44"/>
    <n v="0"/>
    <n v="0"/>
    <n v="0"/>
    <n v="0"/>
    <n v="1"/>
    <n v="0"/>
    <n v="0"/>
    <n v="0"/>
    <n v="0"/>
    <n v="1"/>
  </r>
  <r>
    <x v="3"/>
    <s v="Dagupan City"/>
    <n v="102157"/>
    <s v="East Central IS"/>
    <s v="DAGUPAN CITY"/>
    <n v="4"/>
    <m/>
    <n v="1"/>
    <m/>
    <m/>
    <m/>
    <m/>
    <m/>
    <n v="1567287.75"/>
    <s v="ELECTRIFICATION OF SCHOOLS ON-GRID"/>
    <n v="1"/>
    <s v="Completed"/>
    <n v="1"/>
    <n v="1"/>
    <s v="July 4, 2018"/>
    <s v="July 4, 2018"/>
    <m/>
    <m/>
    <m/>
    <m/>
    <m/>
    <m/>
    <s v="April 6, 2018"/>
    <s v="ZOTA TRADING AND CONSTRUCTION"/>
    <n v="1554489.25"/>
    <n v="0"/>
    <n v="0"/>
    <n v="0"/>
    <n v="0"/>
    <n v="1"/>
    <n v="0"/>
    <n v="0"/>
    <n v="0"/>
    <n v="0"/>
    <n v="1"/>
  </r>
  <r>
    <x v="3"/>
    <s v="Dagupan City"/>
    <n v="102178"/>
    <s v="Pugaro IS"/>
    <s v="DAGUPAN CITY"/>
    <n v="4"/>
    <m/>
    <n v="1"/>
    <m/>
    <m/>
    <m/>
    <m/>
    <m/>
    <n v="1069836.08"/>
    <s v="ELECTRIFICATION OF SCHOOLS ON-GRID"/>
    <n v="1"/>
    <s v="Completed"/>
    <n v="1"/>
    <n v="1"/>
    <s v="July 4, 2018"/>
    <s v="July 4, 2018"/>
    <m/>
    <m/>
    <m/>
    <m/>
    <m/>
    <m/>
    <s v="April 6, 2018"/>
    <s v="ZOTA TRADING AND CONSTRUCTION"/>
    <n v="1059523.3899999999"/>
    <n v="0"/>
    <n v="0"/>
    <n v="0"/>
    <n v="0"/>
    <n v="1"/>
    <n v="0"/>
    <n v="0"/>
    <n v="0"/>
    <n v="0"/>
    <n v="1"/>
  </r>
  <r>
    <x v="3"/>
    <s v="Ilocos Norte"/>
    <n v="300001"/>
    <s v="Adams NHS"/>
    <s v="ADAMS"/>
    <n v="1"/>
    <m/>
    <n v="1"/>
    <m/>
    <m/>
    <m/>
    <m/>
    <m/>
    <n v="825617.42"/>
    <s v="ELECTRIFICATION OF SCHOOLS ON-GRID"/>
    <n v="1"/>
    <s v="ONGOING"/>
    <n v="0"/>
    <n v="0.25"/>
    <m/>
    <m/>
    <m/>
    <m/>
    <m/>
    <m/>
    <d v="2018-07-08T00:00:00"/>
    <s v="8/22/2018"/>
    <s v="09/20/2018"/>
    <s v="LAV Construction"/>
    <n v="803491.06775999989"/>
    <n v="0"/>
    <n v="0"/>
    <n v="0"/>
    <n v="1"/>
    <n v="0"/>
    <n v="0"/>
    <n v="0"/>
    <n v="0"/>
    <n v="1"/>
    <n v="0"/>
  </r>
  <r>
    <x v="3"/>
    <s v="Ilocos Norte"/>
    <n v="300009"/>
    <s v="Carasi NHS"/>
    <s v="CARASI"/>
    <n v="1"/>
    <m/>
    <n v="1"/>
    <m/>
    <m/>
    <m/>
    <m/>
    <m/>
    <n v="1143193.6599999999"/>
    <s v="ELECTRIFICATION OF SCHOOLS ON-GRID"/>
    <n v="1"/>
    <s v="ONGOING"/>
    <n v="0"/>
    <n v="0.25"/>
    <m/>
    <m/>
    <m/>
    <m/>
    <m/>
    <m/>
    <d v="2018-07-08T00:00:00"/>
    <s v="8/22/2018"/>
    <s v="09/20/2018"/>
    <s v="LAV Construction"/>
    <n v="1119174.80235"/>
    <n v="0"/>
    <n v="0"/>
    <n v="0"/>
    <n v="1"/>
    <n v="0"/>
    <n v="0"/>
    <n v="0"/>
    <n v="0"/>
    <n v="1"/>
    <n v="0"/>
  </r>
  <r>
    <x v="3"/>
    <s v="Ilocos Norte"/>
    <n v="300017"/>
    <s v="Dumalneg NHS"/>
    <s v="DUMALNEG"/>
    <n v="1"/>
    <m/>
    <n v="1"/>
    <m/>
    <m/>
    <m/>
    <m/>
    <m/>
    <n v="1131237.69"/>
    <s v="ELECTRIFICATION OF SCHOOLS ON-GRID"/>
    <n v="1"/>
    <s v="ONGOING"/>
    <n v="0"/>
    <n v="0.25"/>
    <m/>
    <m/>
    <m/>
    <m/>
    <m/>
    <m/>
    <d v="2018-07-08T00:00:00"/>
    <s v="8/22/2018"/>
    <s v="09/20/2018"/>
    <s v="LAV Construction"/>
    <n v="1107922.49835"/>
    <n v="0"/>
    <n v="0"/>
    <n v="0"/>
    <n v="1"/>
    <n v="0"/>
    <n v="0"/>
    <n v="0"/>
    <n v="0"/>
    <n v="1"/>
    <n v="0"/>
  </r>
  <r>
    <x v="3"/>
    <s v="Ilocos Sur"/>
    <n v="100370"/>
    <s v="Bantay East CS"/>
    <s v="BANTAY"/>
    <n v="1"/>
    <m/>
    <n v="1"/>
    <m/>
    <m/>
    <m/>
    <m/>
    <m/>
    <n v="593540.61"/>
    <s v="ELECTRIFICATION OF SCHOOLS ON-GRID"/>
    <n v="1"/>
    <s v="Completed"/>
    <n v="1"/>
    <n v="1"/>
    <d v="2018-11-26T00:00:00"/>
    <d v="2018-11-23T00:00:00"/>
    <m/>
    <m/>
    <d v="2018-03-15T00:00:00"/>
    <d v="2018-03-21T00:00:00"/>
    <d v="2018-04-04T00:00:00"/>
    <d v="2018-04-16T00:00:00"/>
    <d v="2018-04-30T00:00:00"/>
    <s v="RAMSA CONSTRUCTION &amp; SUPPLY"/>
    <n v="588675.89"/>
    <n v="0"/>
    <n v="0"/>
    <n v="0"/>
    <n v="0"/>
    <n v="1"/>
    <n v="0"/>
    <n v="0"/>
    <n v="0"/>
    <n v="0"/>
    <n v="1"/>
  </r>
  <r>
    <x v="3"/>
    <s v="Ilocos Sur"/>
    <n v="100371"/>
    <s v="Bantay West Central School"/>
    <s v="BANTAY"/>
    <n v="1"/>
    <m/>
    <n v="1"/>
    <m/>
    <m/>
    <m/>
    <m/>
    <m/>
    <n v="618227.78"/>
    <s v="ELECTRIFICATION OF SCHOOLS ON-GRID"/>
    <n v="1"/>
    <s v="Completed"/>
    <n v="1"/>
    <n v="1"/>
    <d v="2018-11-26T00:00:00"/>
    <d v="2018-11-23T00:00:00"/>
    <m/>
    <m/>
    <d v="2018-03-15T00:00:00"/>
    <d v="2018-03-21T00:00:00"/>
    <d v="2018-04-04T00:00:00"/>
    <d v="2018-04-16T00:00:00"/>
    <d v="2018-04-30T00:00:00"/>
    <s v="RAMSA CONSTRUCTION &amp; SUPPLY"/>
    <n v="589207.32999999996"/>
    <n v="0"/>
    <n v="0"/>
    <n v="0"/>
    <n v="0"/>
    <n v="1"/>
    <n v="0"/>
    <n v="0"/>
    <n v="0"/>
    <n v="0"/>
    <n v="1"/>
  </r>
  <r>
    <x v="3"/>
    <s v="Ilocos Sur"/>
    <n v="100372"/>
    <s v="Bulag ES"/>
    <s v="BANTAY"/>
    <n v="1"/>
    <m/>
    <n v="1"/>
    <m/>
    <m/>
    <m/>
    <m/>
    <m/>
    <n v="379200.22"/>
    <s v="UPGRADING"/>
    <n v="1"/>
    <s v="Completed"/>
    <n v="1"/>
    <n v="1"/>
    <d v="2018-11-09T00:00:00"/>
    <d v="2018-12-03T00:00:00"/>
    <m/>
    <m/>
    <d v="2018-08-30T00:00:00"/>
    <m/>
    <d v="2018-09-06T00:00:00"/>
    <d v="2018-09-07T00:00:00"/>
    <d v="2018-09-10T00:00:00"/>
    <s v="RAMSA CONSTRUCTION &amp; SUPPLY"/>
    <n v="375489.93"/>
    <n v="0"/>
    <n v="0"/>
    <n v="0"/>
    <n v="0"/>
    <n v="1"/>
    <n v="0"/>
    <n v="0"/>
    <n v="0"/>
    <n v="0"/>
    <n v="1"/>
  </r>
  <r>
    <x v="3"/>
    <s v="Ilocos Sur"/>
    <n v="300038"/>
    <s v="Bantay NHS"/>
    <s v="BANTAY"/>
    <n v="1"/>
    <m/>
    <n v="1"/>
    <m/>
    <m/>
    <m/>
    <m/>
    <m/>
    <n v="686696.24"/>
    <s v="ELECTRIFICATION OF SCHOOLS ON-GRID"/>
    <n v="1"/>
    <s v="Completed"/>
    <n v="1"/>
    <n v="1"/>
    <d v="2018-11-26T00:00:00"/>
    <d v="2018-12-03T00:00:00"/>
    <m/>
    <m/>
    <d v="2018-03-15T00:00:00"/>
    <d v="2018-03-21T00:00:00"/>
    <d v="2018-04-04T00:00:00"/>
    <d v="2018-04-16T00:00:00"/>
    <d v="2018-04-30T00:00:00"/>
    <s v="RAMSA CONSTRUCTION &amp; SUPPLY"/>
    <n v="648431.79"/>
    <n v="0"/>
    <n v="0"/>
    <n v="0"/>
    <n v="0"/>
    <n v="1"/>
    <n v="0"/>
    <n v="0"/>
    <n v="0"/>
    <n v="0"/>
    <n v="1"/>
  </r>
  <r>
    <x v="3"/>
    <s v="Ilocos Sur"/>
    <n v="300045"/>
    <s v="Caoayan NHS"/>
    <s v="CAOAYAN"/>
    <n v="1"/>
    <m/>
    <n v="1"/>
    <m/>
    <m/>
    <m/>
    <m/>
    <m/>
    <n v="986746.23"/>
    <s v="ELECTRIFICATION OF SCHOOLS ON-GRID"/>
    <n v="1"/>
    <s v="Completed"/>
    <n v="1"/>
    <n v="1"/>
    <d v="2018-11-26T00:00:00"/>
    <d v="2019-03-21T00:00:00"/>
    <m/>
    <m/>
    <d v="2018-03-15T00:00:00"/>
    <d v="2018-03-21T00:00:00"/>
    <d v="2018-04-04T00:00:00"/>
    <d v="2018-04-16T00:00:00"/>
    <d v="2018-04-30T00:00:00"/>
    <s v="RAMSA CONSTRUCTION &amp; SUPPLY"/>
    <n v="979288.47"/>
    <n v="0"/>
    <n v="0"/>
    <n v="0"/>
    <n v="0"/>
    <n v="1"/>
    <n v="0"/>
    <n v="0"/>
    <n v="0"/>
    <n v="0"/>
    <n v="1"/>
  </r>
  <r>
    <x v="3"/>
    <s v="Ilocos Sur"/>
    <n v="300035"/>
    <s v="SAN JUAN NHS"/>
    <s v="SAN JUAN (LAPOG)"/>
    <n v="1"/>
    <m/>
    <n v="1"/>
    <m/>
    <m/>
    <m/>
    <m/>
    <m/>
    <n v="1092784.6599999999"/>
    <s v="ELECTRIFICATION OF SCHOOLS ON-GRID"/>
    <n v="1"/>
    <s v="Completed"/>
    <n v="1"/>
    <n v="1"/>
    <d v="2018-11-26T00:00:00"/>
    <d v="2019-03-29T00:00:00"/>
    <m/>
    <m/>
    <d v="2018-03-15T00:00:00"/>
    <d v="2018-03-21T00:00:00"/>
    <d v="2018-04-04T00:00:00"/>
    <d v="2018-04-16T00:00:00"/>
    <d v="2018-04-30T00:00:00"/>
    <s v="RAMSA CONSTRUCTION &amp; SUPPLY"/>
    <n v="1085483.8400000001"/>
    <n v="0"/>
    <n v="0"/>
    <n v="0"/>
    <n v="0"/>
    <n v="1"/>
    <n v="0"/>
    <n v="0"/>
    <n v="0"/>
    <n v="0"/>
    <n v="1"/>
  </r>
  <r>
    <x v="3"/>
    <s v="Ilocos Sur"/>
    <n v="100617"/>
    <s v="San Vicente IS"/>
    <s v="SAN VICENTE"/>
    <n v="1"/>
    <m/>
    <n v="1"/>
    <m/>
    <m/>
    <m/>
    <m/>
    <m/>
    <n v="808567.21"/>
    <s v="ELECTRIFICATION OF SCHOOLS ON-GRID"/>
    <n v="1"/>
    <s v="Completed"/>
    <n v="1"/>
    <n v="1"/>
    <d v="2018-11-26T00:00:00"/>
    <d v="2019-03-21T00:00:00"/>
    <m/>
    <m/>
    <d v="2018-03-15T00:00:00"/>
    <d v="2018-03-21T00:00:00"/>
    <d v="2018-04-04T00:00:00"/>
    <d v="2018-04-16T00:00:00"/>
    <d v="2018-04-30T00:00:00"/>
    <s v="RAMSA CONSTRUCTION &amp; SUPPLY"/>
    <n v="803172.25"/>
    <n v="0"/>
    <n v="0"/>
    <n v="0"/>
    <n v="0"/>
    <n v="1"/>
    <n v="0"/>
    <n v="0"/>
    <n v="0"/>
    <n v="0"/>
    <n v="1"/>
  </r>
  <r>
    <x v="3"/>
    <s v="Ilocos Sur"/>
    <n v="300080"/>
    <s v="Sinait NHS"/>
    <s v="SINAIT"/>
    <n v="1"/>
    <m/>
    <n v="1"/>
    <m/>
    <m/>
    <m/>
    <m/>
    <m/>
    <n v="557523.26"/>
    <s v="ELECTRIFICATION OF SCHOOLS ON-GRID"/>
    <n v="1"/>
    <s v="Completed"/>
    <n v="1"/>
    <n v="1"/>
    <d v="2018-11-26T00:00:00"/>
    <d v="2019-03-29T00:00:00"/>
    <m/>
    <m/>
    <d v="2018-03-15T00:00:00"/>
    <d v="2018-03-21T00:00:00"/>
    <d v="2018-04-04T00:00:00"/>
    <d v="2018-04-16T00:00:00"/>
    <d v="2018-04-30T00:00:00"/>
    <s v="RAMSA CONSTRUCTION &amp; SUPPLY"/>
    <n v="534791.41"/>
    <n v="0"/>
    <n v="0"/>
    <n v="0"/>
    <n v="0"/>
    <n v="1"/>
    <n v="0"/>
    <n v="0"/>
    <n v="0"/>
    <n v="0"/>
    <n v="1"/>
  </r>
  <r>
    <x v="3"/>
    <s v="Ilocos Sur"/>
    <n v="300063"/>
    <s v="Narvacan Nat'l. Central HS"/>
    <s v="NARVACAN"/>
    <n v="2"/>
    <m/>
    <n v="1"/>
    <m/>
    <m/>
    <m/>
    <m/>
    <m/>
    <n v="629893.43999999994"/>
    <s v="ELECTRIFICATION OF SCHOOLS ON-GRID"/>
    <n v="1"/>
    <s v="Completed"/>
    <n v="1"/>
    <n v="1"/>
    <d v="2018-11-26T00:00:00"/>
    <d v="2019-03-21T00:00:00"/>
    <m/>
    <m/>
    <d v="2018-03-15T00:00:00"/>
    <d v="2018-03-21T00:00:00"/>
    <d v="2018-04-04T00:00:00"/>
    <d v="2018-04-16T00:00:00"/>
    <d v="2018-04-30T00:00:00"/>
    <s v="RAMSA CONSTRUCTION &amp; SUPPLY"/>
    <n v="624266.05000000005"/>
    <n v="0"/>
    <n v="0"/>
    <n v="0"/>
    <n v="0"/>
    <n v="1"/>
    <n v="0"/>
    <n v="0"/>
    <n v="0"/>
    <n v="0"/>
    <n v="1"/>
  </r>
  <r>
    <x v="3"/>
    <s v="Ilocos Sur"/>
    <n v="320901"/>
    <s v="Mabilbila IS"/>
    <s v="SANTA"/>
    <n v="2"/>
    <m/>
    <n v="1"/>
    <m/>
    <m/>
    <m/>
    <m/>
    <m/>
    <n v="947353.53"/>
    <s v="ELECTRIFICATION OF SCHOOLS ON-GRID"/>
    <n v="1"/>
    <s v="Completed"/>
    <n v="1"/>
    <n v="1"/>
    <d v="2018-11-26T00:00:00"/>
    <d v="2018-11-23T00:00:00"/>
    <m/>
    <m/>
    <d v="2018-03-15T00:00:00"/>
    <d v="2018-03-21T00:00:00"/>
    <d v="2018-04-04T00:00:00"/>
    <d v="2018-04-16T00:00:00"/>
    <d v="2018-04-30T00:00:00"/>
    <s v="RAMSA CONSTRUCTION &amp; SUPPLY"/>
    <n v="940831.52"/>
    <n v="0"/>
    <n v="0"/>
    <n v="0"/>
    <n v="0"/>
    <n v="1"/>
    <n v="0"/>
    <n v="0"/>
    <n v="0"/>
    <n v="0"/>
    <n v="1"/>
  </r>
  <r>
    <x v="3"/>
    <s v="Ilocos Sur"/>
    <n v="300077"/>
    <s v="Santa Maria NHS"/>
    <s v="SANTA MARIA"/>
    <n v="2"/>
    <m/>
    <n v="1"/>
    <m/>
    <m/>
    <m/>
    <m/>
    <m/>
    <n v="887388.59"/>
    <s v="ELECTRIFICATION OF SCHOOLS ON-GRID"/>
    <n v="1"/>
    <s v="Completed"/>
    <n v="1"/>
    <n v="1"/>
    <d v="2018-11-26T00:00:00"/>
    <m/>
    <m/>
    <m/>
    <d v="2018-03-15T00:00:00"/>
    <d v="2018-03-21T00:00:00"/>
    <d v="2018-04-04T00:00:00"/>
    <d v="2018-04-16T00:00:00"/>
    <d v="2018-04-30T00:00:00"/>
    <s v="RAMSA CONSTRUCTION &amp; SUPPLY"/>
    <n v="882020.33"/>
    <n v="0"/>
    <n v="0"/>
    <n v="0"/>
    <n v="0"/>
    <n v="1"/>
    <n v="0"/>
    <n v="0"/>
    <n v="0"/>
    <n v="0"/>
    <n v="1"/>
  </r>
  <r>
    <x v="3"/>
    <s v="La Union"/>
    <n v="300106"/>
    <s v="Balaoan NHS-Castor Concepcion MNHS"/>
    <s v="BALAOAN"/>
    <n v="1"/>
    <m/>
    <n v="1"/>
    <m/>
    <m/>
    <m/>
    <m/>
    <m/>
    <n v="1536816.3"/>
    <s v="ELECTRIFICATION OF SCHOOLS ON-GRID"/>
    <n v="1"/>
    <s v="Completed"/>
    <n v="1"/>
    <n v="1"/>
    <m/>
    <m/>
    <m/>
    <m/>
    <m/>
    <m/>
    <m/>
    <m/>
    <m/>
    <s v="JANPAC ENGINEERING &amp; CONSTRUCTION SERVICES"/>
    <n v="1362570.53"/>
    <n v="0"/>
    <n v="0"/>
    <n v="0"/>
    <n v="0"/>
    <n v="1"/>
    <n v="0"/>
    <n v="0"/>
    <n v="0"/>
    <n v="0"/>
    <n v="1"/>
  </r>
  <r>
    <x v="3"/>
    <s v="La Union"/>
    <n v="300124"/>
    <s v="Oanari NHS"/>
    <s v="LUNA"/>
    <n v="1"/>
    <m/>
    <n v="1"/>
    <m/>
    <m/>
    <m/>
    <m/>
    <m/>
    <n v="969820.67"/>
    <s v="ELECTRIFICATION OF SCHOOLS ON-GRID"/>
    <n v="1"/>
    <s v="Completed"/>
    <n v="1"/>
    <n v="1"/>
    <m/>
    <m/>
    <m/>
    <m/>
    <m/>
    <m/>
    <m/>
    <m/>
    <m/>
    <s v="JANPAC ENGINEERING &amp; CONSTRUCTION SERVICES"/>
    <n v="860218.38"/>
    <n v="0"/>
    <n v="0"/>
    <n v="0"/>
    <n v="0"/>
    <n v="1"/>
    <n v="0"/>
    <n v="0"/>
    <n v="0"/>
    <n v="0"/>
    <n v="1"/>
  </r>
  <r>
    <x v="3"/>
    <s v="La Union"/>
    <n v="321018"/>
    <s v="LUNA NATIONAL VOCATIONAL HIGH SCHOOL"/>
    <s v="LUNA"/>
    <n v="1"/>
    <m/>
    <n v="1"/>
    <m/>
    <m/>
    <m/>
    <m/>
    <m/>
    <n v="1006982.57"/>
    <s v="ELECTRIFICATION OF SCHOOLS ON-GRID"/>
    <n v="1"/>
    <s v="Completed"/>
    <n v="1"/>
    <n v="1"/>
    <m/>
    <m/>
    <m/>
    <m/>
    <m/>
    <m/>
    <m/>
    <m/>
    <m/>
    <s v="JANPAC ENGINEERING &amp; CONSTRUCTION SERVICES"/>
    <n v="891632.77"/>
    <n v="0"/>
    <n v="0"/>
    <n v="0"/>
    <n v="0"/>
    <n v="1"/>
    <n v="0"/>
    <n v="0"/>
    <n v="0"/>
    <n v="0"/>
    <n v="1"/>
  </r>
  <r>
    <x v="3"/>
    <s v="La Union"/>
    <n v="300097"/>
    <s v="Balbalayang NHS"/>
    <s v="SAN GABRIEL"/>
    <n v="1"/>
    <m/>
    <n v="1"/>
    <m/>
    <m/>
    <m/>
    <m/>
    <m/>
    <n v="1092741.5900000001"/>
    <s v="ELECTRIFICATION OF SCHOOLS ON-GRID"/>
    <n v="1"/>
    <s v="Completed"/>
    <n v="1"/>
    <n v="1"/>
    <m/>
    <m/>
    <m/>
    <m/>
    <m/>
    <m/>
    <m/>
    <m/>
    <m/>
    <s v="JANPAC ENGINEERING &amp; CONSTRUCTION SERVICES"/>
    <n v="968373.08"/>
    <n v="0"/>
    <n v="0"/>
    <n v="0"/>
    <n v="0"/>
    <n v="1"/>
    <n v="0"/>
    <n v="0"/>
    <n v="0"/>
    <n v="0"/>
    <n v="1"/>
  </r>
  <r>
    <x v="3"/>
    <s v="La Union"/>
    <m/>
    <s v="SAN JUAN SENIOR HIGH SCHOOL"/>
    <s v="SAN JUAN"/>
    <n v="1"/>
    <m/>
    <n v="1"/>
    <m/>
    <m/>
    <m/>
    <m/>
    <m/>
    <n v="1011563.33"/>
    <s v="ELECTRIFICATION OF SCHOOLS ON-GRID"/>
    <n v="1"/>
    <s v="Completed"/>
    <n v="1"/>
    <n v="1"/>
    <m/>
    <m/>
    <m/>
    <m/>
    <m/>
    <m/>
    <m/>
    <m/>
    <m/>
    <s v="JANPAC ENGINEERING &amp; CONSTRUCTION SERVICES"/>
    <n v="894104.76"/>
    <n v="0"/>
    <n v="0"/>
    <n v="0"/>
    <n v="0"/>
    <n v="1"/>
    <n v="0"/>
    <n v="0"/>
    <n v="0"/>
    <n v="0"/>
    <n v="1"/>
  </r>
  <r>
    <x v="3"/>
    <s v="La Union"/>
    <n v="300093"/>
    <s v="Aringay NHS"/>
    <s v="ARINGAY"/>
    <n v="2"/>
    <m/>
    <n v="1"/>
    <m/>
    <m/>
    <m/>
    <m/>
    <m/>
    <n v="1789981.7"/>
    <s v="ELECTRIFICATION OF SCHOOLS ON-GRID"/>
    <n v="1"/>
    <s v="Completed"/>
    <n v="1"/>
    <n v="1"/>
    <m/>
    <m/>
    <m/>
    <m/>
    <m/>
    <m/>
    <m/>
    <m/>
    <m/>
    <s v="NMDC CONSTRUCTION CORPORATION"/>
    <n v="1780026.31"/>
    <n v="0"/>
    <n v="0"/>
    <n v="0"/>
    <n v="0"/>
    <n v="1"/>
    <n v="0"/>
    <n v="0"/>
    <n v="0"/>
    <n v="0"/>
    <n v="1"/>
  </r>
  <r>
    <x v="3"/>
    <s v="La Union"/>
    <n v="300090"/>
    <s v="Eulogio Clarence De Guzman Junior Memorial National Vocational High School"/>
    <s v="BAUANG"/>
    <n v="2"/>
    <m/>
    <n v="1"/>
    <m/>
    <m/>
    <m/>
    <m/>
    <m/>
    <n v="956985.36"/>
    <s v="ELECTRIFICATION OF SCHOOLS ON-GRID"/>
    <n v="1"/>
    <s v="Completed"/>
    <n v="1"/>
    <n v="1"/>
    <m/>
    <m/>
    <m/>
    <m/>
    <m/>
    <m/>
    <m/>
    <m/>
    <m/>
    <s v="JANPAC ENGINEERING &amp; CONSTRUCTION SERVICES"/>
    <n v="904095.35"/>
    <n v="0"/>
    <n v="0"/>
    <n v="0"/>
    <n v="0"/>
    <n v="1"/>
    <n v="0"/>
    <n v="0"/>
    <n v="0"/>
    <n v="0"/>
    <n v="1"/>
  </r>
  <r>
    <x v="3"/>
    <s v="La Union"/>
    <n v="300128"/>
    <s v="Paringao NHS"/>
    <s v="BAUANG"/>
    <n v="2"/>
    <m/>
    <n v="1"/>
    <m/>
    <m/>
    <m/>
    <m/>
    <m/>
    <n v="970724.94"/>
    <s v="ELECTRIFICATION OF SCHOOLS ON-GRID"/>
    <n v="1"/>
    <s v="Completed"/>
    <n v="1"/>
    <n v="1"/>
    <m/>
    <m/>
    <m/>
    <m/>
    <m/>
    <m/>
    <m/>
    <m/>
    <m/>
    <s v="JANPAC ENGINEERING &amp; CONSTRUCTION SERVICES"/>
    <n v="917914.02"/>
    <n v="0"/>
    <n v="0"/>
    <n v="0"/>
    <n v="0"/>
    <n v="1"/>
    <n v="0"/>
    <n v="0"/>
    <n v="0"/>
    <n v="0"/>
    <n v="1"/>
  </r>
  <r>
    <x v="3"/>
    <s v="La Union"/>
    <n v="300136"/>
    <s v="San Gregorio National High School"/>
    <s v="CABA"/>
    <n v="2"/>
    <m/>
    <n v="1"/>
    <m/>
    <m/>
    <m/>
    <m/>
    <m/>
    <n v="1025780.07"/>
    <s v="ELECTRIFICATION OF SCHOOLS ON-GRID"/>
    <n v="1"/>
    <s v="Completed"/>
    <n v="1"/>
    <n v="1"/>
    <m/>
    <m/>
    <m/>
    <m/>
    <m/>
    <m/>
    <m/>
    <m/>
    <m/>
    <s v="NMDC CONSTRUCTION CORPORATION"/>
    <n v="1019626.69"/>
    <n v="0"/>
    <n v="0"/>
    <n v="0"/>
    <n v="0"/>
    <n v="1"/>
    <n v="0"/>
    <n v="0"/>
    <n v="0"/>
    <n v="0"/>
    <n v="1"/>
  </r>
  <r>
    <x v="3"/>
    <s v="La Union"/>
    <n v="300091"/>
    <s v="Amlang-Nagtagaan NHS"/>
    <s v="ROSARIO"/>
    <n v="2"/>
    <m/>
    <n v="1"/>
    <m/>
    <m/>
    <m/>
    <m/>
    <m/>
    <n v="1163070.0900000001"/>
    <s v="ELECTRIFICATION OF SCHOOLS ON-GRID"/>
    <n v="1"/>
    <s v="Completed"/>
    <n v="1"/>
    <n v="1"/>
    <m/>
    <m/>
    <m/>
    <m/>
    <m/>
    <m/>
    <m/>
    <m/>
    <m/>
    <s v="NMDC CONSTRUCTION CORPORATION"/>
    <n v="1156233.67"/>
    <n v="0"/>
    <n v="0"/>
    <n v="0"/>
    <n v="0"/>
    <n v="1"/>
    <n v="0"/>
    <n v="0"/>
    <n v="0"/>
    <n v="0"/>
    <n v="1"/>
  </r>
  <r>
    <x v="3"/>
    <s v="La Union"/>
    <n v="300152"/>
    <s v="Tubao National High School"/>
    <s v="TUBAO"/>
    <n v="2"/>
    <m/>
    <n v="1"/>
    <m/>
    <m/>
    <m/>
    <m/>
    <m/>
    <n v="1949479.54"/>
    <s v="ELECTRIFICATION OF SCHOOLS ON-GRID"/>
    <n v="1"/>
    <s v="Completed"/>
    <n v="1"/>
    <n v="1"/>
    <m/>
    <m/>
    <m/>
    <m/>
    <m/>
    <m/>
    <m/>
    <m/>
    <m/>
    <s v="NMDC CONSTRUCTION CORPORATION"/>
    <n v="1938730.64"/>
    <n v="0"/>
    <n v="0"/>
    <n v="0"/>
    <n v="0"/>
    <n v="1"/>
    <n v="0"/>
    <n v="0"/>
    <n v="0"/>
    <n v="0"/>
    <n v="1"/>
  </r>
  <r>
    <x v="3"/>
    <s v="Pangasinan I, Lingayen"/>
    <n v="300192"/>
    <s v="Dacap Norte NHS"/>
    <s v="BANI"/>
    <n v="1"/>
    <m/>
    <n v="1"/>
    <m/>
    <m/>
    <m/>
    <m/>
    <m/>
    <n v="459052.5"/>
    <s v="ELECTRIFICATION OF SCHOOLS ON-GRID"/>
    <n v="1"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500608"/>
    <s v="BANI EAST INTEGRATED SCHOOL"/>
    <s v="BANI"/>
    <n v="1"/>
    <m/>
    <n v="1"/>
    <m/>
    <m/>
    <m/>
    <m/>
    <m/>
    <n v="1238583.7"/>
    <s v="ELECTRIFICATION OF SCHOOLS ON-GRID"/>
    <n v="1"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300268"/>
    <s v="Zaragosa NHS"/>
    <s v="BOLINAO"/>
    <n v="1"/>
    <m/>
    <n v="1"/>
    <m/>
    <m/>
    <m/>
    <m/>
    <m/>
    <n v="1709137.99"/>
    <s v="ELECTRIFICATION OF SCHOOLS ON-GRID"/>
    <n v="1"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500441"/>
    <s v="Dasol IS"/>
    <s v="DASOL"/>
    <n v="1"/>
    <m/>
    <n v="1"/>
    <m/>
    <m/>
    <m/>
    <m/>
    <m/>
    <n v="1008247.87"/>
    <s v="ELECTRIFICATION OF SCHOOLS ON-GRID"/>
    <n v="1"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300255"/>
    <s v="Sual National High School"/>
    <s v="SUAL"/>
    <n v="1"/>
    <m/>
    <n v="1"/>
    <m/>
    <m/>
    <m/>
    <m/>
    <m/>
    <n v="1188525.1399999999"/>
    <s v="ELECTRIFICATION OF SCHOOLS ON-GRID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300267"/>
    <s v="Irene Rayos Ombac NHS"/>
    <s v="BUGALLON"/>
    <n v="2"/>
    <m/>
    <n v="1"/>
    <m/>
    <m/>
    <m/>
    <m/>
    <m/>
    <n v="459052.5"/>
    <s v="ELECTRIFICATION OF SCHOOLS ON-GRID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300233"/>
    <s v="Pangasinan NHS"/>
    <s v="LINGAYEN (Capital)"/>
    <n v="2"/>
    <m/>
    <n v="1"/>
    <m/>
    <m/>
    <m/>
    <m/>
    <m/>
    <n v="1301990.03"/>
    <s v="ELECTRIFICATION OF SCHOOLS ON-GRID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300234"/>
    <s v="Pangasinan SAT"/>
    <s v="LINGAYEN (Capital)"/>
    <n v="2"/>
    <m/>
    <n v="1"/>
    <m/>
    <m/>
    <m/>
    <m/>
    <m/>
    <n v="1200219.4099999999"/>
    <s v="ELECTRIFICATION OF SCHOOLS ON-GRID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300236"/>
    <s v="Urbiztondo National High School"/>
    <s v="URBIZTONDO"/>
    <n v="2"/>
    <m/>
    <n v="1"/>
    <m/>
    <m/>
    <m/>
    <m/>
    <m/>
    <n v="923773.32"/>
    <s v="ELECTRIFICATION OF SCHOOLS ON-GRID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300168"/>
    <s v="Bayambang NHS (Bayambang)"/>
    <s v="BAYAMBANG"/>
    <n v="3"/>
    <m/>
    <n v="1"/>
    <m/>
    <m/>
    <m/>
    <m/>
    <m/>
    <n v="1086061.05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Pangasinan I, Lingayen"/>
    <n v="300188"/>
    <s v="Moises B. Rebamontan NHS"/>
    <s v="BAYAMBANG"/>
    <n v="3"/>
    <m/>
    <n v="1"/>
    <m/>
    <m/>
    <m/>
    <m/>
    <m/>
    <n v="577242.57999999996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Pangasinan I, Lingayen"/>
    <n v="300259"/>
    <s v="Tanolong National High School"/>
    <s v="BAYAMBANG"/>
    <n v="3"/>
    <m/>
    <n v="1"/>
    <m/>
    <m/>
    <m/>
    <m/>
    <m/>
    <n v="654297.56999999995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Pangasinan I, Lingayen"/>
    <n v="300224"/>
    <s v="Mapandan National High School"/>
    <s v="MAPANDAN"/>
    <n v="3"/>
    <m/>
    <n v="1"/>
    <m/>
    <m/>
    <m/>
    <m/>
    <m/>
    <n v="1622181.45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Pangasinan I, Lingayen"/>
    <n v="300265"/>
    <s v="Torres NHS"/>
    <s v="MAPANDAN"/>
    <n v="3"/>
    <m/>
    <n v="1"/>
    <m/>
    <m/>
    <m/>
    <m/>
    <m/>
    <n v="954894.47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Pangasinan I, Lingayen"/>
    <n v="300237"/>
    <s v="Payas NHS"/>
    <s v="SANTA BARBARA"/>
    <n v="3"/>
    <m/>
    <n v="1"/>
    <m/>
    <m/>
    <m/>
    <m/>
    <m/>
    <n v="641892.94999999995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Pangasinan II, Binalonan"/>
    <n v="300294"/>
    <s v="Cabanbanan NHS"/>
    <s v="MANAOAG"/>
    <n v="4"/>
    <m/>
    <n v="1"/>
    <m/>
    <m/>
    <m/>
    <m/>
    <m/>
    <n v="815407.48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500383"/>
    <s v="Mangaldan IS"/>
    <s v="MANGALDAN"/>
    <n v="4"/>
    <m/>
    <n v="1"/>
    <m/>
    <m/>
    <m/>
    <m/>
    <m/>
    <n v="1560913.55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272"/>
    <s v="Ambalangan Dalin NHS"/>
    <s v="SAN FABIAN"/>
    <n v="4"/>
    <m/>
    <n v="1"/>
    <m/>
    <m/>
    <m/>
    <m/>
    <m/>
    <n v="693500.18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274"/>
    <s v="Anonang NHS"/>
    <s v="SAN FABIAN"/>
    <n v="4"/>
    <m/>
    <n v="1"/>
    <m/>
    <m/>
    <m/>
    <m/>
    <m/>
    <n v="876203.79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500006"/>
    <s v="San Fabian IS"/>
    <s v="SAN FABIAN"/>
    <n v="4"/>
    <m/>
    <n v="1"/>
    <m/>
    <m/>
    <m/>
    <m/>
    <m/>
    <n v="897261.77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21"/>
    <s v="Lobong NHS"/>
    <s v="SAN JACINTO"/>
    <n v="4"/>
    <m/>
    <n v="1"/>
    <m/>
    <m/>
    <m/>
    <m/>
    <m/>
    <n v="824735.39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48"/>
    <s v="San Jacinto National High School"/>
    <s v="SAN JACINTO"/>
    <n v="4"/>
    <m/>
    <n v="1"/>
    <m/>
    <m/>
    <m/>
    <m/>
    <m/>
    <n v="808925.25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55"/>
    <s v="San Pedro Apartado NHS"/>
    <s v="ALCALA"/>
    <n v="5"/>
    <m/>
    <n v="1"/>
    <m/>
    <m/>
    <m/>
    <m/>
    <m/>
    <n v="701069.14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29"/>
    <s v="San Pedro Apartado NHS"/>
    <s v="POZZORUBIO"/>
    <n v="5"/>
    <m/>
    <n v="1"/>
    <m/>
    <m/>
    <m/>
    <m/>
    <m/>
    <n v="904428.35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284"/>
    <s v="Barangobong NHS"/>
    <s v="VILLASIS"/>
    <n v="5"/>
    <m/>
    <n v="1"/>
    <m/>
    <m/>
    <m/>
    <m/>
    <m/>
    <n v="682758.6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500385"/>
    <s v="DUNGON IS"/>
    <s v="VILLASIS"/>
    <n v="5"/>
    <m/>
    <n v="1"/>
    <m/>
    <m/>
    <m/>
    <m/>
    <m/>
    <n v="581796.47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40"/>
    <s v="Robert B. Estrella Memorial NHS"/>
    <s v="ROSALES"/>
    <n v="6"/>
    <m/>
    <n v="1"/>
    <m/>
    <m/>
    <m/>
    <m/>
    <m/>
    <n v="655749.22"/>
    <s v="ELECTRIFICATION OF SCHOOLS ON-GRID"/>
    <n v="1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San Carlos City"/>
    <n v="300379"/>
    <s v="Cobol NHS"/>
    <s v="SAN CARLOS CITY"/>
    <n v="3"/>
    <m/>
    <n v="1"/>
    <m/>
    <m/>
    <m/>
    <m/>
    <m/>
    <n v="954866.98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San Carlos City"/>
    <n v="300382"/>
    <s v="Libas NHS"/>
    <s v="SAN CARLOS CITY"/>
    <n v="3"/>
    <m/>
    <n v="1"/>
    <m/>
    <m/>
    <m/>
    <m/>
    <m/>
    <n v="1009366.63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San Carlos City"/>
    <n v="300385"/>
    <s v="Malacanang NHS"/>
    <s v="SAN CARLOS CITY"/>
    <n v="3"/>
    <m/>
    <n v="1"/>
    <m/>
    <m/>
    <m/>
    <m/>
    <m/>
    <n v="1016668.74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Urdaneta City"/>
    <n v="300397"/>
    <s v="Camabu NHS"/>
    <s v="CITY OF URDANETA"/>
    <n v="5"/>
    <m/>
    <n v="1"/>
    <m/>
    <m/>
    <m/>
    <m/>
    <m/>
    <n v="847104.78"/>
    <s v="ELECTRIFICATION OF SCHOOLS ON-GRID"/>
    <n v="1"/>
    <s v="Completed"/>
    <n v="1"/>
    <n v="1"/>
    <s v="8-16-2018"/>
    <s v="10-15-2018"/>
    <m/>
    <m/>
    <d v="2018-02-04T00:00:00"/>
    <d v="2018-10-04T00:00:00"/>
    <s v="4-23-2018"/>
    <d v="2018-07-05T00:00:00"/>
    <d v="2018-11-05T00:00:00"/>
    <s v="LAV Construction"/>
    <n v="783323.06"/>
    <n v="0"/>
    <n v="0"/>
    <n v="0"/>
    <n v="0"/>
    <n v="1"/>
    <n v="0"/>
    <n v="0"/>
    <n v="0"/>
    <n v="0"/>
    <n v="1"/>
  </r>
  <r>
    <x v="3"/>
    <s v="Urdaneta City"/>
    <n v="300406"/>
    <s v="Nancalobasaan NHS"/>
    <s v="CITY OF URDANETA"/>
    <n v="5"/>
    <m/>
    <n v="1"/>
    <m/>
    <m/>
    <m/>
    <m/>
    <m/>
    <n v="1006805.78"/>
    <s v="ELECTRIFICATION OF SCHOOLS ON-GRID"/>
    <n v="1"/>
    <s v="Completed"/>
    <n v="1"/>
    <n v="1"/>
    <s v="8-16-2018"/>
    <s v="10-15-2018"/>
    <m/>
    <m/>
    <d v="2018-02-04T00:00:00"/>
    <d v="2018-10-04T00:00:00"/>
    <s v="4-23-2018"/>
    <d v="2018-07-05T00:00:00"/>
    <d v="2018-11-05T00:00:00"/>
    <s v="LAV Construction"/>
    <n v="930663.77"/>
    <n v="0"/>
    <n v="0"/>
    <n v="0"/>
    <n v="0"/>
    <n v="1"/>
    <n v="0"/>
    <n v="0"/>
    <n v="0"/>
    <n v="0"/>
    <n v="1"/>
  </r>
  <r>
    <x v="3"/>
    <s v="Vigan City"/>
    <n v="100786"/>
    <s v="Burgos Memorial School West"/>
    <s v="CITY OF VIGAN (Capital)"/>
    <n v="1"/>
    <m/>
    <n v="1"/>
    <m/>
    <m/>
    <m/>
    <m/>
    <m/>
    <n v="1258735.1100000001"/>
    <s v="ELECTRIFICATION OF SCHOOLS ON-GRID"/>
    <n v="1"/>
    <s v="Completed"/>
    <n v="1"/>
    <n v="1"/>
    <m/>
    <m/>
    <m/>
    <m/>
    <d v="2018-02-12T00:00:00"/>
    <d v="2018-02-26T00:00:00"/>
    <d v="2018-03-12T00:00:00"/>
    <d v="2018-04-17T00:00:00"/>
    <d v="2018-04-23T00:00:00"/>
    <s v="ELKAN Engineering Services and General Merchandise"/>
    <n v="1218637.93"/>
    <n v="0"/>
    <n v="0"/>
    <n v="0"/>
    <n v="0"/>
    <n v="1"/>
    <n v="0"/>
    <n v="0"/>
    <n v="0"/>
    <n v="0"/>
    <n v="1"/>
  </r>
  <r>
    <x v="3"/>
    <s v="Vigan City"/>
    <n v="100798"/>
    <s v="San Julian ES"/>
    <s v="CITY OF VIGAN (Capital)"/>
    <n v="1"/>
    <m/>
    <n v="1"/>
    <m/>
    <m/>
    <m/>
    <m/>
    <m/>
    <n v="220225.14"/>
    <s v="UPGRADING"/>
    <n v="1"/>
    <s v="Completed"/>
    <n v="1"/>
    <n v="1"/>
    <m/>
    <m/>
    <m/>
    <m/>
    <d v="2018-02-12T00:00:00"/>
    <d v="2018-02-26T00:00:00"/>
    <d v="2018-03-12T00:00:00"/>
    <d v="2018-04-17T00:00:00"/>
    <d v="2018-04-23T00:00:00"/>
    <s v="ELKAN Engineering Services and General Merchandise"/>
    <n v="219081.49"/>
    <n v="0"/>
    <n v="0"/>
    <n v="0"/>
    <n v="0"/>
    <n v="1"/>
    <n v="0"/>
    <n v="0"/>
    <n v="0"/>
    <n v="0"/>
    <n v="1"/>
  </r>
  <r>
    <x v="3"/>
    <s v="Vigan City"/>
    <n v="100800"/>
    <s v="Vigan CS"/>
    <s v="CITY OF VIGAN (Capital)"/>
    <n v="1"/>
    <m/>
    <n v="1"/>
    <m/>
    <m/>
    <m/>
    <m/>
    <m/>
    <n v="1032751.73"/>
    <s v="ELECTRIFICATION OF SCHOOLS ON-GRID"/>
    <n v="1"/>
    <s v="Completed"/>
    <n v="1"/>
    <n v="1"/>
    <m/>
    <m/>
    <m/>
    <m/>
    <d v="2018-02-12T00:00:00"/>
    <d v="2018-02-26T00:00:00"/>
    <d v="2018-03-12T00:00:00"/>
    <d v="2018-04-17T00:00:00"/>
    <d v="2018-04-23T00:00:00"/>
    <s v="ELKAN Engineering Services and General Merchandise"/>
    <n v="1024505.51"/>
    <n v="0"/>
    <n v="0"/>
    <n v="0"/>
    <n v="0"/>
    <n v="1"/>
    <n v="0"/>
    <n v="0"/>
    <n v="0"/>
    <n v="0"/>
    <n v="1"/>
  </r>
  <r>
    <x v="4"/>
    <s v="Batanes"/>
    <n v="300415"/>
    <s v="Ivana NHS"/>
    <s v="IVANA"/>
    <n v="0"/>
    <m/>
    <n v="1"/>
    <m/>
    <m/>
    <m/>
    <m/>
    <m/>
    <n v="1126860.32"/>
    <s v="UPGRADING"/>
    <n v="1"/>
    <s v="ONGOING"/>
    <n v="0.2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Batanes"/>
    <n v="300416"/>
    <s v="Mahatao NHS"/>
    <s v="MAHATAO"/>
    <n v="0"/>
    <m/>
    <n v="1"/>
    <m/>
    <m/>
    <m/>
    <m/>
    <m/>
    <n v="1095087.83"/>
    <s v="UPGRADING"/>
    <n v="1"/>
    <s v="ONGOING"/>
    <n v="0.2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Batanes"/>
    <n v="300417"/>
    <s v="Sabtang National School of Fisheries"/>
    <s v="SABTANG"/>
    <n v="0"/>
    <m/>
    <n v="1"/>
    <m/>
    <m/>
    <m/>
    <m/>
    <m/>
    <n v="1095087.83"/>
    <s v="UPGRADING"/>
    <n v="1"/>
    <s v="ONGOING"/>
    <n v="0.2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20"/>
    <s v="Afusing NHS"/>
    <s v="ALCALA"/>
    <n v="1"/>
    <m/>
    <n v="1"/>
    <m/>
    <m/>
    <m/>
    <m/>
    <m/>
    <n v="495971.47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21"/>
    <s v="Alcala Rural School"/>
    <s v="ALCALA"/>
    <n v="1"/>
    <m/>
    <n v="1"/>
    <m/>
    <m/>
    <m/>
    <m/>
    <m/>
    <n v="518889.44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37"/>
    <s v="Bukig National Agr'l. and Tech. School"/>
    <s v="APARRI"/>
    <n v="1"/>
    <m/>
    <n v="1"/>
    <m/>
    <m/>
    <m/>
    <m/>
    <m/>
    <n v="730017.81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70"/>
    <s v="Aparri West National High School"/>
    <s v="APARRI"/>
    <n v="1"/>
    <m/>
    <n v="1"/>
    <m/>
    <m/>
    <m/>
    <m/>
    <m/>
    <n v="567838.55000000005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71"/>
    <s v="Aparri East National High School"/>
    <s v="APARRI"/>
    <n v="1"/>
    <m/>
    <n v="1"/>
    <m/>
    <m/>
    <m/>
    <m/>
    <m/>
    <n v="699410.46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102498"/>
    <s v="San Antonio ES"/>
    <s v="BAGGAO"/>
    <n v="1"/>
    <m/>
    <n v="1"/>
    <m/>
    <m/>
    <m/>
    <m/>
    <m/>
    <n v="1753452.5"/>
    <s v="SOLAR PANEL"/>
    <n v="1"/>
    <s v="ONGOING"/>
    <m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102503"/>
    <s v="Tabugan ES"/>
    <s v="BAGGAO"/>
    <n v="1"/>
    <m/>
    <n v="1"/>
    <m/>
    <m/>
    <m/>
    <m/>
    <m/>
    <n v="559889.96"/>
    <s v="SOLAR PANEL"/>
    <n v="1"/>
    <s v="ONGOING"/>
    <m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155053"/>
    <s v="Cagurungan Primary School"/>
    <s v="BAGGAO"/>
    <n v="1"/>
    <m/>
    <n v="1"/>
    <m/>
    <m/>
    <m/>
    <m/>
    <m/>
    <n v="559889.96"/>
    <s v="SOLAR PANEL"/>
    <n v="1"/>
    <s v="ONGOING"/>
    <m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29"/>
    <s v="Baggao NAS"/>
    <s v="BAGGAO"/>
    <n v="1"/>
    <m/>
    <n v="1"/>
    <m/>
    <m/>
    <m/>
    <m/>
    <m/>
    <n v="643414.67000000004"/>
    <s v="UPGRADING"/>
    <n v="1"/>
    <s v="ONGOING"/>
    <m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30"/>
    <s v="Baggao National School of Arts &amp; Trades"/>
    <s v="BAGGAO"/>
    <n v="1"/>
    <m/>
    <n v="1"/>
    <m/>
    <m/>
    <m/>
    <m/>
    <m/>
    <n v="589120.28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32"/>
    <s v="Hacienda Intal NHS"/>
    <s v="BAGGAO"/>
    <n v="1"/>
    <m/>
    <n v="1"/>
    <m/>
    <m/>
    <m/>
    <m/>
    <m/>
    <n v="571264.32999999996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33"/>
    <s v="Imurung NHS"/>
    <s v="BAGGAO"/>
    <n v="1"/>
    <m/>
    <n v="1"/>
    <m/>
    <m/>
    <m/>
    <m/>
    <m/>
    <n v="2011343.55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6020"/>
    <s v="AGAMAN NATIONAL HIGH SCHOOL"/>
    <s v="BAGGAO"/>
    <n v="1"/>
    <m/>
    <n v="1"/>
    <m/>
    <m/>
    <m/>
    <m/>
    <m/>
    <n v="634259.39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6426"/>
    <s v="Camalaniugan National High School- Catotoran Annex"/>
    <s v="CAMALANIUGAN"/>
    <n v="1"/>
    <m/>
    <n v="1"/>
    <m/>
    <m/>
    <m/>
    <m/>
    <m/>
    <n v="588020.29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40"/>
    <s v="Calaoagan Dackel NHS"/>
    <s v="GATTARAN"/>
    <n v="1"/>
    <m/>
    <n v="1"/>
    <m/>
    <m/>
    <m/>
    <m/>
    <m/>
    <n v="637964.56999999995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155051"/>
    <s v="Laoc Primary School"/>
    <s v="GONZAGA"/>
    <n v="1"/>
    <m/>
    <n v="1"/>
    <m/>
    <m/>
    <m/>
    <m/>
    <m/>
    <n v="1846756.72"/>
    <s v="SOLAR PANEL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65"/>
    <s v="Ipil National High School"/>
    <s v="GONZAGA"/>
    <n v="1"/>
    <m/>
    <n v="1"/>
    <m/>
    <m/>
    <m/>
    <m/>
    <m/>
    <n v="2263197.02"/>
    <s v="UPGRADING"/>
    <n v="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82"/>
    <s v="Rebecca NHS"/>
    <s v="GONZAGA"/>
    <n v="1"/>
    <m/>
    <n v="1"/>
    <m/>
    <m/>
    <m/>
    <m/>
    <m/>
    <n v="628809.30000000005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83"/>
    <s v="Gonzaga National High School"/>
    <s v="GONZAGA"/>
    <n v="1"/>
    <m/>
    <n v="1"/>
    <m/>
    <m/>
    <m/>
    <m/>
    <m/>
    <n v="617102.21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69"/>
    <s v="LAL-LO NATIONAL HIGH SCHOOL"/>
    <s v="LAL-LO"/>
    <n v="1"/>
    <m/>
    <n v="1"/>
    <m/>
    <m/>
    <m/>
    <m/>
    <m/>
    <n v="709465.42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6004"/>
    <s v="Magapit NHS"/>
    <s v="LAL-LO"/>
    <n v="1"/>
    <m/>
    <n v="1"/>
    <m/>
    <m/>
    <m/>
    <m/>
    <m/>
    <n v="515742.71"/>
    <s v="UPGRADING"/>
    <n v="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88"/>
    <s v="Sta. Ana Fishery National High School"/>
    <s v="SANTA ANA"/>
    <n v="1"/>
    <m/>
    <n v="1"/>
    <m/>
    <m/>
    <m/>
    <m/>
    <m/>
    <n v="841324.37"/>
    <s v="UPGRADING"/>
    <n v="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90"/>
    <s v="Sta. Teresita NHS"/>
    <s v="SANTA TERESITA"/>
    <n v="1"/>
    <m/>
    <n v="1"/>
    <m/>
    <m/>
    <m/>
    <m/>
    <m/>
    <n v="602505.52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73"/>
    <s v="Libertad NHS"/>
    <s v="ABULUG"/>
    <n v="2"/>
    <m/>
    <n v="1"/>
    <m/>
    <m/>
    <m/>
    <m/>
    <m/>
    <n v="1233921.78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24"/>
    <s v="Allacapan VHS"/>
    <s v="ALLACAPAN"/>
    <n v="2"/>
    <m/>
    <n v="1"/>
    <m/>
    <m/>
    <m/>
    <m/>
    <m/>
    <n v="740050.2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500065"/>
    <s v="Mapurao Integ. Learning School"/>
    <s v="ALLACAPAN"/>
    <n v="2"/>
    <m/>
    <n v="1"/>
    <m/>
    <m/>
    <m/>
    <m/>
    <m/>
    <n v="671431.74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34"/>
    <s v="Ballesteros NHS"/>
    <s v="BALLESTEROS"/>
    <n v="2"/>
    <m/>
    <n v="1"/>
    <m/>
    <m/>
    <m/>
    <m/>
    <m/>
    <n v="740050.2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102586"/>
    <s v="Caniwalan ES"/>
    <s v="CALAYAN"/>
    <n v="2"/>
    <m/>
    <n v="1"/>
    <m/>
    <m/>
    <m/>
    <m/>
    <m/>
    <n v="1586151.2"/>
    <s v="SOLAR PANEL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102587"/>
    <s v="Dadao ES"/>
    <s v="CALAYAN"/>
    <n v="2"/>
    <m/>
    <n v="1"/>
    <m/>
    <m/>
    <m/>
    <m/>
    <m/>
    <n v="1688631.96"/>
    <s v="UPGRADING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102593"/>
    <s v="Morol ES"/>
    <s v="CALAYAN"/>
    <n v="2"/>
    <m/>
    <n v="1"/>
    <m/>
    <m/>
    <m/>
    <m/>
    <m/>
    <n v="930135.8"/>
    <s v="SOLAR PANEL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155040"/>
    <s v="Bibigsan PS"/>
    <s v="CALAYAN"/>
    <n v="2"/>
    <m/>
    <n v="1"/>
    <m/>
    <m/>
    <m/>
    <m/>
    <m/>
    <n v="663729.76"/>
    <s v="SOLAR PANEL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41"/>
    <s v="Calayan HS"/>
    <s v="CALAYAN"/>
    <n v="2"/>
    <m/>
    <n v="1"/>
    <m/>
    <m/>
    <m/>
    <m/>
    <m/>
    <n v="1478886.29"/>
    <s v="SOLAR PANEL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50"/>
    <s v="Claveria RVS"/>
    <s v="CLAVERIA"/>
    <n v="2"/>
    <m/>
    <n v="1"/>
    <m/>
    <m/>
    <m/>
    <m/>
    <m/>
    <n v="501909.48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51"/>
    <s v="Claveria SAT"/>
    <s v="CLAVERIA"/>
    <n v="2"/>
    <m/>
    <n v="1"/>
    <m/>
    <m/>
    <m/>
    <m/>
    <m/>
    <n v="501909.48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38"/>
    <s v="Cabatacan National High School"/>
    <s v="LASAM"/>
    <n v="2"/>
    <m/>
    <n v="1"/>
    <m/>
    <m/>
    <m/>
    <m/>
    <m/>
    <n v="2131509.1800000002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39"/>
    <s v="Nabannagan National High School"/>
    <s v="LASAM"/>
    <n v="2"/>
    <m/>
    <n v="1"/>
    <m/>
    <m/>
    <m/>
    <m/>
    <m/>
    <n v="1915584.2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97"/>
    <s v="Western Cagayan SAT"/>
    <s v="LASAM"/>
    <n v="2"/>
    <m/>
    <n v="1"/>
    <m/>
    <m/>
    <m/>
    <m/>
    <m/>
    <n v="1118621.25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81"/>
    <s v="Piat National HS"/>
    <s v="PIAT"/>
    <n v="2"/>
    <m/>
    <n v="1"/>
    <m/>
    <m/>
    <m/>
    <m/>
    <m/>
    <n v="964556.11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102854"/>
    <s v="Kittag ES"/>
    <s v="SANCHEZ-MIRA"/>
    <n v="2"/>
    <m/>
    <n v="1"/>
    <m/>
    <m/>
    <m/>
    <m/>
    <m/>
    <n v="527749.68000000005"/>
    <s v="SOLAR PANEL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102862"/>
    <s v="Santiago Elementary School"/>
    <s v="SANCHEZ-MIRA"/>
    <n v="2"/>
    <m/>
    <n v="1"/>
    <m/>
    <m/>
    <m/>
    <m/>
    <m/>
    <n v="734565.68"/>
    <s v="SOLAR PANEL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155046"/>
    <s v="Pureg Elementary School"/>
    <s v="SANCHEZ-MIRA"/>
    <n v="2"/>
    <m/>
    <n v="1"/>
    <m/>
    <m/>
    <m/>
    <m/>
    <m/>
    <n v="506644.68"/>
    <s v="SOLAR PANEL"/>
    <n v="1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86"/>
    <s v="Sanchez Mira SAT"/>
    <s v="SANCHEZ-MIRA"/>
    <n v="2"/>
    <m/>
    <n v="1"/>
    <m/>
    <m/>
    <m/>
    <m/>
    <m/>
    <n v="740050.2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89"/>
    <s v="Sta. Praxedes HS"/>
    <s v="SANTA PRAXEDES"/>
    <n v="2"/>
    <m/>
    <n v="1"/>
    <m/>
    <m/>
    <m/>
    <m/>
    <m/>
    <n v="570762.04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6017"/>
    <s v="Amulung NHS - Dadda Ext."/>
    <s v="AMULUNG"/>
    <n v="3"/>
    <m/>
    <n v="1"/>
    <m/>
    <m/>
    <m/>
    <m/>
    <m/>
    <n v="1146918.75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58"/>
    <s v="Enrile Vocational High School"/>
    <s v="ENRILE"/>
    <n v="3"/>
    <m/>
    <n v="1"/>
    <m/>
    <m/>
    <m/>
    <m/>
    <m/>
    <n v="668475.18999999994"/>
    <s v="UPGRADING"/>
    <n v="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59"/>
    <s v="Western Enrile Vocational High School"/>
    <s v="ENRILE"/>
    <n v="3"/>
    <m/>
    <n v="1"/>
    <m/>
    <m/>
    <m/>
    <m/>
    <m/>
    <n v="824448.52"/>
    <s v="UPGRADING"/>
    <n v="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72"/>
    <s v="Lemu NHS"/>
    <s v="ENRILE"/>
    <n v="3"/>
    <m/>
    <n v="1"/>
    <m/>
    <m/>
    <m/>
    <m/>
    <m/>
    <n v="579730.22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6421"/>
    <s v="CARIDAD B. TRINIDAD NHS"/>
    <s v="IGUIG"/>
    <n v="3"/>
    <m/>
    <n v="1"/>
    <m/>
    <m/>
    <m/>
    <m/>
    <m/>
    <n v="612469.14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45"/>
    <s v="Penablanca National High School"/>
    <s v="PEÑABLANCA"/>
    <n v="3"/>
    <m/>
    <n v="1"/>
    <m/>
    <m/>
    <m/>
    <m/>
    <m/>
    <n v="620842.75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46"/>
    <s v="Cabbo NHS"/>
    <s v="PEÑABLANCA"/>
    <n v="3"/>
    <m/>
    <n v="1"/>
    <m/>
    <m/>
    <m/>
    <m/>
    <m/>
    <n v="599373.56999999995"/>
    <s v="UPGRADING"/>
    <n v="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0457"/>
    <s v="Penablanca East NHS"/>
    <s v="PEÑABLANCA"/>
    <n v="3"/>
    <m/>
    <n v="1"/>
    <m/>
    <m/>
    <m/>
    <m/>
    <m/>
    <n v="730602.29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67"/>
    <s v="Itawes National High School"/>
    <s v="TUAO"/>
    <n v="3"/>
    <m/>
    <n v="1"/>
    <m/>
    <m/>
    <m/>
    <m/>
    <m/>
    <n v="730602.29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68"/>
    <s v="Itawes Nat'l.l Agr'l. &amp; Tech'l. School - Bagumbayan Annex"/>
    <s v="TUAO"/>
    <n v="3"/>
    <m/>
    <n v="1"/>
    <m/>
    <m/>
    <m/>
    <m/>
    <m/>
    <n v="538676.18999999994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92"/>
    <s v="Tuao Voc'l. and Tech'l. School"/>
    <s v="TUAO"/>
    <n v="3"/>
    <m/>
    <n v="1"/>
    <m/>
    <m/>
    <m/>
    <m/>
    <m/>
    <n v="750245.64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93"/>
    <s v="Tuao Voc'l. and Tech'l. School - Culung Annex"/>
    <s v="TUAO"/>
    <n v="3"/>
    <m/>
    <n v="1"/>
    <m/>
    <m/>
    <m/>
    <m/>
    <m/>
    <n v="532184.82999999996"/>
    <s v="UPGRADING"/>
    <n v="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gayan"/>
    <n v="306019"/>
    <s v="Tuao Voc'l. and Tech'l. School - Malummin Annex"/>
    <s v="TUAO"/>
    <n v="3"/>
    <m/>
    <n v="1"/>
    <m/>
    <m/>
    <m/>
    <m/>
    <m/>
    <n v="505444.28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uayan City"/>
    <n v="103215"/>
    <s v="Faustino ES"/>
    <s v="CITY OF CAUAYAN"/>
    <n v="3"/>
    <m/>
    <n v="1"/>
    <m/>
    <m/>
    <m/>
    <m/>
    <m/>
    <n v="1416994.5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uayan City"/>
    <n v="103241"/>
    <s v="Sillawit ES"/>
    <s v="CITY OF CAUAYAN"/>
    <n v="3"/>
    <m/>
    <n v="1"/>
    <m/>
    <m/>
    <m/>
    <m/>
    <m/>
    <n v="2061137.84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uayan City"/>
    <n v="300614"/>
    <s v="Villaluna NHS"/>
    <s v="CITY OF CAUAYAN"/>
    <n v="3"/>
    <m/>
    <n v="1"/>
    <m/>
    <m/>
    <m/>
    <m/>
    <m/>
    <n v="618992.1800000000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uayan City"/>
    <n v="306107"/>
    <s v="WEST TABACAL REGION NATIONAL HIGH SCHOOL"/>
    <s v="CITY OF CAUAYAN"/>
    <n v="3"/>
    <m/>
    <n v="1"/>
    <m/>
    <m/>
    <m/>
    <m/>
    <m/>
    <n v="2160530.5499999998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uayan City"/>
    <n v="323901"/>
    <s v="Cauayan City NHS - Research Annex"/>
    <s v="CITY OF CAUAYAN"/>
    <n v="3"/>
    <m/>
    <n v="1"/>
    <m/>
    <m/>
    <m/>
    <m/>
    <m/>
    <n v="569092.6800000000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auayan City"/>
    <n v="323903"/>
    <s v="Villa Concepcion HS - Rogus Ext."/>
    <s v="CITY OF CAUAYAN"/>
    <n v="3"/>
    <m/>
    <n v="1"/>
    <m/>
    <m/>
    <m/>
    <m/>
    <m/>
    <n v="348325.74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ity of Ilagan"/>
    <n v="300542"/>
    <s v="Isabela NHS - Main"/>
    <s v="ILAGAN (Capital)"/>
    <n v="1"/>
    <m/>
    <n v="1"/>
    <m/>
    <m/>
    <m/>
    <m/>
    <m/>
    <n v="1452300.94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ity of Ilagan"/>
    <n v="300583"/>
    <s v="San Antonio Nat'l. Agro-Ind'l. &amp; Voc'l. HS"/>
    <s v="ILAGAN (Capital)"/>
    <n v="1"/>
    <m/>
    <n v="1"/>
    <m/>
    <m/>
    <m/>
    <m/>
    <m/>
    <n v="679654.89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ity of Ilagan"/>
    <n v="306105"/>
    <s v="ISAT-Main"/>
    <s v="ILAGAN (Capital)"/>
    <n v="1"/>
    <m/>
    <n v="1"/>
    <m/>
    <m/>
    <m/>
    <m/>
    <m/>
    <n v="3689427.49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20"/>
    <s v="Delfin Albano HS-Main"/>
    <s v="CABAGAN"/>
    <n v="1"/>
    <m/>
    <n v="1"/>
    <m/>
    <m/>
    <m/>
    <m/>
    <m/>
    <n v="1897430.9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21"/>
    <s v="Alfreda Albano NHS - Magassi, Cabagan"/>
    <s v="CABAGAN"/>
    <n v="1"/>
    <m/>
    <n v="1"/>
    <m/>
    <m/>
    <m/>
    <m/>
    <m/>
    <n v="1800665.03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22"/>
    <s v="Delfin Albano HS - San Juan Annex"/>
    <s v="CABAGAN"/>
    <n v="1"/>
    <m/>
    <n v="1"/>
    <m/>
    <m/>
    <m/>
    <m/>
    <m/>
    <n v="1406343.7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85"/>
    <s v="San Antonio NHS"/>
    <s v="DELFIN ALBANO (MAGSAYSAY)"/>
    <n v="1"/>
    <m/>
    <n v="1"/>
    <m/>
    <m/>
    <m/>
    <m/>
    <m/>
    <n v="2827752.29"/>
    <s v="UPGRADING"/>
    <n v="1"/>
    <s v="Completed"/>
    <n v="0.8"/>
    <n v="1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54"/>
    <s v="Isabela SF"/>
    <s v="PALANAN"/>
    <n v="1"/>
    <m/>
    <n v="1"/>
    <m/>
    <m/>
    <m/>
    <m/>
    <m/>
    <n v="2206445.44"/>
    <s v="SOLAR PANEL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601"/>
    <s v="St. Paul Voc'l. &amp; Ind'l. HS-Main"/>
    <s v="SAN PABLO"/>
    <n v="1"/>
    <m/>
    <n v="1"/>
    <m/>
    <m/>
    <m/>
    <m/>
    <m/>
    <n v="1323322.139999999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603"/>
    <s v="Santa Maria High School"/>
    <s v="SANTA MARIA"/>
    <n v="1"/>
    <m/>
    <n v="1"/>
    <m/>
    <m/>
    <m/>
    <m/>
    <m/>
    <n v="1646981.6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606"/>
    <s v="Sto Tomas NHS"/>
    <s v="SANTO TOMAS"/>
    <n v="1"/>
    <m/>
    <n v="1"/>
    <m/>
    <m/>
    <m/>
    <m/>
    <m/>
    <n v="1649011.33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609"/>
    <s v="Tumauini NHS"/>
    <s v="TUMAUINI"/>
    <n v="1"/>
    <m/>
    <n v="1"/>
    <m/>
    <m/>
    <m/>
    <m/>
    <m/>
    <n v="1628465.08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53"/>
    <s v="Cumabao IS"/>
    <s v="TUMAUINI"/>
    <n v="1"/>
    <m/>
    <n v="1"/>
    <m/>
    <m/>
    <m/>
    <m/>
    <m/>
    <n v="1451220.68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03"/>
    <s v="Benito Soliven NHS"/>
    <s v="BENITO SOLIVEN"/>
    <n v="2"/>
    <m/>
    <n v="1"/>
    <m/>
    <m/>
    <m/>
    <m/>
    <m/>
    <n v="1176226.659999999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09"/>
    <s v="BURGOS NHS (formerly Caliguian NHS-Main)"/>
    <s v="BURGOS"/>
    <n v="2"/>
    <m/>
    <n v="1"/>
    <m/>
    <m/>
    <m/>
    <m/>
    <m/>
    <n v="1414778.54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11"/>
    <s v="San Antonino NHS"/>
    <s v="BURGOS"/>
    <n v="2"/>
    <m/>
    <n v="1"/>
    <m/>
    <m/>
    <m/>
    <m/>
    <m/>
    <n v="1273274.55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61"/>
    <s v="Mallig NHS (formerly Mallig NHS - Main)"/>
    <s v="MALLIG"/>
    <n v="2"/>
    <m/>
    <n v="1"/>
    <m/>
    <m/>
    <m/>
    <m/>
    <m/>
    <n v="1148985.74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10"/>
    <s v="San Jose NHS (formerly Mallig HS -San Jose Norte Annex)"/>
    <s v="MALLIG"/>
    <n v="2"/>
    <m/>
    <n v="1"/>
    <m/>
    <m/>
    <m/>
    <m/>
    <m/>
    <n v="1190682.8400000001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68"/>
    <s v="Quezon HS - Main"/>
    <s v="QUEZON"/>
    <n v="2"/>
    <m/>
    <n v="1"/>
    <m/>
    <m/>
    <m/>
    <m/>
    <m/>
    <n v="1181729.01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62"/>
    <s v="Munoz HS"/>
    <s v="ROXAS"/>
    <n v="2"/>
    <m/>
    <n v="1"/>
    <m/>
    <m/>
    <m/>
    <m/>
    <m/>
    <n v="1173740.73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79"/>
    <s v="Roxas NHS-Main"/>
    <s v="ROXAS"/>
    <n v="2"/>
    <m/>
    <n v="1"/>
    <m/>
    <m/>
    <m/>
    <m/>
    <m/>
    <n v="1999770.4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11"/>
    <s v="Monico Rarama NHS (Munoz HS -San Pedro Extension)"/>
    <s v="ROXAS"/>
    <n v="2"/>
    <m/>
    <n v="1"/>
    <m/>
    <m/>
    <m/>
    <m/>
    <m/>
    <n v="1252371.25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94"/>
    <s v="Simimbaan Integrated School"/>
    <s v="ROXAS"/>
    <n v="2"/>
    <m/>
    <n v="1"/>
    <m/>
    <m/>
    <m/>
    <m/>
    <m/>
    <n v="1218106.74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12"/>
    <s v="Callang NHS - Main"/>
    <s v="SAN MANUEL"/>
    <n v="2"/>
    <m/>
    <n v="1"/>
    <m/>
    <m/>
    <m/>
    <m/>
    <m/>
    <n v="1744759.24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14"/>
    <s v="Sandiat NHS"/>
    <s v="SAN MANUEL"/>
    <n v="2"/>
    <m/>
    <n v="1"/>
    <m/>
    <m/>
    <m/>
    <m/>
    <m/>
    <n v="1547898.63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65"/>
    <s v="Palayan Region HS"/>
    <s v="ALICIA"/>
    <n v="3"/>
    <m/>
    <n v="1"/>
    <m/>
    <m/>
    <m/>
    <m/>
    <m/>
    <n v="1186861.71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76"/>
    <s v="Rizal Region NHS , Alicia, Isabela"/>
    <s v="ALICIA"/>
    <n v="3"/>
    <m/>
    <n v="1"/>
    <m/>
    <m/>
    <m/>
    <m/>
    <m/>
    <n v="1075486.31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06"/>
    <s v="Cadaloria HS"/>
    <s v="ANGADANAN"/>
    <n v="3"/>
    <m/>
    <n v="1"/>
    <m/>
    <m/>
    <m/>
    <m/>
    <m/>
    <n v="1049158.7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04"/>
    <s v="Cabatuan National High School"/>
    <s v="CABATUAN"/>
    <n v="3"/>
    <m/>
    <n v="1"/>
    <m/>
    <m/>
    <m/>
    <m/>
    <m/>
    <n v="1929966.8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58"/>
    <s v="Luna NHS"/>
    <s v="LUNA"/>
    <n v="3"/>
    <m/>
    <n v="1"/>
    <m/>
    <m/>
    <m/>
    <m/>
    <m/>
    <n v="1195227.54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75"/>
    <s v="Reina Mercedes Vocational and Industrial School"/>
    <s v="REINA MERCEDES"/>
    <n v="3"/>
    <m/>
    <n v="1"/>
    <m/>
    <m/>
    <m/>
    <m/>
    <m/>
    <n v="1432514.7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16"/>
    <s v="Reina Mercedes Vocational High School"/>
    <s v="REINA MERCEDES"/>
    <n v="3"/>
    <m/>
    <n v="1"/>
    <m/>
    <m/>
    <m/>
    <m/>
    <m/>
    <n v="1116614.51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90"/>
    <s v="San Guillermo Voc'l &amp; Ind'l High Sch."/>
    <s v="SAN GUILLERMO"/>
    <n v="3"/>
    <m/>
    <n v="1"/>
    <m/>
    <m/>
    <m/>
    <m/>
    <m/>
    <n v="1074656.1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81"/>
    <s v="Salinungan NHS"/>
    <s v="SAN MATEO"/>
    <n v="3"/>
    <m/>
    <n v="1"/>
    <m/>
    <m/>
    <m/>
    <m/>
    <m/>
    <n v="1245397.8400000001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08"/>
    <s v="CAGASAT NHS"/>
    <s v="CORDON"/>
    <n v="4"/>
    <m/>
    <n v="1"/>
    <m/>
    <m/>
    <m/>
    <m/>
    <m/>
    <n v="790744.5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23"/>
    <s v="Diadi Region HS"/>
    <s v="CORDON"/>
    <n v="4"/>
    <m/>
    <n v="1"/>
    <m/>
    <m/>
    <m/>
    <m/>
    <m/>
    <n v="885270.9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32"/>
    <s v="Dona Josefa E. Marcos HS"/>
    <s v="CORDON"/>
    <n v="4"/>
    <m/>
    <n v="1"/>
    <m/>
    <m/>
    <m/>
    <m/>
    <m/>
    <n v="834063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43"/>
    <s v="Cagasat HS-Magsasay Annex"/>
    <s v="CORDON"/>
    <n v="4"/>
    <m/>
    <n v="1"/>
    <m/>
    <m/>
    <m/>
    <m/>
    <m/>
    <n v="813316.04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26"/>
    <s v="Dinapigue NHS"/>
    <s v="DINAPIGUE"/>
    <n v="4"/>
    <m/>
    <n v="1"/>
    <m/>
    <m/>
    <m/>
    <m/>
    <m/>
    <n v="889647.51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29"/>
    <s v="Don Mariano Marcos NHS"/>
    <s v="ECHAGUE"/>
    <n v="4"/>
    <m/>
    <n v="1"/>
    <m/>
    <m/>
    <m/>
    <m/>
    <m/>
    <n v="784636.12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39"/>
    <s v="Highway Region NHS"/>
    <s v="ECHAGUE"/>
    <n v="4"/>
    <m/>
    <n v="1"/>
    <m/>
    <m/>
    <m/>
    <m/>
    <m/>
    <n v="820545.41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66"/>
    <s v="Pangal Sur HS"/>
    <s v="ECHAGUE"/>
    <n v="4"/>
    <m/>
    <n v="1"/>
    <m/>
    <m/>
    <m/>
    <m/>
    <m/>
    <n v="831472.93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611"/>
    <s v="Ugad HS"/>
    <s v="ECHAGUE"/>
    <n v="4"/>
    <m/>
    <n v="1"/>
    <m/>
    <m/>
    <m/>
    <m/>
    <m/>
    <n v="1062208.47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55"/>
    <s v="Jones Rural School - Main"/>
    <s v="JONES"/>
    <n v="4"/>
    <m/>
    <n v="1"/>
    <m/>
    <m/>
    <m/>
    <m/>
    <m/>
    <n v="1480331.65"/>
    <s v="UPGRADING"/>
    <n v="1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72"/>
    <s v="Gen. Emilio Aguinaldo NHS"/>
    <s v="RAMON"/>
    <n v="4"/>
    <m/>
    <n v="1"/>
    <m/>
    <m/>
    <m/>
    <m/>
    <m/>
    <n v="817580.1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74"/>
    <s v="Raniag HS"/>
    <s v="RAMON"/>
    <n v="4"/>
    <m/>
    <n v="1"/>
    <m/>
    <m/>
    <m/>
    <m/>
    <m/>
    <n v="1184147.04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42"/>
    <s v="San Sebastian Integrated School"/>
    <s v="RAMON"/>
    <n v="4"/>
    <m/>
    <n v="1"/>
    <m/>
    <m/>
    <m/>
    <m/>
    <m/>
    <n v="1149327.6200000001"/>
    <s v="UPGRADING"/>
    <n v="1"/>
    <s v="Completed"/>
    <n v="0.7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18"/>
    <s v="Dabubu High School Main &amp; Annex"/>
    <s v="SAN AGUSTIN"/>
    <n v="4"/>
    <m/>
    <n v="1"/>
    <m/>
    <m/>
    <m/>
    <m/>
    <m/>
    <n v="1145258.1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91"/>
    <s v="San Isidro NHS"/>
    <s v="SAN ISIDRO"/>
    <n v="4"/>
    <m/>
    <n v="1"/>
    <m/>
    <m/>
    <m/>
    <m/>
    <m/>
    <n v="903294.53"/>
    <s v="UPGRADING"/>
    <n v="1"/>
    <s v="Completed"/>
    <n v="0.7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300617"/>
    <s v="Ambaguio High School"/>
    <s v="AMBAGUIO"/>
    <n v="0"/>
    <m/>
    <n v="1"/>
    <m/>
    <m/>
    <m/>
    <m/>
    <m/>
    <n v="2380840.4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300620"/>
    <s v="Bambang NHS"/>
    <s v="BAMBANG"/>
    <n v="0"/>
    <m/>
    <n v="1"/>
    <m/>
    <m/>
    <m/>
    <m/>
    <m/>
    <n v="4643660.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300635"/>
    <s v="Dupax del Norte NHS"/>
    <s v="DUPAX DEL NORTE"/>
    <n v="0"/>
    <m/>
    <n v="1"/>
    <m/>
    <m/>
    <m/>
    <m/>
    <m/>
    <n v="5168669.82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300628"/>
    <s v="Dupax del Sur NHS"/>
    <s v="DUPAX DEL SUR"/>
    <n v="0"/>
    <m/>
    <n v="1"/>
    <m/>
    <m/>
    <m/>
    <m/>
    <m/>
    <n v="1453392.33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104098"/>
    <s v="Papalungan ES"/>
    <s v="KASIBU"/>
    <n v="0"/>
    <m/>
    <n v="1"/>
    <m/>
    <m/>
    <m/>
    <m/>
    <m/>
    <n v="3440083.05"/>
    <s v="SOLAR PANEL"/>
    <n v="1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104114"/>
    <s v="Ban-et PS"/>
    <s v="KAYAPA"/>
    <n v="0"/>
    <m/>
    <n v="1"/>
    <m/>
    <m/>
    <m/>
    <m/>
    <m/>
    <n v="1377860.4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300633"/>
    <s v="Martinez Cuyangan NHS"/>
    <s v="KAYAPA"/>
    <n v="0"/>
    <m/>
    <n v="1"/>
    <m/>
    <m/>
    <m/>
    <m/>
    <m/>
    <n v="2511723.2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306204"/>
    <s v="Runruno National High School"/>
    <s v="QUEZON"/>
    <n v="0"/>
    <m/>
    <n v="1"/>
    <m/>
    <m/>
    <m/>
    <m/>
    <m/>
    <n v="2299961.9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Quirino"/>
    <n v="300652"/>
    <s v="Aglipay NHS"/>
    <s v="AGLIPAY"/>
    <n v="0"/>
    <m/>
    <n v="1"/>
    <m/>
    <m/>
    <m/>
    <m/>
    <m/>
    <n v="470878.68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53"/>
    <s v="Victoria HS"/>
    <s v="AGLIPAY"/>
    <n v="0"/>
    <m/>
    <n v="1"/>
    <m/>
    <m/>
    <m/>
    <m/>
    <m/>
    <n v="605581.61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63"/>
    <s v="Pinaripad NHS"/>
    <s v="AGLIPAY"/>
    <n v="0"/>
    <m/>
    <n v="1"/>
    <m/>
    <m/>
    <m/>
    <m/>
    <m/>
    <n v="722573.4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56"/>
    <s v="Cabarroguis NSAT"/>
    <s v="CABARROGUIS (Capital)"/>
    <n v="0"/>
    <m/>
    <n v="1"/>
    <m/>
    <m/>
    <m/>
    <m/>
    <m/>
    <n v="938805.89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64"/>
    <s v="Quirino General HS"/>
    <s v="CABARROGUIS (Capital)"/>
    <n v="0"/>
    <m/>
    <n v="1"/>
    <m/>
    <m/>
    <m/>
    <m/>
    <m/>
    <n v="995383.23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66"/>
    <s v="Tucod HS"/>
    <s v="CABARROGUIS (Capital)"/>
    <n v="0"/>
    <m/>
    <n v="1"/>
    <m/>
    <m/>
    <m/>
    <m/>
    <m/>
    <n v="618440.27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57"/>
    <s v="Diffun HS"/>
    <s v="DIFFUN"/>
    <n v="0"/>
    <m/>
    <n v="1"/>
    <m/>
    <m/>
    <m/>
    <m/>
    <m/>
    <n v="865201.89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61"/>
    <s v="Magsaysay National High School"/>
    <s v="DIFFUN"/>
    <n v="0"/>
    <m/>
    <n v="1"/>
    <m/>
    <m/>
    <m/>
    <m/>
    <m/>
    <n v="561006.88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54"/>
    <s v="Balligui HS"/>
    <s v="MADDELA"/>
    <n v="0"/>
    <m/>
    <n v="1"/>
    <m/>
    <m/>
    <m/>
    <m/>
    <m/>
    <n v="506369.85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60"/>
    <s v="Maddela CHS"/>
    <s v="MADDELA"/>
    <n v="0"/>
    <m/>
    <n v="1"/>
    <m/>
    <m/>
    <m/>
    <m/>
    <m/>
    <n v="1181950.74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6309"/>
    <s v="San Martin IS"/>
    <s v="MADDELA"/>
    <n v="0"/>
    <m/>
    <n v="1"/>
    <m/>
    <m/>
    <m/>
    <m/>
    <m/>
    <n v="222063.52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6317"/>
    <s v="Dumabato Integrated School"/>
    <s v="MADDELA"/>
    <n v="0"/>
    <m/>
    <n v="1"/>
    <m/>
    <m/>
    <m/>
    <m/>
    <m/>
    <n v="742761.6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62"/>
    <s v="Nagtipunan NHS"/>
    <s v="NAGTIPUNAN"/>
    <n v="0"/>
    <m/>
    <n v="1"/>
    <m/>
    <m/>
    <m/>
    <m/>
    <m/>
    <n v="687122.84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6303"/>
    <s v="Sangbay IS"/>
    <s v="NAGTIPUNAN"/>
    <n v="0"/>
    <m/>
    <n v="1"/>
    <m/>
    <m/>
    <m/>
    <m/>
    <m/>
    <n v="350034.81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6310"/>
    <s v="GIAYAN INTEGRATED SCHOOL"/>
    <s v="NAGTIPUNAN"/>
    <n v="0"/>
    <m/>
    <n v="1"/>
    <m/>
    <m/>
    <m/>
    <m/>
    <m/>
    <n v="2653311.7599999998"/>
    <s v="SOLAR PANEL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Quirino"/>
    <n v="306316"/>
    <s v="Scala Integrated School"/>
    <s v="NAGTIPUNAN"/>
    <n v="0"/>
    <m/>
    <n v="1"/>
    <m/>
    <m/>
    <m/>
    <m/>
    <m/>
    <n v="759093.07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Quirino"/>
    <n v="300665"/>
    <s v="Saguday NHS"/>
    <s v="SAGUDAY"/>
    <n v="0"/>
    <m/>
    <n v="1"/>
    <m/>
    <m/>
    <m/>
    <m/>
    <m/>
    <n v="716743.19"/>
    <s v="UPGRADING"/>
    <n v="1"/>
    <s v="Completed"/>
    <m/>
    <n v="1"/>
    <m/>
    <m/>
    <m/>
    <m/>
    <d v="2018-04-03T00:00:00"/>
    <d v="2018-04-06T00:00:00"/>
    <d v="2018-04-23T00:00:00"/>
    <m/>
    <m/>
    <m/>
    <m/>
    <n v="0"/>
    <n v="0"/>
    <n v="0"/>
    <n v="0"/>
    <n v="1"/>
    <n v="0"/>
    <n v="0"/>
    <n v="0"/>
    <n v="0"/>
    <n v="1"/>
  </r>
  <r>
    <x v="4"/>
    <s v="Santiago City"/>
    <n v="300578"/>
    <s v="Rizal National High School"/>
    <s v="CITY OF SANTIAGO"/>
    <n v="4"/>
    <m/>
    <n v="1"/>
    <m/>
    <m/>
    <m/>
    <m/>
    <m/>
    <n v="1974024.18"/>
    <s v="UPGRADING"/>
    <n v="1"/>
    <s v="Completed"/>
    <n v="0.9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Santiago City"/>
    <n v="325201"/>
    <s v="Santiago City National High School - Sinsayon"/>
    <s v="CITY OF SANTIAGO"/>
    <n v="4"/>
    <m/>
    <n v="1"/>
    <m/>
    <m/>
    <m/>
    <m/>
    <m/>
    <n v="372407.59"/>
    <s v="UPGRADING"/>
    <n v="1"/>
    <s v="Completed"/>
    <n v="0.9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Tuguegarao City"/>
    <n v="300669"/>
    <s v="CATAGGAMAN NHS-SENIOR HIGH SCHOOL"/>
    <s v="Tuguegarao City"/>
    <n v="0"/>
    <m/>
    <n v="1"/>
    <m/>
    <m/>
    <m/>
    <m/>
    <m/>
    <n v="447205.36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Tuguegarao City"/>
    <n v="300668"/>
    <s v="CAGAYAN NHS - SENIOR HIGH SCHOOL"/>
    <s v="Tuguegarao City"/>
    <n v="0"/>
    <m/>
    <n v="1"/>
    <m/>
    <m/>
    <m/>
    <m/>
    <m/>
    <n v="762912.06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Tuguegarao City"/>
    <n v="300670"/>
    <s v="LINAO NHS - SENIOR HIGH SCHOOL"/>
    <s v="Tuguegarao City"/>
    <n v="0"/>
    <m/>
    <n v="1"/>
    <m/>
    <m/>
    <m/>
    <m/>
    <m/>
    <n v="369305.78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Tuguegarao City"/>
    <n v="306401"/>
    <s v="TUGUEGARAO CITY SENIOR HIGH SCHOOL"/>
    <s v="Tuguegarao City"/>
    <n v="0"/>
    <m/>
    <n v="1"/>
    <m/>
    <m/>
    <m/>
    <m/>
    <m/>
    <n v="751115.6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ngeles City"/>
    <n v="307201"/>
    <s v="Rafael L. Lazatin Mem. HS"/>
    <s v="ANGELES CITY"/>
    <n v="1"/>
    <m/>
    <n v="1"/>
    <m/>
    <m/>
    <m/>
    <m/>
    <m/>
    <n v="173058.28"/>
    <s v="UPGRADING"/>
    <n v="1"/>
    <s v="Completed"/>
    <n v="1"/>
    <n v="1"/>
    <d v="2018-09-22T00:00:00"/>
    <d v="2018-09-22T00:00:00"/>
    <m/>
    <m/>
    <m/>
    <m/>
    <m/>
    <m/>
    <d v="2018-08-23T00:00:00"/>
    <s v="Nulas Builders"/>
    <n v="170000"/>
    <n v="0"/>
    <n v="0"/>
    <n v="0"/>
    <n v="0"/>
    <n v="1"/>
    <n v="0"/>
    <n v="0"/>
    <n v="0"/>
    <n v="0"/>
    <n v="1"/>
  </r>
  <r>
    <x v="5"/>
    <s v="Angeles City"/>
    <n v="307202"/>
    <s v="Angeles City Science HS"/>
    <s v="ANGELES CITY"/>
    <n v="1"/>
    <m/>
    <n v="1"/>
    <m/>
    <m/>
    <m/>
    <m/>
    <m/>
    <n v="173058.28"/>
    <s v="UPGRADING"/>
    <n v="1"/>
    <s v="Completed"/>
    <n v="1"/>
    <n v="1"/>
    <d v="2018-09-22T00:00:00"/>
    <d v="2018-09-22T00:00:00"/>
    <m/>
    <m/>
    <m/>
    <m/>
    <m/>
    <m/>
    <d v="2018-08-23T00:00:00"/>
    <s v="Nulas Builders"/>
    <n v="170000"/>
    <n v="0"/>
    <n v="0"/>
    <n v="0"/>
    <n v="0"/>
    <n v="1"/>
    <n v="0"/>
    <n v="0"/>
    <n v="0"/>
    <n v="0"/>
    <n v="1"/>
  </r>
  <r>
    <x v="5"/>
    <s v="Aurora"/>
    <m/>
    <s v="Baler Stand Alone"/>
    <s v="BALER"/>
    <n v="0"/>
    <m/>
    <n v="1"/>
    <m/>
    <m/>
    <m/>
    <m/>
    <m/>
    <n v="1894542.42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72"/>
    <s v="Aurora National Science HS"/>
    <s v="BALER  (Capital)"/>
    <n v="0"/>
    <m/>
    <n v="1"/>
    <m/>
    <m/>
    <m/>
    <m/>
    <m/>
    <n v="1697974.2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73"/>
    <s v="Aurora NHS"/>
    <s v="BALER  (Capital)"/>
    <n v="0"/>
    <m/>
    <n v="1"/>
    <m/>
    <m/>
    <m/>
    <m/>
    <m/>
    <n v="930975.8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92"/>
    <s v="Manggitahan NHS"/>
    <s v="DILASAG"/>
    <n v="0"/>
    <m/>
    <n v="1"/>
    <m/>
    <m/>
    <m/>
    <m/>
    <m/>
    <n v="1180594.82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6504"/>
    <s v="Diagyan NHS"/>
    <s v="DILASAG"/>
    <n v="0"/>
    <m/>
    <n v="1"/>
    <m/>
    <m/>
    <m/>
    <m/>
    <m/>
    <n v="1902320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89"/>
    <s v="Juan C. Angara Memorial NHS"/>
    <s v="DINALUNGAN"/>
    <n v="0"/>
    <m/>
    <n v="1"/>
    <m/>
    <m/>
    <m/>
    <m/>
    <m/>
    <n v="1955011.71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93"/>
    <s v="Dipaculao NHS"/>
    <s v="DIPACULAO"/>
    <n v="0"/>
    <m/>
    <n v="1"/>
    <m/>
    <m/>
    <m/>
    <m/>
    <m/>
    <n v="2318025.33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86"/>
    <s v="Ditumabo NHS"/>
    <s v="SAN LUIS"/>
    <n v="0"/>
    <m/>
    <n v="1"/>
    <m/>
    <m/>
    <m/>
    <m/>
    <m/>
    <n v="1000358.11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6508"/>
    <s v="Rosauro R. Tangson, Sr. NHS"/>
    <s v="SAN LUIS"/>
    <n v="0"/>
    <m/>
    <n v="1"/>
    <m/>
    <m/>
    <m/>
    <m/>
    <m/>
    <n v="2758246.38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Bataan"/>
    <n v="300708"/>
    <s v="Luakan National High School"/>
    <s v="DINALUPIHAN"/>
    <n v="1"/>
    <m/>
    <n v="1"/>
    <m/>
    <m/>
    <m/>
    <m/>
    <m/>
    <n v="1895363.51"/>
    <s v="UPGRADING"/>
    <n v="1"/>
    <s v="Completed"/>
    <n v="1"/>
    <n v="1"/>
    <d v="2018-09-07T00:00:00"/>
    <m/>
    <m/>
    <m/>
    <s v="May 3-17, 2018"/>
    <d v="2018-05-10T00:00:00"/>
    <d v="2018-05-23T00:00:00"/>
    <d v="2018-06-04T00:00:00"/>
    <d v="2018-07-04T00:00:00"/>
    <s v="BQA Construction&amp; Trading"/>
    <n v="1878142.77"/>
    <n v="0"/>
    <n v="0"/>
    <n v="0"/>
    <n v="0"/>
    <n v="1"/>
    <n v="0"/>
    <n v="0"/>
    <n v="0"/>
    <n v="0"/>
    <n v="1"/>
  </r>
  <r>
    <x v="5"/>
    <s v="Bataan"/>
    <n v="300719"/>
    <s v="Samal NHS"/>
    <s v="SAMAL"/>
    <n v="1"/>
    <m/>
    <n v="1"/>
    <m/>
    <m/>
    <m/>
    <m/>
    <m/>
    <n v="1809224.16"/>
    <s v="UPGRADING"/>
    <n v="1"/>
    <s v="Completed"/>
    <n v="1"/>
    <n v="1"/>
    <d v="2018-09-07T00:00:00"/>
    <m/>
    <m/>
    <m/>
    <s v="May 3-17, 2018"/>
    <d v="2018-05-10T00:00:00"/>
    <d v="2018-05-23T00:00:00"/>
    <d v="2018-06-04T00:00:00"/>
    <d v="2018-07-04T00:00:00"/>
    <s v="BQA Construction&amp; Trading"/>
    <n v="1791256.13"/>
    <n v="0"/>
    <n v="0"/>
    <n v="0"/>
    <n v="0"/>
    <n v="1"/>
    <n v="0"/>
    <n v="0"/>
    <n v="0"/>
    <n v="0"/>
    <n v="1"/>
  </r>
  <r>
    <x v="5"/>
    <s v="Bataan"/>
    <n v="300703"/>
    <s v="Bataan School of Fisheries"/>
    <s v="ORION"/>
    <n v="2"/>
    <m/>
    <n v="1"/>
    <m/>
    <m/>
    <m/>
    <m/>
    <m/>
    <n v="3559235.68"/>
    <s v="UPGRADING"/>
    <n v="1"/>
    <s v="Completed"/>
    <n v="1"/>
    <n v="1"/>
    <d v="2018-09-07T00:00:00"/>
    <m/>
    <m/>
    <m/>
    <s v="May 3-17, 2018"/>
    <d v="2018-05-10T00:00:00"/>
    <d v="2018-05-23T00:00:00"/>
    <d v="2018-06-04T00:00:00"/>
    <d v="2018-07-04T00:00:00"/>
    <s v="BQA Construction&amp; Trading"/>
    <n v="3529388.39"/>
    <n v="0"/>
    <n v="0"/>
    <n v="0"/>
    <n v="0"/>
    <n v="1"/>
    <n v="0"/>
    <n v="0"/>
    <n v="0"/>
    <n v="0"/>
    <n v="1"/>
  </r>
  <r>
    <x v="5"/>
    <s v="Mabalacat City"/>
    <n v="300895"/>
    <s v="Mabalacat NHS"/>
    <s v="MABALACAT"/>
    <n v="1"/>
    <m/>
    <n v="1"/>
    <m/>
    <m/>
    <m/>
    <m/>
    <m/>
    <n v="341218.2"/>
    <s v="UPGRADING"/>
    <n v="1"/>
    <s v="Completed"/>
    <n v="1"/>
    <n v="1"/>
    <d v="2018-05-24T00:00:00"/>
    <m/>
    <m/>
    <m/>
    <m/>
    <m/>
    <d v="2018-04-10T00:00:00"/>
    <d v="2018-04-16T00:00:00"/>
    <d v="2018-04-20T00:00:00"/>
    <s v="R.S DELOS REYES ENTERPRISES"/>
    <m/>
    <n v="0"/>
    <n v="0"/>
    <n v="0"/>
    <n v="0"/>
    <n v="1"/>
    <n v="0"/>
    <n v="0"/>
    <n v="0"/>
    <n v="0"/>
    <n v="1"/>
  </r>
  <r>
    <x v="5"/>
    <s v="Mabalacat City"/>
    <n v="306909"/>
    <s v="Mabalacat TVS"/>
    <s v="MABALACAT"/>
    <n v="1"/>
    <m/>
    <n v="1"/>
    <m/>
    <m/>
    <m/>
    <m/>
    <m/>
    <n v="762937.98"/>
    <s v="UPGRADING"/>
    <n v="1"/>
    <s v="Completed"/>
    <n v="1"/>
    <n v="1"/>
    <d v="2018-05-24T00:00:00"/>
    <m/>
    <m/>
    <m/>
    <m/>
    <m/>
    <d v="2018-04-10T00:00:00"/>
    <d v="2018-04-16T00:00:00"/>
    <d v="2018-04-20T00:00:00"/>
    <s v="R.S DELOS REYES ENTERPRISES"/>
    <m/>
    <n v="0"/>
    <n v="0"/>
    <n v="0"/>
    <n v="0"/>
    <n v="1"/>
    <n v="0"/>
    <n v="0"/>
    <n v="0"/>
    <n v="0"/>
    <n v="1"/>
  </r>
  <r>
    <x v="5"/>
    <s v="Mabalacat City"/>
    <n v="306942"/>
    <s v="Santos Ventura NHS"/>
    <s v="MABALACAT"/>
    <n v="1"/>
    <m/>
    <n v="1"/>
    <m/>
    <m/>
    <m/>
    <m/>
    <m/>
    <n v="350614.35"/>
    <s v="UPGRADING"/>
    <n v="1"/>
    <s v="Completed"/>
    <n v="1"/>
    <n v="1"/>
    <d v="2018-05-24T00:00:00"/>
    <m/>
    <m/>
    <m/>
    <m/>
    <m/>
    <d v="2018-04-10T00:00:00"/>
    <d v="2018-04-16T00:00:00"/>
    <d v="2018-04-20T00:00:00"/>
    <s v="R.S DELOS REYES ENTERPRISES"/>
    <m/>
    <n v="0"/>
    <n v="0"/>
    <n v="0"/>
    <n v="0"/>
    <n v="1"/>
    <n v="0"/>
    <n v="0"/>
    <n v="0"/>
    <n v="0"/>
    <n v="1"/>
  </r>
  <r>
    <x v="5"/>
    <s v="Mabalacat City"/>
    <n v="345342"/>
    <s v="SHS w/in Sapang Biabas ES"/>
    <s v="MABALACAT"/>
    <n v="1"/>
    <m/>
    <n v="1"/>
    <m/>
    <m/>
    <m/>
    <m/>
    <m/>
    <n v="745566.71"/>
    <s v="UPGRADING"/>
    <n v="1"/>
    <s v="Completed"/>
    <n v="1"/>
    <n v="1"/>
    <d v="2018-05-24T00:00:00"/>
    <m/>
    <m/>
    <m/>
    <m/>
    <m/>
    <d v="2018-04-10T00:00:00"/>
    <d v="2018-04-16T00:00:00"/>
    <d v="2018-04-20T00:00:00"/>
    <s v="R.S DELOS REYES ENTERPRISES"/>
    <m/>
    <n v="0"/>
    <n v="0"/>
    <n v="0"/>
    <n v="0"/>
    <n v="1"/>
    <n v="0"/>
    <n v="0"/>
    <n v="0"/>
    <n v="0"/>
    <n v="1"/>
  </r>
  <r>
    <x v="5"/>
    <s v="Mabalacat City"/>
    <n v="300889"/>
    <s v="Madapdap Resettlement HS"/>
    <s v="MAGALANG"/>
    <n v="1"/>
    <m/>
    <n v="1"/>
    <m/>
    <m/>
    <m/>
    <m/>
    <m/>
    <n v="865728.1"/>
    <s v="UPGRADING"/>
    <n v="1"/>
    <s v="Completed"/>
    <n v="1"/>
    <n v="1"/>
    <d v="2018-05-24T00:00:00"/>
    <m/>
    <m/>
    <m/>
    <m/>
    <m/>
    <d v="2018-04-10T00:00:00"/>
    <d v="2018-04-16T00:00:00"/>
    <d v="2018-04-20T00:00:00"/>
    <s v="R.S DELOS REYES ENTERPRISES"/>
    <m/>
    <n v="0"/>
    <n v="0"/>
    <n v="0"/>
    <n v="0"/>
    <n v="1"/>
    <n v="0"/>
    <n v="0"/>
    <n v="0"/>
    <n v="0"/>
    <n v="1"/>
  </r>
  <r>
    <x v="5"/>
    <s v="Malolos City"/>
    <n v="300750"/>
    <s v="Malolos Marine Fishery School &amp; Laboratory"/>
    <s v="CITY OF MALOLOS  (Capital)"/>
    <n v="1"/>
    <m/>
    <n v="1"/>
    <m/>
    <m/>
    <m/>
    <m/>
    <m/>
    <n v="2604906.2000000002"/>
    <s v="UPGRADING"/>
    <n v="1"/>
    <s v="Completed"/>
    <n v="1"/>
    <n v="1"/>
    <m/>
    <m/>
    <s v="MLL2018-06"/>
    <s v="MLL2018-06"/>
    <m/>
    <d v="2018-05-31T00:00:00"/>
    <d v="2018-06-22T00:00:00"/>
    <d v="2018-07-10T00:00:00"/>
    <d v="2018-07-18T00:00:00"/>
    <s v="LOURBEL CONSTRUCTION &amp; SUPPLY"/>
    <n v="2573336.85"/>
    <n v="0"/>
    <n v="0"/>
    <n v="0"/>
    <n v="0"/>
    <n v="1"/>
    <n v="0"/>
    <n v="0"/>
    <n v="0"/>
    <n v="0"/>
    <n v="1"/>
  </r>
  <r>
    <x v="5"/>
    <s v="Olongapo City"/>
    <n v="162003"/>
    <s v="Iram II ES"/>
    <s v="OLONGAPO CITY"/>
    <n v="1"/>
    <m/>
    <n v="1"/>
    <m/>
    <m/>
    <m/>
    <m/>
    <m/>
    <n v="2077391.62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Tarlac"/>
    <n v="300978"/>
    <s v="Padapada NHS"/>
    <s v="SANTA IGNACIA"/>
    <n v="1"/>
    <m/>
    <n v="1"/>
    <m/>
    <m/>
    <m/>
    <m/>
    <m/>
    <n v="2770962.62"/>
    <s v="UPGRADING"/>
    <n v="1"/>
    <s v="Completed"/>
    <n v="0.4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301015"/>
    <s v="Castillejos National High School"/>
    <s v="CASTILLEJOS"/>
    <n v="1"/>
    <m/>
    <n v="1"/>
    <m/>
    <m/>
    <m/>
    <m/>
    <m/>
    <n v="529630.82999999996"/>
    <s v="UPGRADING"/>
    <n v="1"/>
    <s v="Completed"/>
    <n v="1"/>
    <n v="1"/>
    <m/>
    <m/>
    <s v="INFRA-2018-001 (Cluster 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7106"/>
    <s v="JESUS F. MAGSAYSAY TECHNICAL-VOCATIONAL HIGH SCHOOL"/>
    <s v="CASTILLEJOS"/>
    <n v="1"/>
    <m/>
    <n v="1"/>
    <m/>
    <m/>
    <m/>
    <m/>
    <m/>
    <n v="359481.51"/>
    <s v="UPGRADING"/>
    <n v="1"/>
    <s v="Completed"/>
    <n v="1"/>
    <n v="1"/>
    <m/>
    <m/>
    <s v="INFRA-2018-001 (Cluster 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160503"/>
    <s v="Chiang Chio Te Mem. Aeta School (Ibad PS)"/>
    <s v="SAN MARCELINO"/>
    <n v="1"/>
    <m/>
    <n v="1"/>
    <m/>
    <m/>
    <m/>
    <m/>
    <m/>
    <n v="578540.81000000006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301029"/>
    <s v="San Guillermo NHS"/>
    <s v="SAN MARCELINO"/>
    <n v="1"/>
    <m/>
    <n v="1"/>
    <m/>
    <m/>
    <m/>
    <m/>
    <m/>
    <n v="555871.38"/>
    <s v="UPGRADING"/>
    <n v="1"/>
    <s v="Completed"/>
    <n v="1"/>
    <n v="1"/>
    <m/>
    <m/>
    <s v="INFRA-2018-001 (Cluster 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1036"/>
    <s v="Subic National High School"/>
    <s v="SUBIC"/>
    <n v="1"/>
    <m/>
    <n v="1"/>
    <m/>
    <m/>
    <m/>
    <m/>
    <m/>
    <n v="433078.49"/>
    <s v="UPGRADING"/>
    <n v="1"/>
    <s v="Completed"/>
    <n v="1"/>
    <n v="1"/>
    <m/>
    <m/>
    <s v="INFRA-2018-001 (Cluster 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7112"/>
    <s v="Nagyantok HS"/>
    <s v="SUBIC"/>
    <n v="1"/>
    <m/>
    <n v="1"/>
    <m/>
    <m/>
    <m/>
    <m/>
    <m/>
    <n v="238791.09"/>
    <s v="UPGRADING"/>
    <n v="1"/>
    <s v="Completed"/>
    <n v="1"/>
    <n v="1"/>
    <m/>
    <m/>
    <s v="INFRA-2018-001 (Cluster 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7124"/>
    <s v="Subic NHS Annex IV - San Isidro HS"/>
    <s v="SUBIC"/>
    <n v="1"/>
    <m/>
    <n v="1"/>
    <m/>
    <m/>
    <m/>
    <m/>
    <m/>
    <n v="238791.09"/>
    <s v="UPGRADING"/>
    <n v="1"/>
    <s v="Completed"/>
    <n v="1"/>
    <n v="1"/>
    <m/>
    <m/>
    <s v="INFRA-2018-001 (Cluster 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160504"/>
    <s v="Cabatuan ES"/>
    <s v="BOTOLAN"/>
    <n v="2"/>
    <m/>
    <n v="1"/>
    <m/>
    <m/>
    <m/>
    <m/>
    <m/>
    <n v="813993.9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160515"/>
    <s v="Villar ES"/>
    <s v="BOTOLAN"/>
    <n v="2"/>
    <m/>
    <n v="1"/>
    <m/>
    <m/>
    <m/>
    <m/>
    <m/>
    <n v="782336.4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160523"/>
    <s v="Burgos ES"/>
    <s v="BOTOLAN"/>
    <n v="2"/>
    <m/>
    <n v="1"/>
    <m/>
    <m/>
    <m/>
    <m/>
    <m/>
    <n v="787612.65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160526"/>
    <s v="Poon Bato Elementary School"/>
    <s v="BOTOLAN"/>
    <n v="2"/>
    <m/>
    <n v="1"/>
    <m/>
    <m/>
    <m/>
    <m/>
    <m/>
    <n v="782336.4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301008"/>
    <s v="Baquilan Resettlement High School"/>
    <s v="BOTOLAN"/>
    <n v="2"/>
    <m/>
    <n v="1"/>
    <m/>
    <m/>
    <m/>
    <m/>
    <m/>
    <n v="289720.92"/>
    <s v="UPGRADING"/>
    <n v="1"/>
    <s v="Completed"/>
    <n v="1"/>
    <n v="1"/>
    <m/>
    <m/>
    <s v="INFRA-2018-001 (Cluster II)"/>
    <m/>
    <s v="March 26, 2018"/>
    <s v="March 28, 2018"/>
    <s v="April 10, 2018"/>
    <s v="April 19, 2018"/>
    <s v="May 18, 2018"/>
    <s v="L.A.V. CONSTRUCTION"/>
    <m/>
    <n v="0"/>
    <n v="0"/>
    <n v="0"/>
    <n v="0"/>
    <n v="1"/>
    <n v="0"/>
    <n v="0"/>
    <n v="0"/>
    <n v="0"/>
    <n v="1"/>
  </r>
  <r>
    <x v="5"/>
    <s v="Zambales"/>
    <n v="301025"/>
    <s v="Botolan National High School"/>
    <s v="BOTOLAN"/>
    <n v="2"/>
    <m/>
    <n v="1"/>
    <m/>
    <m/>
    <m/>
    <m/>
    <m/>
    <n v="2901396.11"/>
    <s v="UPGRADING"/>
    <n v="1"/>
    <s v="Completed"/>
    <n v="1"/>
    <n v="1"/>
    <m/>
    <m/>
    <s v="INFRA-2018-001 (Cluster II)"/>
    <m/>
    <s v="March 26, 2018"/>
    <s v="March 28, 2018"/>
    <s v="April 10, 2018"/>
    <s v="April 19, 2018"/>
    <s v="May 18, 2018"/>
    <s v="L.A.V. CONSTRUCTION"/>
    <m/>
    <n v="0"/>
    <n v="0"/>
    <n v="0"/>
    <n v="0"/>
    <n v="1"/>
    <n v="0"/>
    <n v="0"/>
    <n v="0"/>
    <n v="0"/>
    <n v="1"/>
  </r>
  <r>
    <x v="5"/>
    <s v="Zambales"/>
    <n v="301026"/>
    <s v="New Taugtog National High School"/>
    <s v="BOTOLAN"/>
    <n v="2"/>
    <m/>
    <n v="1"/>
    <m/>
    <m/>
    <m/>
    <m/>
    <m/>
    <n v="302634.44"/>
    <s v="UPGRADING"/>
    <n v="1"/>
    <s v="Completed"/>
    <n v="1"/>
    <n v="1"/>
    <m/>
    <m/>
    <s v="INFRA-2018-001 (Cluster II)"/>
    <m/>
    <s v="March 26, 2018"/>
    <s v="March 28, 2018"/>
    <s v="April 10, 2018"/>
    <s v="April 19, 2018"/>
    <s v="May 18, 2018"/>
    <s v="L.A.V. CONSTRUCTION"/>
    <m/>
    <n v="0"/>
    <n v="0"/>
    <n v="0"/>
    <n v="0"/>
    <n v="1"/>
    <n v="0"/>
    <n v="0"/>
    <n v="0"/>
    <n v="0"/>
    <n v="1"/>
  </r>
  <r>
    <x v="5"/>
    <s v="Zambales"/>
    <n v="307131"/>
    <s v="Lakas High School"/>
    <s v="BOTOLAN"/>
    <n v="2"/>
    <m/>
    <n v="1"/>
    <m/>
    <m/>
    <m/>
    <m/>
    <m/>
    <n v="229562.69"/>
    <s v="UPGRADING"/>
    <n v="1"/>
    <s v="Completed"/>
    <n v="1"/>
    <n v="1"/>
    <m/>
    <m/>
    <s v="INFRA-2018-001 (Cluster II)"/>
    <m/>
    <s v="March 26, 2018"/>
    <s v="March 28, 2018"/>
    <s v="April 10, 2018"/>
    <s v="April 19, 2018"/>
    <s v="May 18, 2018"/>
    <s v="L.A.V. CONSTRUCTION"/>
    <m/>
    <n v="0"/>
    <n v="0"/>
    <n v="0"/>
    <n v="0"/>
    <n v="1"/>
    <n v="0"/>
    <n v="0"/>
    <n v="0"/>
    <n v="0"/>
    <n v="1"/>
  </r>
  <r>
    <x v="5"/>
    <s v="Zambales"/>
    <m/>
    <s v="MAGUISGUIS IS"/>
    <s v="BOTOLAN"/>
    <n v="2"/>
    <m/>
    <n v="1"/>
    <m/>
    <m/>
    <m/>
    <m/>
    <m/>
    <n v="940096.27"/>
    <s v="SOLAR PANEL"/>
    <n v="1"/>
    <s v="Completed"/>
    <n v="1"/>
    <n v="1"/>
    <m/>
    <m/>
    <s v="INFRA-2018-001 (Cluster II)"/>
    <m/>
    <s v="March 26, 2018"/>
    <s v="March 28, 2018"/>
    <s v="April 10, 2018"/>
    <s v="April 19, 2018"/>
    <s v="May 18, 2018"/>
    <s v="L.A.V. CONSTRUCTION"/>
    <m/>
    <n v="0"/>
    <n v="0"/>
    <n v="0"/>
    <n v="0"/>
    <n v="1"/>
    <n v="0"/>
    <n v="0"/>
    <n v="0"/>
    <n v="0"/>
    <n v="1"/>
  </r>
  <r>
    <x v="5"/>
    <s v="Zambales"/>
    <n v="301010"/>
    <s v="Cabangan National High School"/>
    <s v="CABANGAN"/>
    <n v="2"/>
    <m/>
    <n v="1"/>
    <m/>
    <m/>
    <m/>
    <m/>
    <m/>
    <n v="2678122.02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307120"/>
    <s v="Pamibian IS"/>
    <s v="CANDELARIA"/>
    <n v="2"/>
    <m/>
    <n v="1"/>
    <m/>
    <m/>
    <m/>
    <m/>
    <m/>
    <n v="378399.48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301004"/>
    <s v="Amungan NHS"/>
    <s v="IBA (Capital)"/>
    <n v="2"/>
    <m/>
    <n v="1"/>
    <m/>
    <m/>
    <m/>
    <m/>
    <m/>
    <n v="402537.56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1037"/>
    <s v="Zambales NHS"/>
    <s v="IBA (Capital)"/>
    <n v="2"/>
    <m/>
    <n v="1"/>
    <m/>
    <m/>
    <m/>
    <m/>
    <m/>
    <n v="2934885.85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1005"/>
    <s v="Bani NHS"/>
    <s v="MASINLOC"/>
    <n v="2"/>
    <m/>
    <n v="1"/>
    <m/>
    <m/>
    <m/>
    <m/>
    <m/>
    <n v="347882.41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7103"/>
    <s v="San Salvador HS"/>
    <s v="MASINLOC"/>
    <n v="2"/>
    <m/>
    <n v="1"/>
    <m/>
    <m/>
    <m/>
    <m/>
    <m/>
    <n v="320002.7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m/>
    <s v="TALTAL NHS"/>
    <s v="MASINLOC"/>
    <n v="2"/>
    <m/>
    <n v="1"/>
    <m/>
    <m/>
    <m/>
    <m/>
    <m/>
    <n v="439552.69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1027"/>
    <s v="Rofulo M. Landa HS (Salaza NHS)"/>
    <s v="PALAUIG"/>
    <n v="2"/>
    <m/>
    <n v="1"/>
    <m/>
    <m/>
    <m/>
    <m/>
    <m/>
    <n v="347882.41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1028"/>
    <s v="Locloc National High School"/>
    <s v="PALAUIG"/>
    <n v="2"/>
    <m/>
    <n v="1"/>
    <m/>
    <m/>
    <m/>
    <m/>
    <m/>
    <n v="347882.41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1032"/>
    <s v="San Miguel NHS"/>
    <s v="SAN ANTONIO"/>
    <n v="2"/>
    <m/>
    <n v="1"/>
    <m/>
    <m/>
    <m/>
    <m/>
    <m/>
    <n v="438055.75"/>
    <s v="UPGRADING"/>
    <n v="1"/>
    <s v="Completed"/>
    <n v="1"/>
    <n v="1"/>
    <m/>
    <m/>
    <s v="INFRA-2018-001 (Cluster II)"/>
    <m/>
    <s v="March 26, 2018"/>
    <s v="March 28, 2018"/>
    <s v="April 10, 2018"/>
    <s v="April 19, 2018"/>
    <s v="May 18, 2018"/>
    <s v="L.A.V. CONSTRUCTION"/>
    <m/>
    <n v="0"/>
    <n v="0"/>
    <n v="0"/>
    <n v="0"/>
    <n v="1"/>
    <n v="0"/>
    <n v="0"/>
    <n v="0"/>
    <n v="0"/>
    <n v="1"/>
  </r>
  <r>
    <x v="5"/>
    <s v="Zambales"/>
    <n v="307107"/>
    <s v="San Antonio National High School"/>
    <s v="SAN ANTONIO"/>
    <n v="2"/>
    <m/>
    <n v="1"/>
    <m/>
    <m/>
    <m/>
    <m/>
    <m/>
    <n v="391157.45"/>
    <s v="UPGRADING"/>
    <n v="1"/>
    <s v="Completed"/>
    <n v="1"/>
    <n v="1"/>
    <m/>
    <m/>
    <s v="INFRA-2018-001 (Cluster II)"/>
    <m/>
    <s v="March 26, 2018"/>
    <s v="March 28, 2018"/>
    <s v="April 10, 2018"/>
    <s v="April 19, 2018"/>
    <s v="May 18, 2018"/>
    <s v="L.A.V. CONSTRUCTION"/>
    <m/>
    <n v="0"/>
    <n v="0"/>
    <n v="0"/>
    <n v="0"/>
    <n v="1"/>
    <n v="0"/>
    <n v="0"/>
    <n v="0"/>
    <n v="0"/>
    <n v="1"/>
  </r>
  <r>
    <x v="5"/>
    <s v="Zambales"/>
    <n v="160520"/>
    <s v="Banawen PS"/>
    <s v="SAN FELIPE"/>
    <n v="2"/>
    <m/>
    <n v="1"/>
    <m/>
    <m/>
    <m/>
    <m/>
    <m/>
    <n v="771783.9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106975"/>
    <s v="Babuyan ES"/>
    <s v="SANTA CRUZ"/>
    <n v="2"/>
    <m/>
    <n v="1"/>
    <m/>
    <m/>
    <m/>
    <m/>
    <m/>
    <n v="976746.37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301014"/>
    <s v="Guisguis NHS"/>
    <s v="SANTA CRUZ"/>
    <n v="2"/>
    <m/>
    <n v="1"/>
    <m/>
    <m/>
    <m/>
    <m/>
    <m/>
    <n v="455413.83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1033"/>
    <s v="Sta. Cruz NHS"/>
    <s v="SANTA CRUZ"/>
    <n v="2"/>
    <m/>
    <n v="1"/>
    <m/>
    <m/>
    <m/>
    <m/>
    <m/>
    <n v="294724.19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n v="307102"/>
    <s v="Sta. Cruz NHS - Jesus F. Magsaysay HS Annex"/>
    <s v="SANTA CRUZ"/>
    <n v="2"/>
    <m/>
    <n v="1"/>
    <m/>
    <m/>
    <m/>
    <m/>
    <m/>
    <n v="323846.39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m/>
    <s v="LIPAY NHS"/>
    <s v="SANTA CRUZ"/>
    <n v="2"/>
    <m/>
    <n v="1"/>
    <m/>
    <m/>
    <m/>
    <m/>
    <m/>
    <n v="373296.29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5"/>
    <s v="Zambales"/>
    <m/>
    <s v="BOLITOC NHS"/>
    <s v="SANTA CRUZ"/>
    <n v="2"/>
    <m/>
    <n v="1"/>
    <m/>
    <m/>
    <m/>
    <m/>
    <m/>
    <n v="443158.94"/>
    <s v="UPGRADING"/>
    <n v="1"/>
    <s v="Completed"/>
    <n v="1"/>
    <n v="1"/>
    <m/>
    <m/>
    <s v="INFRA-2018-001 (Cluster III)"/>
    <m/>
    <s v="March 26, 2018"/>
    <s v="March 28, 2018"/>
    <s v="April 10, 2018"/>
    <s v="April 19, 2018"/>
    <s v="May 18, 2018"/>
    <s v="FBF INDUSTRIAL SALES AND SERVICES"/>
    <m/>
    <n v="0"/>
    <n v="0"/>
    <n v="0"/>
    <n v="0"/>
    <n v="1"/>
    <n v="0"/>
    <n v="0"/>
    <n v="0"/>
    <n v="0"/>
    <n v="1"/>
  </r>
  <r>
    <x v="6"/>
    <s v="Bacoor City"/>
    <n v="107867"/>
    <s v="Proposed Stand-Alone SHS 5- Bacoor ES"/>
    <s v="Bacoor City"/>
    <n v="2"/>
    <m/>
    <n v="1"/>
    <m/>
    <m/>
    <m/>
    <m/>
    <m/>
    <n v="1146067.18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Batangas City"/>
    <n v="301470"/>
    <s v="Balete NHS"/>
    <s v="BATANGAS CITY (Capital)"/>
    <n v="2"/>
    <m/>
    <n v="1"/>
    <m/>
    <m/>
    <m/>
    <m/>
    <m/>
    <n v="700915.01"/>
    <s v="UPGRADING"/>
    <n v="1"/>
    <s v="ONGOING"/>
    <n v="0.5"/>
    <n v="0.8"/>
    <d v="2018-09-16T00:00:00"/>
    <m/>
    <s v="R4A-D1-BEFF 2018-ELEC6"/>
    <s v="R4A-D1-BEFF 2018-ELEC6"/>
    <d v="2018-06-07T00:00:00"/>
    <d v="2018-06-18T00:00:00"/>
    <d v="2018-06-29T00:00:00"/>
    <d v="2018-07-03T00:00:00"/>
    <d v="2018-07-16T00:00:00"/>
    <s v="BOTEY CONSTRUCTION"/>
    <n v="695612.46"/>
    <n v="0"/>
    <n v="0"/>
    <n v="0"/>
    <n v="1"/>
    <n v="0"/>
    <n v="0"/>
    <n v="0"/>
    <n v="0"/>
    <n v="1"/>
    <n v="0"/>
  </r>
  <r>
    <x v="6"/>
    <s v="Batangas City"/>
    <n v="301473"/>
    <s v="Conde Labac NHS"/>
    <s v="BATANGAS CITY (Capital)"/>
    <n v="2"/>
    <m/>
    <n v="1"/>
    <m/>
    <m/>
    <m/>
    <m/>
    <m/>
    <n v="855711.74"/>
    <s v="UPGRADING"/>
    <n v="1"/>
    <s v="ONGOING"/>
    <n v="0.5"/>
    <n v="0.8"/>
    <d v="2018-09-16T00:00:00"/>
    <m/>
    <s v="R4A-D1-BEFF 2018-ELEC6"/>
    <s v="R4A-D1-BEFF 2018-ELEC6"/>
    <d v="2018-06-07T00:00:00"/>
    <d v="2018-06-18T00:00:00"/>
    <d v="2018-06-29T00:00:00"/>
    <d v="2018-07-03T00:00:00"/>
    <d v="2018-07-16T00:00:00"/>
    <s v="BOTEY CONSTRUCTION"/>
    <n v="850003.71"/>
    <n v="0"/>
    <n v="0"/>
    <n v="0"/>
    <n v="1"/>
    <n v="0"/>
    <n v="0"/>
    <n v="0"/>
    <n v="0"/>
    <n v="1"/>
    <n v="0"/>
  </r>
  <r>
    <x v="6"/>
    <s v="Batangas City"/>
    <n v="301474"/>
    <s v="Paharang NHS"/>
    <s v="BATANGAS CITY (Capital)"/>
    <n v="2"/>
    <m/>
    <n v="1"/>
    <m/>
    <m/>
    <m/>
    <m/>
    <m/>
    <n v="700915.01"/>
    <s v="UPGRADING"/>
    <n v="1"/>
    <s v="ONGOING"/>
    <n v="0.5"/>
    <n v="0.8"/>
    <d v="2018-09-16T00:00:00"/>
    <m/>
    <s v="R4A-D1-BEFF 2018-ELEC6"/>
    <s v="R4A-D1-BEFF 2018-ELEC6"/>
    <d v="2018-06-07T00:00:00"/>
    <d v="2018-06-18T00:00:00"/>
    <d v="2018-06-29T00:00:00"/>
    <d v="2018-07-03T00:00:00"/>
    <d v="2018-07-16T00:00:00"/>
    <s v="BOTEY CONSTRUCTION"/>
    <n v="695939.47"/>
    <n v="0"/>
    <n v="0"/>
    <n v="0"/>
    <n v="1"/>
    <n v="0"/>
    <n v="0"/>
    <n v="0"/>
    <n v="0"/>
    <n v="1"/>
    <n v="0"/>
  </r>
  <r>
    <x v="6"/>
    <s v="Batangas City"/>
    <n v="301476"/>
    <s v="Pinamukan NHS"/>
    <s v="BATANGAS CITY (Capital)"/>
    <n v="2"/>
    <m/>
    <n v="1"/>
    <m/>
    <m/>
    <m/>
    <m/>
    <m/>
    <n v="700915.01"/>
    <s v="UPGRADING"/>
    <n v="1"/>
    <s v="ONGOING"/>
    <n v="0.5"/>
    <n v="0.8"/>
    <d v="2018-09-16T00:00:00"/>
    <m/>
    <s v="R4A-D1-BEFF 2018-ELEC6"/>
    <s v="R4A-D1-BEFF 2018-ELEC6"/>
    <d v="2018-06-07T00:00:00"/>
    <d v="2018-06-18T00:00:00"/>
    <d v="2018-06-29T00:00:00"/>
    <d v="2018-07-03T00:00:00"/>
    <d v="2018-07-16T00:00:00"/>
    <s v="BOTEY CONSTRUCTION"/>
    <n v="697193.22"/>
    <n v="0"/>
    <n v="0"/>
    <n v="0"/>
    <n v="1"/>
    <n v="0"/>
    <n v="0"/>
    <n v="0"/>
    <n v="0"/>
    <n v="1"/>
    <n v="0"/>
  </r>
  <r>
    <x v="6"/>
    <s v="Batangas City"/>
    <n v="301481"/>
    <s v="Tabangao NHS"/>
    <s v="BATANGAS CITY (Capital)"/>
    <n v="2"/>
    <m/>
    <n v="1"/>
    <m/>
    <m/>
    <m/>
    <m/>
    <m/>
    <n v="855711.74"/>
    <s v="UPGRADING"/>
    <n v="1"/>
    <s v="ONGOING"/>
    <n v="0.5"/>
    <n v="0.8"/>
    <d v="2018-09-16T00:00:00"/>
    <m/>
    <s v="R4A-D1-BEFF 2018-ELEC6"/>
    <s v="R4A-D1-BEFF 2018-ELEC6"/>
    <d v="2018-06-07T00:00:00"/>
    <d v="2018-06-18T00:00:00"/>
    <d v="2018-06-29T00:00:00"/>
    <d v="2018-07-03T00:00:00"/>
    <d v="2018-07-16T00:00:00"/>
    <s v="BOTEY CONSTRUCTION"/>
    <n v="849691.66"/>
    <n v="0"/>
    <n v="0"/>
    <n v="0"/>
    <n v="1"/>
    <n v="0"/>
    <n v="0"/>
    <n v="0"/>
    <n v="0"/>
    <n v="1"/>
    <n v="0"/>
  </r>
  <r>
    <x v="6"/>
    <s v="Batangas City"/>
    <n v="308201"/>
    <s v="Natalia V. Ramos Memorial National High School"/>
    <s v="BATANGAS CITY (Capital)"/>
    <n v="2"/>
    <m/>
    <n v="1"/>
    <m/>
    <m/>
    <m/>
    <m/>
    <m/>
    <n v="855977.1"/>
    <s v="UPGRADING"/>
    <n v="1"/>
    <s v="ONGOING"/>
    <n v="0.5"/>
    <n v="0.8"/>
    <d v="2018-09-16T00:00:00"/>
    <m/>
    <s v="R4A-D1-BEFF 2018-ELEC6"/>
    <s v="R4A-D1-BEFF 2018-ELEC6"/>
    <d v="2018-06-07T00:00:00"/>
    <d v="2018-06-18T00:00:00"/>
    <d v="2018-06-29T00:00:00"/>
    <d v="2018-07-03T00:00:00"/>
    <d v="2018-07-16T00:00:00"/>
    <s v="BOTEY CONSTRUCTION"/>
    <n v="851559.48"/>
    <n v="0"/>
    <n v="0"/>
    <n v="0"/>
    <n v="1"/>
    <n v="0"/>
    <n v="0"/>
    <n v="0"/>
    <n v="0"/>
    <n v="1"/>
    <n v="0"/>
  </r>
  <r>
    <x v="6"/>
    <s v="CITY OF BIÑAN"/>
    <n v="301230"/>
    <s v="Biñan National High School"/>
    <s v="CITY OF BIÑAN"/>
    <n v="1"/>
    <m/>
    <n v="1"/>
    <m/>
    <m/>
    <m/>
    <m/>
    <m/>
    <n v="1581624.3"/>
    <s v="UPGRADING"/>
    <n v="1"/>
    <s v="Completed"/>
    <n v="0.9"/>
    <n v="1"/>
    <s v="February 25, 2019"/>
    <m/>
    <s v="R4A-BNN-2018-07"/>
    <s v="R4A-BNN-2018-07"/>
    <s v="July 19 - Aug. 8, 2018"/>
    <s v="July 30, 2018"/>
    <s v="August 13, 2018"/>
    <s v="August 13, 2018"/>
    <s v="August 25, 2018"/>
    <s v="G.S Motar Builders Construction and Trading"/>
    <n v="1560549.3"/>
    <n v="0"/>
    <n v="0"/>
    <n v="0"/>
    <n v="0"/>
    <n v="1"/>
    <n v="0"/>
    <n v="0"/>
    <n v="0"/>
    <n v="0"/>
    <n v="1"/>
  </r>
  <r>
    <x v="6"/>
    <s v="CITY OF BIÑAN"/>
    <n v="307931"/>
    <s v="Saint Francis NHS"/>
    <s v="CITY OF BIÑAN"/>
    <n v="1"/>
    <m/>
    <n v="1"/>
    <m/>
    <m/>
    <m/>
    <m/>
    <m/>
    <n v="569350.89"/>
    <s v="UPGRADING"/>
    <n v="1"/>
    <s v="Completed"/>
    <n v="0.9"/>
    <n v="1"/>
    <s v="February 25, 2019"/>
    <m/>
    <s v="R4A-BNN-2018-07"/>
    <s v="R4A-BNN-2018-07"/>
    <s v="July 19 - Aug. 8, 2018"/>
    <s v="July 30, 2018"/>
    <s v="August 13, 2018"/>
    <s v="August 13, 2018"/>
    <s v="August 25, 2018"/>
    <s v="G.S Motar Builders Construction and Trading"/>
    <n v="543300.29"/>
    <n v="0"/>
    <n v="0"/>
    <n v="0"/>
    <n v="0"/>
    <n v="1"/>
    <n v="0"/>
    <n v="0"/>
    <n v="0"/>
    <n v="0"/>
    <n v="1"/>
  </r>
  <r>
    <x v="6"/>
    <s v="CITY OF BIÑAN"/>
    <n v="307934"/>
    <s v="SOUTHVILLE 5-A NATIONAL HIGH SCHOOL"/>
    <s v="CITY OF BIÑAN"/>
    <n v="1"/>
    <m/>
    <n v="1"/>
    <m/>
    <m/>
    <m/>
    <m/>
    <m/>
    <n v="607488.82999999996"/>
    <s v="UPGRADING"/>
    <n v="1"/>
    <s v="Completed"/>
    <n v="0.9"/>
    <n v="1"/>
    <s v="February 25, 2019"/>
    <m/>
    <s v="R4A-BNN-2018-07"/>
    <s v="R4A-BNN-2018-07"/>
    <s v="July 19 - Aug. 8, 2018"/>
    <s v="July 30, 2018"/>
    <s v="August 13, 2018"/>
    <s v="August 13, 2018"/>
    <s v="August 25, 2018"/>
    <s v="G.S Motar Builders Construction and Trading"/>
    <n v="586424.13"/>
    <n v="0"/>
    <n v="0"/>
    <n v="0"/>
    <n v="0"/>
    <n v="1"/>
    <n v="0"/>
    <n v="0"/>
    <n v="0"/>
    <n v="0"/>
    <n v="1"/>
  </r>
  <r>
    <x v="6"/>
    <s v="Rizal"/>
    <n v="301430"/>
    <s v="Bayugo NHS"/>
    <s v="JALA-JALA"/>
    <n v="2"/>
    <m/>
    <n v="1"/>
    <m/>
    <m/>
    <m/>
    <m/>
    <m/>
    <n v="1995063.29"/>
    <s v="UPGRADING"/>
    <n v="1"/>
    <s v="ONGOING"/>
    <n v="0.5"/>
    <n v="0.72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Rizal"/>
    <n v="301461"/>
    <s v="Sto. Niño NHS"/>
    <s v="TANAY"/>
    <n v="2"/>
    <m/>
    <n v="1"/>
    <m/>
    <m/>
    <m/>
    <m/>
    <m/>
    <n v="1646492.71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Rizal"/>
    <n v="308133"/>
    <s v="Laiban NHS"/>
    <s v="TANAY"/>
    <n v="2"/>
    <m/>
    <n v="1"/>
    <m/>
    <m/>
    <m/>
    <m/>
    <m/>
    <n v="1001553.79"/>
    <s v="SOLAR PANEL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San Pablo City"/>
    <n v="301504"/>
    <s v="San Pablo City National High School"/>
    <s v="SAN PABLO CITY"/>
    <n v="3"/>
    <m/>
    <n v="1"/>
    <m/>
    <m/>
    <m/>
    <m/>
    <m/>
    <n v="497945.37759999995"/>
    <s v="UPGRADING"/>
    <n v="1"/>
    <s v="Completed"/>
    <n v="1"/>
    <n v="1"/>
    <d v="2018-11-26T00:00:00"/>
    <m/>
    <m/>
    <s v="BRF-009-2018"/>
    <s v="BRF-009-2018"/>
    <d v="2018-05-25T00:00:00"/>
    <d v="2018-06-08T00:00:00"/>
    <d v="2018-06-18T00:00:00"/>
    <d v="2018-06-21T00:00:00"/>
    <s v="Power K Construction Supply and Services"/>
    <n v="495945.38"/>
    <n v="0"/>
    <n v="0"/>
    <n v="0"/>
    <n v="0"/>
    <n v="1"/>
    <n v="0"/>
    <n v="0"/>
    <n v="0"/>
    <n v="0"/>
    <n v="1"/>
  </r>
  <r>
    <x v="6"/>
    <s v="San Pablo City"/>
    <n v="301505"/>
    <s v="Col. Lauro D. Dizon Memorial National High School"/>
    <s v="SAN PABLO CITY"/>
    <n v="3"/>
    <m/>
    <n v="1"/>
    <m/>
    <m/>
    <m/>
    <m/>
    <m/>
    <n v="497945.37759999995"/>
    <s v="UPGRADING"/>
    <n v="1"/>
    <s v="Completed"/>
    <n v="1"/>
    <n v="1"/>
    <d v="2018-11-26T00:00:00"/>
    <m/>
    <m/>
    <s v="BRF-009-2018"/>
    <s v="BRF-009-2018"/>
    <d v="2018-05-25T00:00:00"/>
    <d v="2018-06-08T00:00:00"/>
    <d v="2018-06-18T00:00:00"/>
    <d v="2018-06-21T00:00:00"/>
    <s v="Power K Construction Supply and Services"/>
    <n v="495945.38"/>
    <n v="0"/>
    <n v="0"/>
    <n v="0"/>
    <n v="0"/>
    <n v="1"/>
    <n v="0"/>
    <n v="0"/>
    <n v="0"/>
    <n v="0"/>
    <n v="1"/>
  </r>
  <r>
    <x v="6"/>
    <s v="San Pablo City"/>
    <n v="308602"/>
    <s v="San Jose National High School"/>
    <s v="SAN PABLO CITY"/>
    <n v="3"/>
    <m/>
    <n v="1"/>
    <m/>
    <m/>
    <m/>
    <m/>
    <m/>
    <n v="497945.37759999995"/>
    <s v="UPGRADING"/>
    <n v="1"/>
    <s v="Completed"/>
    <n v="1"/>
    <n v="1"/>
    <d v="2018-11-26T00:00:00"/>
    <m/>
    <m/>
    <s v="BRF-009-2018"/>
    <s v="BRF-009-2018"/>
    <d v="2018-05-25T00:00:00"/>
    <d v="2018-06-08T00:00:00"/>
    <d v="2018-06-18T00:00:00"/>
    <d v="2018-06-21T00:00:00"/>
    <s v="Power K Construction Supply and Services"/>
    <n v="495945.38"/>
    <n v="0"/>
    <n v="0"/>
    <n v="0"/>
    <n v="0"/>
    <n v="1"/>
    <n v="0"/>
    <n v="0"/>
    <n v="0"/>
    <n v="0"/>
    <n v="1"/>
  </r>
  <r>
    <x v="6"/>
    <s v="SAN PABLO CITY"/>
    <n v="342575"/>
    <s v="SAN PABLO CITY SENIOR HIGH SCHOOL (STAND ALONE)"/>
    <s v="SAN PABLO CITY"/>
    <n v="3"/>
    <m/>
    <n v="1"/>
    <m/>
    <m/>
    <m/>
    <m/>
    <m/>
    <n v="497945.37759999995"/>
    <s v="UPGRADING"/>
    <n v="1"/>
    <s v="Completed"/>
    <n v="1"/>
    <n v="1"/>
    <d v="2018-11-26T00:00:00"/>
    <m/>
    <m/>
    <s v="BRF-009-2018"/>
    <s v="BRF-009-2018"/>
    <d v="2018-05-25T00:00:00"/>
    <d v="2018-06-08T00:00:00"/>
    <d v="2018-06-18T00:00:00"/>
    <d v="2018-06-21T00:00:00"/>
    <s v="Power K Construction Supply and Services"/>
    <n v="495945.38"/>
    <n v="0"/>
    <n v="0"/>
    <n v="0"/>
    <n v="0"/>
    <n v="1"/>
    <n v="0"/>
    <n v="0"/>
    <n v="0"/>
    <n v="0"/>
    <n v="1"/>
  </r>
  <r>
    <x v="6"/>
    <s v="TANAUAN CITY"/>
    <n v="301133"/>
    <s v="Pantay NHS"/>
    <s v="CITY OF TANAUAN"/>
    <n v="3"/>
    <m/>
    <n v="1"/>
    <m/>
    <m/>
    <m/>
    <m/>
    <m/>
    <n v="490560.7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TANAUAN CITY"/>
    <n v="301154"/>
    <s v="Tanauan School of Fisheries"/>
    <s v="CITY OF TANAUAN"/>
    <n v="3"/>
    <m/>
    <n v="1"/>
    <m/>
    <m/>
    <m/>
    <m/>
    <m/>
    <n v="1383834.72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TAYABAS CITY"/>
    <n v="342576"/>
    <s v="STAND ALONE SHS (POTOL)"/>
    <s v="TAYABAS"/>
    <n v="1"/>
    <m/>
    <n v="1"/>
    <m/>
    <m/>
    <m/>
    <m/>
    <m/>
    <n v="1306742.55"/>
    <s v="UPGRADING"/>
    <n v="1"/>
    <s v="Completed"/>
    <n v="0.8"/>
    <n v="1"/>
    <s v="October 1 ,2018"/>
    <m/>
    <m/>
    <m/>
    <d v="2018-06-07T00:00:00"/>
    <d v="2018-06-13T00:00:00"/>
    <d v="2018-06-25T00:00:00"/>
    <d v="2018-07-01T00:00:00"/>
    <d v="2018-07-04T00:00:00"/>
    <m/>
    <m/>
    <n v="0"/>
    <n v="0"/>
    <n v="0"/>
    <n v="0"/>
    <n v="1"/>
    <n v="0"/>
    <n v="0"/>
    <n v="0"/>
    <n v="0"/>
    <n v="1"/>
  </r>
  <r>
    <x v="7"/>
    <s v="Calapan City"/>
    <n v="301798"/>
    <s v="Canubing National High School"/>
    <s v="CITY OF CALAPAN (Capital)"/>
    <n v="1"/>
    <m/>
    <n v="1"/>
    <m/>
    <m/>
    <m/>
    <m/>
    <m/>
    <n v="415231.83"/>
    <s v="UPGRADING"/>
    <n v="1"/>
    <s v="Completed"/>
    <m/>
    <n v="1"/>
    <s v="10/25/2018"/>
    <m/>
    <m/>
    <s v="2018-18"/>
    <s v="07/17/2018"/>
    <s v="07/23/2018"/>
    <s v="08/06/2018"/>
    <s v="08/13/2018"/>
    <s v="08/22/2018"/>
    <s v="ETVR TRADING &amp; CONSTRUCTION"/>
    <n v="392996.40155999997"/>
    <n v="0"/>
    <n v="0"/>
    <n v="0"/>
    <n v="0"/>
    <n v="1"/>
    <n v="0"/>
    <n v="0"/>
    <n v="0"/>
    <n v="0"/>
    <n v="1"/>
  </r>
  <r>
    <x v="7"/>
    <s v="Calapan City"/>
    <n v="301802"/>
    <s v="Nag-iba National High School"/>
    <s v="CITY OF CALAPAN (Capital)"/>
    <n v="1"/>
    <m/>
    <n v="1"/>
    <m/>
    <m/>
    <m/>
    <m/>
    <m/>
    <n v="446113.47"/>
    <s v="ELECTRIFICATION OF SCHOOLS ON-GRID"/>
    <n v="1"/>
    <s v="Completed"/>
    <m/>
    <n v="1"/>
    <s v="10/25/2018"/>
    <m/>
    <m/>
    <s v="2018-18"/>
    <s v="07/17/2018"/>
    <s v="07/23/2018"/>
    <s v="08/06/2018"/>
    <s v="08/13/2018"/>
    <s v="08/22/2018"/>
    <s v="ETVR TRADING &amp; CONSTRUCTION"/>
    <n v="423592.75349999999"/>
    <n v="0"/>
    <n v="0"/>
    <n v="0"/>
    <n v="0"/>
    <n v="1"/>
    <n v="0"/>
    <n v="0"/>
    <n v="0"/>
    <n v="0"/>
    <n v="1"/>
  </r>
  <r>
    <x v="7"/>
    <s v="Marinduque"/>
    <n v="109930"/>
    <s v="Gaspar ES"/>
    <s v="GASAN"/>
    <n v="0"/>
    <m/>
    <n v="1"/>
    <m/>
    <m/>
    <m/>
    <m/>
    <m/>
    <n v="897069.46"/>
    <s v="SOLAR PANEL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Marinduque"/>
    <n v="301557"/>
    <s v="Mogpog NCHS"/>
    <s v="MOGPOG"/>
    <n v="0"/>
    <m/>
    <n v="1"/>
    <m/>
    <m/>
    <m/>
    <m/>
    <m/>
    <n v="437061.38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Marinduque"/>
    <n v="301558"/>
    <s v="Mongpong NHS"/>
    <s v="SANTA CRUZ"/>
    <n v="0"/>
    <m/>
    <n v="1"/>
    <m/>
    <m/>
    <m/>
    <m/>
    <m/>
    <n v="897069.46"/>
    <s v="SOLAR PANEL"/>
    <n v="1"/>
    <s v="Completed"/>
    <n v="0.2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Marinduque"/>
    <n v="301553"/>
    <s v="Maranlig National High School"/>
    <s v="TORRIJOS"/>
    <n v="0"/>
    <m/>
    <n v="1"/>
    <m/>
    <m/>
    <m/>
    <m/>
    <m/>
    <n v="437061.38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Marinduque"/>
    <n v="301556"/>
    <s v="Matuyatuya NHS"/>
    <s v="TORRIJOS"/>
    <n v="0"/>
    <m/>
    <n v="1"/>
    <m/>
    <m/>
    <m/>
    <m/>
    <m/>
    <n v="626955.35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Occidental Mindoro"/>
    <n v="301583"/>
    <s v="Looc National School Of Fisheries"/>
    <s v="LOOC"/>
    <n v="0"/>
    <m/>
    <n v="1"/>
    <m/>
    <m/>
    <m/>
    <m/>
    <m/>
    <n v="876671.83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ccidental Mindoro"/>
    <n v="301605"/>
    <s v="Sta Teresa NHS"/>
    <s v="MAGSAYSAY"/>
    <n v="0"/>
    <m/>
    <n v="1"/>
    <m/>
    <m/>
    <m/>
    <m/>
    <m/>
    <n v="562469.72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ccidental Mindoro"/>
    <n v="301594"/>
    <s v="Paluan NHS"/>
    <s v="PALUAN"/>
    <n v="0"/>
    <m/>
    <n v="1"/>
    <m/>
    <m/>
    <m/>
    <m/>
    <m/>
    <n v="866324.22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ccidental Mindoro"/>
    <n v="301595"/>
    <s v="RIZAL NATIONAL HIGH SCHOOL"/>
    <s v="RIZAL"/>
    <n v="0"/>
    <m/>
    <n v="1"/>
    <m/>
    <m/>
    <m/>
    <m/>
    <m/>
    <n v="817030.4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ccidental Mindoro"/>
    <n v="301582"/>
    <s v="Paulino Legaspi, Sr. Memorial. NHS"/>
    <s v="SABLAYAN"/>
    <n v="0"/>
    <m/>
    <n v="1"/>
    <m/>
    <m/>
    <m/>
    <m/>
    <m/>
    <n v="852498.82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ccidental Mindoro"/>
    <n v="301589"/>
    <s v="Magsaysay NHS - Mapaya Annex"/>
    <s v="SAN JOSE"/>
    <n v="0"/>
    <m/>
    <n v="1"/>
    <m/>
    <m/>
    <m/>
    <m/>
    <m/>
    <n v="849048.06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ccidental Mindoro"/>
    <n v="301600"/>
    <s v="Central NHS"/>
    <s v="SAN JOSE"/>
    <n v="0"/>
    <m/>
    <n v="1"/>
    <m/>
    <m/>
    <m/>
    <m/>
    <m/>
    <n v="881194.4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ccidental Mindoro"/>
    <n v="308901"/>
    <s v="San Jose National Agricultural and Industrial High School"/>
    <s v="SAN JOSE"/>
    <n v="0"/>
    <m/>
    <n v="1"/>
    <m/>
    <m/>
    <m/>
    <m/>
    <m/>
    <n v="869277.89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ccidental Mindoro"/>
    <n v="308908"/>
    <s v="San Jose NAIHS - Mangarin Annex"/>
    <s v="SAN JOSE"/>
    <n v="0"/>
    <m/>
    <n v="1"/>
    <m/>
    <m/>
    <m/>
    <m/>
    <m/>
    <n v="562469.72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ccidental Mindoro"/>
    <m/>
    <s v="Pinagturilan NHS"/>
    <s v="SANTA CRUZ"/>
    <n v="0"/>
    <m/>
    <n v="1"/>
    <m/>
    <m/>
    <m/>
    <m/>
    <m/>
    <n v="824424.34"/>
    <s v="ELECTRIFICATION OF SCHOOLS ON-GRID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m/>
    <s v="Anastacio Dela Chica High School"/>
    <s v="BACO"/>
    <n v="1"/>
    <m/>
    <n v="1"/>
    <m/>
    <m/>
    <m/>
    <m/>
    <m/>
    <n v="1517078.45"/>
    <s v="ELECTRIFICATION OF SCHOOLS ON-GRID"/>
    <n v="1"/>
    <s v="Completed"/>
    <n v="0.2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9004"/>
    <s v="Puerto Galera NHS"/>
    <s v="PUERTO GALERA"/>
    <n v="1"/>
    <m/>
    <n v="1"/>
    <m/>
    <m/>
    <m/>
    <m/>
    <m/>
    <n v="631356.09"/>
    <s v="UPGRADING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9035"/>
    <s v="Puerto Galera NHS - San Isidro Ext."/>
    <s v="PUERTO GALERA"/>
    <n v="1"/>
    <m/>
    <n v="1"/>
    <m/>
    <m/>
    <m/>
    <m/>
    <m/>
    <n v="583660.05000000005"/>
    <s v="ELECTRIFICATION OF SCHOOLS ON-GRID"/>
    <n v="1"/>
    <s v="Completed"/>
    <n v="0.2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1653"/>
    <s v="San Teodoro NHS"/>
    <s v="SAN TEODORO"/>
    <n v="1"/>
    <m/>
    <n v="1"/>
    <m/>
    <m/>
    <m/>
    <m/>
    <m/>
    <n v="1324535.19"/>
    <s v="UPGRADING"/>
    <n v="1"/>
    <s v="Completed"/>
    <n v="0.1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1655"/>
    <s v="Villapagasa NHS"/>
    <s v="BANSUD"/>
    <n v="2"/>
    <m/>
    <n v="1"/>
    <m/>
    <m/>
    <m/>
    <m/>
    <m/>
    <n v="1384901.13"/>
    <s v="ELECTRIFICATION OF SCHOOLS ON-GRID"/>
    <n v="1"/>
    <s v="Completed"/>
    <n v="0.3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1624"/>
    <s v="Cawayan National High School"/>
    <s v="BONGABONG"/>
    <n v="2"/>
    <m/>
    <n v="1"/>
    <m/>
    <m/>
    <m/>
    <m/>
    <m/>
    <n v="938249.48"/>
    <s v="ELECTRIFICATION OF SCHOOLS ON-GRID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1625"/>
    <s v="Dayhagan NHS"/>
    <s v="BONGABONG"/>
    <n v="2"/>
    <m/>
    <n v="1"/>
    <m/>
    <m/>
    <m/>
    <m/>
    <m/>
    <n v="1343352.5"/>
    <s v="ELECTRIFICATION OF SCHOOLS ON-GRID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9005"/>
    <s v="Labasan National High School"/>
    <s v="BONGABONG"/>
    <n v="2"/>
    <m/>
    <n v="1"/>
    <m/>
    <m/>
    <m/>
    <m/>
    <m/>
    <n v="1075277.83"/>
    <s v="ELECTRIFICATION OF SCHOOLS ON-GRID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1621"/>
    <s v="Maujao National High School"/>
    <s v="BULALACAO (SAN PEDRO)"/>
    <n v="2"/>
    <m/>
    <n v="1"/>
    <m/>
    <m/>
    <m/>
    <m/>
    <m/>
    <n v="1494745.42"/>
    <s v="ELECTRIFICATION OF SCHOOLS ON-GRID"/>
    <n v="1"/>
    <s v="Completed"/>
    <n v="0.3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1622"/>
    <s v="San Roque NHS"/>
    <s v="BULALACAO (SAN PEDRO)"/>
    <n v="2"/>
    <m/>
    <n v="1"/>
    <m/>
    <m/>
    <m/>
    <m/>
    <m/>
    <n v="1325200.18"/>
    <s v="ELECTRIFICATION OF SCHOOLS ON-GRID"/>
    <n v="1"/>
    <s v="Completed"/>
    <n v="0.3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1617"/>
    <s v="Balugo NHS"/>
    <s v="MANSALAY"/>
    <n v="2"/>
    <m/>
    <n v="1"/>
    <m/>
    <m/>
    <m/>
    <m/>
    <m/>
    <n v="908171.38"/>
    <s v="ELECTRIFICATION OF SCHOOLS ON-GRID"/>
    <n v="1"/>
    <s v="Completed"/>
    <n v="0.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Oriental Mindoro"/>
    <n v="301652"/>
    <s v="San Mariano NHS"/>
    <s v="ROXAS"/>
    <n v="2"/>
    <m/>
    <n v="1"/>
    <m/>
    <m/>
    <m/>
    <m/>
    <m/>
    <n v="944527.21"/>
    <s v="ELECTRIFICATION OF SCHOOLS ON-GRID"/>
    <n v="1"/>
    <s v="Completed"/>
    <n v="0.3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Palawan"/>
    <n v="110742"/>
    <s v="Concepcion ES"/>
    <s v="AGUTAYA"/>
    <n v="1"/>
    <m/>
    <n v="1"/>
    <m/>
    <m/>
    <m/>
    <m/>
    <m/>
    <n v="2124271.5099999998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95"/>
    <s v="Gaudencio E. Abordo Mem. NHS"/>
    <s v="AGUTAYA"/>
    <n v="1"/>
    <m/>
    <n v="1"/>
    <m/>
    <m/>
    <m/>
    <m/>
    <m/>
    <n v="1244774.4099999999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20"/>
    <s v="Concepcion National High School"/>
    <s v="AGUTAYA"/>
    <n v="1"/>
    <m/>
    <n v="1"/>
    <m/>
    <m/>
    <m/>
    <m/>
    <m/>
    <n v="2509183.2999999998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62"/>
    <s v="Araceli NHS"/>
    <s v="ARACELI"/>
    <n v="1"/>
    <m/>
    <n v="1"/>
    <m/>
    <m/>
    <m/>
    <m/>
    <m/>
    <n v="1348153.75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78"/>
    <s v="Calandagan NHS"/>
    <s v="ARACELI"/>
    <n v="1"/>
    <m/>
    <n v="1"/>
    <m/>
    <m/>
    <m/>
    <m/>
    <m/>
    <n v="1856418.02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711"/>
    <s v="New Busuanga NHS"/>
    <s v="BUSUANGA"/>
    <n v="1"/>
    <m/>
    <n v="1"/>
    <m/>
    <m/>
    <m/>
    <m/>
    <m/>
    <n v="1629060.37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734"/>
    <s v="Salvacion NHS"/>
    <s v="BUSUANGA"/>
    <n v="1"/>
    <m/>
    <n v="1"/>
    <m/>
    <m/>
    <m/>
    <m/>
    <m/>
    <n v="1764088.55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34"/>
    <s v="Cheey NHS"/>
    <s v="BUSUANGA"/>
    <n v="1"/>
    <m/>
    <n v="1"/>
    <m/>
    <m/>
    <m/>
    <m/>
    <m/>
    <n v="1436313.98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67"/>
    <s v="Concepcion NHS"/>
    <s v="BUSUANGA"/>
    <n v="1"/>
    <m/>
    <n v="1"/>
    <m/>
    <m/>
    <m/>
    <m/>
    <m/>
    <n v="1415684.72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110965"/>
    <s v="Calusa ES"/>
    <s v="CAGAYANCILLO"/>
    <n v="1"/>
    <m/>
    <n v="1"/>
    <m/>
    <m/>
    <m/>
    <m/>
    <m/>
    <n v="2429697.81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110966"/>
    <s v="Cawili Elementary School"/>
    <s v="CAGAYANCILLO"/>
    <n v="1"/>
    <m/>
    <n v="1"/>
    <m/>
    <m/>
    <m/>
    <m/>
    <m/>
    <n v="2080947.05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77"/>
    <s v="Cagayancillo NHS"/>
    <s v="CAGAYANCILLO"/>
    <n v="1"/>
    <m/>
    <n v="1"/>
    <m/>
    <m/>
    <m/>
    <m/>
    <m/>
    <n v="1443595.29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110973"/>
    <s v="Banuang Daan ES"/>
    <s v="CORON"/>
    <n v="1"/>
    <m/>
    <n v="1"/>
    <m/>
    <m/>
    <m/>
    <m/>
    <m/>
    <n v="859977.49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110979"/>
    <s v="Cabugao ES"/>
    <s v="CORON"/>
    <n v="1"/>
    <m/>
    <n v="1"/>
    <m/>
    <m/>
    <m/>
    <m/>
    <m/>
    <n v="966266.77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84"/>
    <s v="Coron SOF"/>
    <s v="CORON"/>
    <n v="1"/>
    <m/>
    <n v="1"/>
    <m/>
    <m/>
    <m/>
    <m/>
    <m/>
    <n v="1653895.31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85"/>
    <s v="Borac National High School"/>
    <s v="CORON"/>
    <n v="1"/>
    <m/>
    <n v="1"/>
    <m/>
    <m/>
    <m/>
    <m/>
    <m/>
    <n v="1426067.75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68"/>
    <s v="Decalachao NHS"/>
    <s v="CORON"/>
    <n v="1"/>
    <m/>
    <n v="1"/>
    <m/>
    <m/>
    <m/>
    <m/>
    <m/>
    <n v="1246826.83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87"/>
    <s v="Culion Sanitarium Special NHS"/>
    <s v="CULION"/>
    <n v="1"/>
    <m/>
    <n v="1"/>
    <m/>
    <m/>
    <m/>
    <m/>
    <m/>
    <n v="1374419.64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88"/>
    <s v="Cuyo NHS"/>
    <s v="CUYO"/>
    <n v="1"/>
    <m/>
    <n v="1"/>
    <m/>
    <m/>
    <m/>
    <m/>
    <m/>
    <n v="1278597.83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91"/>
    <s v="Dumaran NHS"/>
    <s v="DUMARAN"/>
    <n v="1"/>
    <m/>
    <n v="1"/>
    <m/>
    <m/>
    <m/>
    <m/>
    <m/>
    <n v="1319944.07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740"/>
    <s v="Santa Teresita NHS"/>
    <s v="DUMARAN"/>
    <n v="1"/>
    <m/>
    <n v="1"/>
    <m/>
    <m/>
    <m/>
    <m/>
    <m/>
    <n v="1419892.76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737"/>
    <s v="San Miguel NHS (Gaudencio Abordo NHS)"/>
    <s v="LINAPACAN"/>
    <n v="1"/>
    <m/>
    <n v="1"/>
    <m/>
    <m/>
    <m/>
    <m/>
    <m/>
    <n v="1411416.83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89"/>
    <s v="Danawan NHS"/>
    <s v="MAGSAYSAY"/>
    <n v="1"/>
    <m/>
    <n v="1"/>
    <m/>
    <m/>
    <m/>
    <m/>
    <m/>
    <n v="1246964.6100000001"/>
    <s v="ELECTRIFICATION OF SCHOOLS ON-GRID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111155"/>
    <s v="Maragoc ES"/>
    <s v="ROXAS"/>
    <n v="1"/>
    <m/>
    <n v="1"/>
    <m/>
    <m/>
    <m/>
    <m/>
    <m/>
    <n v="1942556.02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111166"/>
    <s v="Salvador ES"/>
    <s v="ROXAS"/>
    <n v="1"/>
    <m/>
    <n v="1"/>
    <m/>
    <m/>
    <m/>
    <m/>
    <m/>
    <n v="2576686.91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170512"/>
    <s v="Ramon Gacayan Elementary School"/>
    <s v="ROXAS"/>
    <n v="1"/>
    <m/>
    <n v="1"/>
    <m/>
    <m/>
    <m/>
    <m/>
    <m/>
    <n v="1970006.99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111223"/>
    <s v="Casian ES"/>
    <s v="TAYTAY"/>
    <n v="1"/>
    <m/>
    <n v="1"/>
    <m/>
    <m/>
    <m/>
    <m/>
    <m/>
    <n v="2928722.65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82"/>
    <s v="Casian NHS"/>
    <s v="TAYTAY"/>
    <n v="1"/>
    <m/>
    <n v="1"/>
    <m/>
    <m/>
    <m/>
    <m/>
    <m/>
    <n v="4966964.8600000003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66"/>
    <s v="Balabac NHS"/>
    <s v="BALABAC"/>
    <n v="2"/>
    <m/>
    <n v="1"/>
    <m/>
    <m/>
    <m/>
    <m/>
    <m/>
    <n v="1502475"/>
    <s v="ELECTRIFICATION OF SCHOOLS ON-GRID"/>
    <n v="1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13"/>
    <s v="Bancalaan National High School"/>
    <s v="BALABAC"/>
    <n v="2"/>
    <m/>
    <n v="1"/>
    <m/>
    <m/>
    <m/>
    <m/>
    <m/>
    <n v="3065598.98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27"/>
    <s v="Sibaring NHS"/>
    <s v="BALABAC"/>
    <n v="2"/>
    <m/>
    <n v="1"/>
    <m/>
    <m/>
    <m/>
    <m/>
    <m/>
    <n v="730635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49"/>
    <s v="Taburi NHS"/>
    <s v="BALABAC"/>
    <n v="2"/>
    <m/>
    <n v="1"/>
    <m/>
    <m/>
    <m/>
    <m/>
    <m/>
    <n v="1202985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26"/>
    <s v="Tarusan NHS"/>
    <s v="BATARAZA"/>
    <n v="2"/>
    <m/>
    <n v="1"/>
    <m/>
    <m/>
    <m/>
    <m/>
    <m/>
    <n v="3048165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29"/>
    <s v="Southern Bataraza NHS"/>
    <s v="BATARAZA"/>
    <n v="2"/>
    <m/>
    <n v="1"/>
    <m/>
    <m/>
    <m/>
    <m/>
    <m/>
    <n v="2374815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727"/>
    <s v="Quezon-Aramaywan NHS"/>
    <s v="QUEZON"/>
    <n v="2"/>
    <m/>
    <n v="1"/>
    <m/>
    <m/>
    <m/>
    <m/>
    <m/>
    <n v="2594910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729"/>
    <s v="Quinlogan NHS"/>
    <s v="QUEZON"/>
    <n v="2"/>
    <m/>
    <n v="1"/>
    <m/>
    <m/>
    <m/>
    <m/>
    <m/>
    <n v="2221050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46"/>
    <s v="Panalingaan NHS"/>
    <s v="RIZAL"/>
    <n v="2"/>
    <m/>
    <n v="1"/>
    <m/>
    <m/>
    <m/>
    <m/>
    <m/>
    <n v="2107485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9160"/>
    <s v="Canipaan NHS"/>
    <s v="RIZAL"/>
    <n v="2"/>
    <m/>
    <n v="1"/>
    <m/>
    <m/>
    <m/>
    <m/>
    <m/>
    <n v="2070300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680"/>
    <s v="Candawaga NHS"/>
    <s v="RIZAL (MARCOS)"/>
    <n v="2"/>
    <m/>
    <n v="1"/>
    <m/>
    <m/>
    <m/>
    <m/>
    <m/>
    <n v="1402980"/>
    <s v="SOLAR PANEL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alawan"/>
    <n v="301719"/>
    <s v="Panitian National High School"/>
    <s v="SOFRONIO ESPAÑOLA"/>
    <n v="2"/>
    <m/>
    <n v="1"/>
    <m/>
    <m/>
    <m/>
    <m/>
    <m/>
    <n v="1430115"/>
    <s v="UPGRADING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Romblon"/>
    <n v="301750"/>
    <s v="Banton NHS"/>
    <s v="BANTON"/>
    <n v="0"/>
    <m/>
    <n v="1"/>
    <m/>
    <m/>
    <m/>
    <m/>
    <m/>
    <n v="1836679.92"/>
    <s v="ELECTRIFICATION OF SCHOOLS ON-GRID"/>
    <n v="1"/>
    <s v="ONGOING"/>
    <n v="0.8"/>
    <n v="0.8"/>
    <d v="2019-01-10T00:00:00"/>
    <m/>
    <m/>
    <m/>
    <d v="2018-05-14T00:00:00"/>
    <d v="2018-05-21T00:00:00"/>
    <d v="2018-06-11T00:00:00"/>
    <d v="2018-07-16T00:00:00"/>
    <d v="2018-08-06T00:00:00"/>
    <s v="6 Jewels Construction"/>
    <n v="1811342.4"/>
    <n v="0"/>
    <n v="0"/>
    <n v="0"/>
    <n v="1"/>
    <n v="0"/>
    <n v="0"/>
    <n v="0"/>
    <n v="0"/>
    <n v="1"/>
    <n v="0"/>
  </r>
  <r>
    <x v="7"/>
    <s v="Romblon"/>
    <n v="301753"/>
    <s v="Lumbang East National High School"/>
    <s v="CAJIDIOCAN"/>
    <n v="0"/>
    <m/>
    <n v="1"/>
    <m/>
    <m/>
    <m/>
    <m/>
    <m/>
    <n v="1231361.43"/>
    <s v="ELECTRIFICATION OF SCHOOLS ON-GRID"/>
    <n v="1"/>
    <s v="ONGOING"/>
    <n v="0.8"/>
    <n v="0.8"/>
    <d v="2019-01-10T00:00:00"/>
    <m/>
    <m/>
    <m/>
    <d v="2018-05-14T00:00:00"/>
    <d v="2018-05-21T00:00:00"/>
    <d v="2018-06-11T00:00:00"/>
    <d v="2018-07-16T00:00:00"/>
    <d v="2018-08-06T00:00:00"/>
    <s v="6 Jewels Construction"/>
    <n v="1204491.32"/>
    <n v="0"/>
    <n v="0"/>
    <n v="0"/>
    <n v="1"/>
    <n v="0"/>
    <n v="0"/>
    <n v="0"/>
    <n v="0"/>
    <n v="1"/>
    <n v="0"/>
  </r>
  <r>
    <x v="7"/>
    <s v="Romblon"/>
    <n v="301755"/>
    <s v="Cambalo NHS"/>
    <s v="CAJIDIOCAN"/>
    <n v="0"/>
    <m/>
    <n v="1"/>
    <m/>
    <m/>
    <m/>
    <m/>
    <m/>
    <n v="1461469.76"/>
    <s v="ELECTRIFICATION OF SCHOOLS ON-GRID"/>
    <n v="1"/>
    <s v="ONGOING"/>
    <n v="0.9"/>
    <n v="0.9"/>
    <d v="2019-01-10T00:00:00"/>
    <m/>
    <m/>
    <m/>
    <d v="2018-05-14T00:00:00"/>
    <d v="2018-05-21T00:00:00"/>
    <d v="2018-06-11T00:00:00"/>
    <d v="2018-07-16T00:00:00"/>
    <d v="2018-08-06T00:00:00"/>
    <s v="6 Jewels Construction"/>
    <n v="1409881.03"/>
    <n v="0"/>
    <n v="0"/>
    <n v="0"/>
    <n v="1"/>
    <n v="0"/>
    <n v="0"/>
    <n v="0"/>
    <n v="0"/>
    <n v="1"/>
    <n v="0"/>
  </r>
  <r>
    <x v="7"/>
    <s v="Romblon"/>
    <n v="309201"/>
    <s v="Calatrava NHS"/>
    <s v="CALATRAVA"/>
    <n v="0"/>
    <m/>
    <n v="1"/>
    <m/>
    <m/>
    <m/>
    <m/>
    <m/>
    <n v="1323540.82"/>
    <s v="ELECTRIFICATION OF SCHOOLS ON-GRID"/>
    <n v="1"/>
    <s v="ONGOING"/>
    <n v="0.9"/>
    <n v="0.9"/>
    <d v="2019-05-10T00:00:00"/>
    <m/>
    <m/>
    <m/>
    <d v="2018-05-14T00:00:00"/>
    <d v="2018-05-21T00:00:00"/>
    <d v="2018-06-11T00:00:00"/>
    <d v="2018-07-16T00:00:00"/>
    <d v="2018-08-06T00:00:00"/>
    <s v="6 Jewels Construction"/>
    <n v="1269933.3700000001"/>
    <n v="0"/>
    <n v="0"/>
    <n v="0"/>
    <n v="1"/>
    <n v="0"/>
    <n v="0"/>
    <n v="0"/>
    <n v="0"/>
    <n v="1"/>
    <n v="0"/>
  </r>
  <r>
    <x v="7"/>
    <s v="Romblon"/>
    <n v="301757"/>
    <s v="Corcuera NHS"/>
    <s v="CORCUERA"/>
    <n v="0"/>
    <m/>
    <n v="1"/>
    <m/>
    <m/>
    <m/>
    <m/>
    <m/>
    <n v="1282934.3899999999"/>
    <s v="ELECTRIFICATION OF SCHOOLS ON-GRID"/>
    <n v="1"/>
    <s v="ONGOING"/>
    <n v="0.8"/>
    <n v="0.8"/>
    <d v="2019-01-10T00:00:00"/>
    <m/>
    <m/>
    <m/>
    <d v="2018-05-14T00:00:00"/>
    <d v="2018-05-21T00:00:00"/>
    <d v="2018-06-11T00:00:00"/>
    <d v="2018-07-16T00:00:00"/>
    <d v="2018-08-06T00:00:00"/>
    <s v="6 Jewels Construction"/>
    <n v="1261369.1200000001"/>
    <n v="0"/>
    <n v="0"/>
    <n v="0"/>
    <n v="1"/>
    <n v="0"/>
    <n v="0"/>
    <n v="0"/>
    <n v="0"/>
    <n v="1"/>
    <n v="0"/>
  </r>
  <r>
    <x v="7"/>
    <s v="Romblon"/>
    <n v="301761"/>
    <s v="Ferrol National High School"/>
    <s v="FERROL"/>
    <n v="0"/>
    <m/>
    <n v="1"/>
    <m/>
    <m/>
    <m/>
    <m/>
    <m/>
    <n v="1565256.73"/>
    <s v="ELECTRIFICATION OF SCHOOLS ON-GRID"/>
    <n v="1"/>
    <s v="ONGOING"/>
    <n v="0.9"/>
    <n v="0.9"/>
    <d v="2019-05-10T00:00:00"/>
    <m/>
    <m/>
    <m/>
    <d v="2018-05-14T00:00:00"/>
    <d v="2018-05-21T00:00:00"/>
    <d v="2018-06-11T00:00:00"/>
    <d v="2018-07-16T00:00:00"/>
    <d v="2018-08-06T00:00:00"/>
    <s v="6 Jewels Construction"/>
    <n v="1479621.63"/>
    <n v="0"/>
    <n v="0"/>
    <n v="0"/>
    <n v="1"/>
    <n v="0"/>
    <n v="0"/>
    <n v="0"/>
    <n v="0"/>
    <n v="1"/>
    <n v="0"/>
  </r>
  <r>
    <x v="7"/>
    <s v="Romblon"/>
    <n v="301769"/>
    <s v="Odiongan, National High School"/>
    <s v="ODIONGAN"/>
    <n v="0"/>
    <m/>
    <n v="1"/>
    <m/>
    <m/>
    <m/>
    <m/>
    <m/>
    <n v="2144933.9"/>
    <s v="ELECTRIFICATION OF SCHOOLS ON-GRID"/>
    <n v="1"/>
    <s v="ONGOING"/>
    <n v="0.9"/>
    <n v="0.9"/>
    <d v="2019-05-10T00:00:00"/>
    <m/>
    <m/>
    <m/>
    <d v="2018-05-14T00:00:00"/>
    <d v="2018-05-21T00:00:00"/>
    <d v="2018-06-11T00:00:00"/>
    <d v="2018-07-16T00:00:00"/>
    <d v="2018-08-06T00:00:00"/>
    <s v="6 Jewels Construction"/>
    <n v="1997168.88"/>
    <n v="0"/>
    <n v="0"/>
    <n v="0"/>
    <n v="1"/>
    <n v="0"/>
    <n v="0"/>
    <n v="0"/>
    <n v="0"/>
    <n v="1"/>
    <n v="0"/>
  </r>
  <r>
    <x v="7"/>
    <s v="Romblon"/>
    <n v="301749"/>
    <s v="Esteban Madrona National High School"/>
    <s v="SAN AGUSTIN"/>
    <n v="0"/>
    <m/>
    <n v="1"/>
    <m/>
    <m/>
    <m/>
    <m/>
    <m/>
    <n v="1515602.48"/>
    <s v="ELECTRIFICATION OF SCHOOLS ON-GRID"/>
    <n v="1"/>
    <s v="ONGOING"/>
    <n v="0.9"/>
    <n v="0.9"/>
    <d v="2019-05-10T00:00:00"/>
    <m/>
    <m/>
    <m/>
    <d v="2018-05-14T00:00:00"/>
    <d v="2018-05-21T00:00:00"/>
    <d v="2018-06-11T00:00:00"/>
    <d v="2018-07-16T00:00:00"/>
    <d v="2018-08-06T00:00:00"/>
    <s v="6 Jewels Construction"/>
    <n v="1488591.8"/>
    <n v="0"/>
    <n v="0"/>
    <n v="0"/>
    <n v="1"/>
    <n v="0"/>
    <n v="0"/>
    <n v="0"/>
    <n v="0"/>
    <n v="1"/>
    <n v="0"/>
  </r>
  <r>
    <x v="7"/>
    <s v="Romblon"/>
    <n v="309205"/>
    <s v="Carmen NHS (Cabolutan NHS Ext.)"/>
    <s v="SAN AGUSTIN"/>
    <n v="0"/>
    <m/>
    <n v="1"/>
    <m/>
    <m/>
    <m/>
    <m/>
    <m/>
    <n v="1374449.99"/>
    <s v="ELECTRIFICATION OF SCHOOLS ON-GRID"/>
    <n v="1"/>
    <s v="ONGOING"/>
    <n v="0.9"/>
    <n v="0.9"/>
    <d v="2019-05-10T00:00:00"/>
    <m/>
    <m/>
    <m/>
    <d v="2018-05-14T00:00:00"/>
    <d v="2018-05-21T00:00:00"/>
    <d v="2018-06-11T00:00:00"/>
    <d v="2018-07-16T00:00:00"/>
    <d v="2018-08-06T00:00:00"/>
    <s v="6 Jewels Construction"/>
    <n v="1324624.29"/>
    <n v="0"/>
    <n v="0"/>
    <n v="0"/>
    <n v="1"/>
    <n v="0"/>
    <n v="0"/>
    <n v="0"/>
    <n v="0"/>
    <n v="1"/>
    <n v="0"/>
  </r>
  <r>
    <x v="7"/>
    <s v="Romblon"/>
    <n v="301771"/>
    <s v="San Andres NHS"/>
    <s v="SAN ANDRES"/>
    <n v="0"/>
    <m/>
    <n v="1"/>
    <m/>
    <m/>
    <m/>
    <m/>
    <m/>
    <n v="1416442.65"/>
    <s v="ELECTRIFICATION OF SCHOOLS ON-GRID"/>
    <n v="1"/>
    <s v="ONGOING"/>
    <n v="0.9"/>
    <n v="0.9"/>
    <d v="2019-05-10T00:00:00"/>
    <m/>
    <m/>
    <m/>
    <d v="2018-05-14T00:00:00"/>
    <d v="2018-05-21T00:00:00"/>
    <d v="2018-06-11T00:00:00"/>
    <d v="2018-07-16T00:00:00"/>
    <d v="2018-08-06T00:00:00"/>
    <s v="6 Jewels Construction"/>
    <n v="1340420.8600000001"/>
    <n v="0"/>
    <n v="0"/>
    <n v="0"/>
    <n v="1"/>
    <n v="0"/>
    <n v="0"/>
    <n v="0"/>
    <n v="0"/>
    <n v="1"/>
    <n v="0"/>
  </r>
  <r>
    <x v="7"/>
    <s v="Romblon"/>
    <n v="301763"/>
    <s v="Sta. Fe NHS"/>
    <s v="SANTA FE"/>
    <n v="0"/>
    <m/>
    <n v="1"/>
    <m/>
    <m/>
    <m/>
    <m/>
    <m/>
    <n v="1464802.14"/>
    <s v="ELECTRIFICATION OF SCHOOLS ON-GRID"/>
    <n v="1"/>
    <s v="ONGOING"/>
    <n v="0.9"/>
    <n v="0.9"/>
    <d v="2019-05-10T00:00:00"/>
    <m/>
    <m/>
    <m/>
    <d v="2018-05-14T00:00:00"/>
    <d v="2018-05-21T00:00:00"/>
    <d v="2018-06-11T00:00:00"/>
    <d v="2018-07-16T00:00:00"/>
    <d v="2018-08-06T00:00:00"/>
    <s v="6 Jewels Construction"/>
    <n v="1405144.61"/>
    <n v="0"/>
    <n v="0"/>
    <n v="0"/>
    <n v="1"/>
    <n v="0"/>
    <n v="0"/>
    <n v="0"/>
    <n v="0"/>
    <n v="1"/>
    <n v="0"/>
  </r>
  <r>
    <x v="7"/>
    <s v="Romblon"/>
    <n v="301774"/>
    <s v="Santa Maria NHS"/>
    <s v="SANTA MARIA (IMELDA)"/>
    <n v="0"/>
    <m/>
    <n v="1"/>
    <m/>
    <m/>
    <m/>
    <m/>
    <m/>
    <n v="1707966.77"/>
    <s v="ELECTRIFICATION OF SCHOOLS ON-GRID"/>
    <n v="1"/>
    <s v="ONGOING"/>
    <n v="0.9"/>
    <n v="0.9"/>
    <d v="2019-05-10T00:00:00"/>
    <m/>
    <m/>
    <m/>
    <d v="2018-05-14T00:00:00"/>
    <d v="2018-05-21T00:00:00"/>
    <d v="2018-06-11T00:00:00"/>
    <d v="2018-07-16T00:00:00"/>
    <d v="2018-08-06T00:00:00"/>
    <s v="6 Jewels Construction"/>
    <n v="1647944.34"/>
    <n v="0"/>
    <n v="0"/>
    <n v="0"/>
    <n v="1"/>
    <n v="0"/>
    <n v="0"/>
    <n v="0"/>
    <n v="0"/>
    <n v="1"/>
    <n v="0"/>
  </r>
  <r>
    <x v="8"/>
    <s v="Zamboanga City"/>
    <n v="303915"/>
    <s v="Ayala NHS"/>
    <s v="ZAMBOANGA CITY"/>
    <n v="1"/>
    <m/>
    <n v="1"/>
    <m/>
    <m/>
    <m/>
    <m/>
    <m/>
    <n v="2010000"/>
    <s v="UPGRADING"/>
    <n v="1"/>
    <s v="Completed"/>
    <n v="0.8"/>
    <n v="1"/>
    <d v="2018-11-17T00:00:00"/>
    <d v="2019-06-15T00:00:00"/>
    <m/>
    <m/>
    <d v="2018-03-16T00:00:00"/>
    <d v="2018-03-27T00:00:00"/>
    <d v="2018-04-10T00:00:00"/>
    <d v="2018-07-11T00:00:00"/>
    <d v="2018-07-17T00:00:00"/>
    <s v="RCDG"/>
    <n v="1788937.91"/>
    <n v="0"/>
    <n v="0"/>
    <n v="0"/>
    <n v="0"/>
    <n v="1"/>
    <n v="0"/>
    <n v="0"/>
    <n v="0"/>
    <n v="0"/>
    <n v="1"/>
  </r>
  <r>
    <x v="8"/>
    <s v="Zamboanga City"/>
    <n v="303933"/>
    <s v="Southcom NHS"/>
    <s v="ZAMBOANGA CITY"/>
    <n v="1"/>
    <m/>
    <n v="1"/>
    <m/>
    <m/>
    <m/>
    <m/>
    <m/>
    <n v="1005000"/>
    <s v="UPGRADING"/>
    <n v="1"/>
    <s v="Completed"/>
    <n v="0.8"/>
    <n v="1"/>
    <d v="2018-11-17T00:00:00"/>
    <d v="2019-06-15T00:00:00"/>
    <m/>
    <m/>
    <d v="2018-03-16T00:00:00"/>
    <d v="2018-03-27T00:00:00"/>
    <d v="2018-04-10T00:00:00"/>
    <d v="2018-07-11T00:00:00"/>
    <d v="2018-07-17T00:00:00"/>
    <s v="RCDG"/>
    <n v="847456.17"/>
    <n v="0"/>
    <n v="0"/>
    <n v="0"/>
    <n v="0"/>
    <n v="1"/>
    <n v="0"/>
    <n v="0"/>
    <n v="0"/>
    <n v="0"/>
    <n v="1"/>
  </r>
  <r>
    <x v="8"/>
    <s v="Zamboanga City"/>
    <n v="303935"/>
    <s v="Talisayan NHS"/>
    <s v="ZAMBOANGA CITY"/>
    <n v="1"/>
    <m/>
    <n v="1"/>
    <m/>
    <m/>
    <m/>
    <m/>
    <m/>
    <n v="1005000"/>
    <s v="UPGRADING"/>
    <n v="1"/>
    <s v="Completed"/>
    <n v="0.8"/>
    <n v="1"/>
    <d v="2018-11-17T00:00:00"/>
    <d v="2019-06-15T00:00:00"/>
    <m/>
    <m/>
    <d v="2018-03-16T00:00:00"/>
    <d v="2018-03-27T00:00:00"/>
    <d v="2018-04-10T00:00:00"/>
    <d v="2018-07-11T00:00:00"/>
    <d v="2018-07-17T00:00:00"/>
    <s v="RCDG"/>
    <n v="814771.02"/>
    <n v="0"/>
    <n v="0"/>
    <n v="0"/>
    <n v="0"/>
    <n v="1"/>
    <n v="0"/>
    <n v="0"/>
    <n v="0"/>
    <n v="0"/>
    <n v="1"/>
  </r>
  <r>
    <x v="8"/>
    <s v="Zamboanga City"/>
    <n v="314805"/>
    <s v="Recodo NHS"/>
    <s v="ZAMBOANGA CITY"/>
    <n v="1"/>
    <m/>
    <n v="1"/>
    <m/>
    <m/>
    <m/>
    <m/>
    <m/>
    <n v="1005000"/>
    <s v="UPGRADING"/>
    <n v="1"/>
    <s v="Completed"/>
    <n v="0.8"/>
    <n v="1"/>
    <d v="2018-11-17T00:00:00"/>
    <d v="2019-06-15T00:00:00"/>
    <m/>
    <m/>
    <d v="2018-03-16T00:00:00"/>
    <d v="2018-03-27T00:00:00"/>
    <d v="2018-04-10T00:00:00"/>
    <d v="2018-07-11T00:00:00"/>
    <d v="2018-07-17T00:00:00"/>
    <s v="RCDG"/>
    <n v="838517.37"/>
    <n v="0"/>
    <n v="0"/>
    <n v="0"/>
    <n v="0"/>
    <n v="1"/>
    <n v="0"/>
    <n v="0"/>
    <n v="0"/>
    <n v="0"/>
    <n v="1"/>
  </r>
  <r>
    <x v="8"/>
    <s v="Zamboanga City"/>
    <n v="345869"/>
    <s v="Baliwasan Senior High School"/>
    <s v="ZAMBOANGA CITY"/>
    <n v="1"/>
    <m/>
    <n v="1"/>
    <m/>
    <m/>
    <m/>
    <m/>
    <m/>
    <n v="904500"/>
    <s v="UPGRADING"/>
    <n v="1"/>
    <s v="Completed"/>
    <n v="1"/>
    <n v="1"/>
    <d v="2018-11-17T00:00:00"/>
    <d v="2019-06-15T00:00:00"/>
    <m/>
    <m/>
    <d v="2018-03-16T00:00:00"/>
    <d v="2018-03-27T00:00:00"/>
    <d v="2018-04-10T00:00:00"/>
    <d v="2018-07-11T00:00:00"/>
    <d v="2018-07-17T00:00:00"/>
    <s v="RCDG"/>
    <n v="738378.12"/>
    <n v="0"/>
    <n v="0"/>
    <n v="0"/>
    <n v="0"/>
    <n v="1"/>
    <n v="0"/>
    <n v="0"/>
    <n v="0"/>
    <n v="0"/>
    <n v="1"/>
  </r>
  <r>
    <x v="8"/>
    <s v="Zamboanga City"/>
    <n v="303918"/>
    <s v="Bunguiao NHS"/>
    <s v="ZAMBOANGA CITY"/>
    <n v="2"/>
    <m/>
    <n v="1"/>
    <m/>
    <m/>
    <m/>
    <m/>
    <m/>
    <n v="703500"/>
    <s v="UPGRADING"/>
    <n v="1"/>
    <s v="Completed"/>
    <n v="0.8"/>
    <n v="1"/>
    <d v="2018-11-17T00:00:00"/>
    <d v="2019-06-15T00:00:00"/>
    <m/>
    <m/>
    <d v="2018-03-16T00:00:00"/>
    <d v="2018-03-27T00:00:00"/>
    <d v="2018-04-10T00:00:00"/>
    <d v="2018-07-11T00:00:00"/>
    <d v="2018-07-17T00:00:00"/>
    <s v="RCDG"/>
    <n v="629391.63"/>
    <n v="0"/>
    <n v="0"/>
    <n v="0"/>
    <n v="0"/>
    <n v="1"/>
    <n v="0"/>
    <n v="0"/>
    <n v="0"/>
    <n v="0"/>
    <n v="1"/>
  </r>
  <r>
    <x v="8"/>
    <s v="Zamboanga City"/>
    <n v="303928"/>
    <s v="Manicahan NHS"/>
    <s v="ZAMBOANGA CITY"/>
    <n v="2"/>
    <m/>
    <n v="1"/>
    <m/>
    <m/>
    <m/>
    <m/>
    <m/>
    <n v="703500"/>
    <s v="UPGRADING"/>
    <n v="1"/>
    <s v="Completed"/>
    <n v="0.8"/>
    <n v="1"/>
    <d v="2018-11-17T00:00:00"/>
    <d v="2019-06-15T00:00:00"/>
    <m/>
    <m/>
    <d v="2018-03-16T00:00:00"/>
    <d v="2018-03-27T00:00:00"/>
    <d v="2018-04-10T00:00:00"/>
    <d v="2018-07-11T00:00:00"/>
    <d v="2018-07-17T00:00:00"/>
    <s v="RCDG"/>
    <n v="628909.03"/>
    <n v="0"/>
    <n v="0"/>
    <n v="0"/>
    <n v="0"/>
    <n v="1"/>
    <n v="0"/>
    <n v="0"/>
    <n v="0"/>
    <n v="0"/>
    <n v="1"/>
  </r>
  <r>
    <x v="8"/>
    <s v="Zamboanga City"/>
    <n v="303929"/>
    <s v="Mercedes NHS"/>
    <s v="ZAMBOANGA CITY"/>
    <n v="2"/>
    <m/>
    <n v="1"/>
    <m/>
    <m/>
    <m/>
    <m/>
    <m/>
    <n v="1005000"/>
    <s v="UPGRADING"/>
    <n v="1"/>
    <s v="Completed"/>
    <n v="0.8"/>
    <n v="1"/>
    <d v="2018-11-17T00:00:00"/>
    <d v="2019-06-15T00:00:00"/>
    <m/>
    <m/>
    <d v="2018-03-16T00:00:00"/>
    <d v="2018-03-27T00:00:00"/>
    <d v="2018-04-10T00:00:00"/>
    <d v="2018-07-11T00:00:00"/>
    <d v="2018-07-17T00:00:00"/>
    <s v="RCDG"/>
    <n v="919671.2"/>
    <n v="0"/>
    <n v="0"/>
    <n v="0"/>
    <n v="0"/>
    <n v="1"/>
    <n v="0"/>
    <n v="0"/>
    <n v="0"/>
    <n v="0"/>
    <n v="1"/>
  </r>
  <r>
    <x v="8"/>
    <s v="Zamboanga City"/>
    <n v="303936"/>
    <s v="Tictapul NHS"/>
    <s v="ZAMBOANGA CITY"/>
    <n v="2"/>
    <m/>
    <n v="1"/>
    <m/>
    <m/>
    <m/>
    <m/>
    <m/>
    <n v="703500"/>
    <s v="UPGRADING"/>
    <n v="1"/>
    <s v="Completed"/>
    <n v="0.8"/>
    <n v="1"/>
    <d v="2018-11-17T00:00:00"/>
    <d v="2019-06-15T00:00:00"/>
    <m/>
    <m/>
    <d v="2018-03-16T00:00:00"/>
    <d v="2018-03-27T00:00:00"/>
    <d v="2018-04-10T00:00:00"/>
    <d v="2018-07-11T00:00:00"/>
    <d v="2018-07-17T00:00:00"/>
    <s v="RCDG"/>
    <n v="627582.12"/>
    <n v="0"/>
    <n v="0"/>
    <n v="0"/>
    <n v="0"/>
    <n v="1"/>
    <n v="0"/>
    <n v="0"/>
    <n v="0"/>
    <n v="0"/>
    <n v="1"/>
  </r>
  <r>
    <x v="8"/>
    <s v="Zamboanga del Norte"/>
    <n v="124398"/>
    <s v="La Libertad CS"/>
    <s v="LA LIBERTAD"/>
    <n v="1"/>
    <m/>
    <n v="1"/>
    <m/>
    <m/>
    <m/>
    <m/>
    <m/>
    <n v="636254.46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540"/>
    <s v="Mutia CS"/>
    <s v="MUTIA"/>
    <n v="1"/>
    <m/>
    <n v="1"/>
    <m/>
    <m/>
    <m/>
    <m/>
    <m/>
    <n v="640017.36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561"/>
    <s v="Piñan CS"/>
    <s v="PIÑAN (NEW PIÑAN)"/>
    <n v="1"/>
    <m/>
    <n v="1"/>
    <m/>
    <m/>
    <m/>
    <m/>
    <m/>
    <n v="638434.48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579"/>
    <s v="Polanco CS"/>
    <s v="POLANCO"/>
    <n v="1"/>
    <m/>
    <n v="1"/>
    <m/>
    <m/>
    <m/>
    <m/>
    <m/>
    <n v="637379.23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597"/>
    <s v="Silawe CS"/>
    <s v="POLANCO"/>
    <n v="1"/>
    <m/>
    <n v="1"/>
    <m/>
    <m/>
    <m/>
    <m/>
    <m/>
    <n v="637379.23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610"/>
    <s v="Rizal CS"/>
    <s v="RIZAL"/>
    <n v="1"/>
    <m/>
    <n v="1"/>
    <m/>
    <m/>
    <m/>
    <m/>
    <m/>
    <n v="640017.36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651"/>
    <s v="Sergio Osmeña CS"/>
    <s v="SERGIO OSMEÑA SR."/>
    <n v="1"/>
    <m/>
    <n v="1"/>
    <m/>
    <m/>
    <m/>
    <m/>
    <m/>
    <n v="641600.23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671"/>
    <s v="San Isidro CS"/>
    <s v="SERGIO OSMEÑA SR."/>
    <n v="1"/>
    <m/>
    <n v="1"/>
    <m/>
    <m/>
    <m/>
    <m/>
    <m/>
    <n v="643710.73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751"/>
    <s v="Sibutad CS"/>
    <s v="SIBUTAD"/>
    <n v="1"/>
    <m/>
    <n v="1"/>
    <m/>
    <m/>
    <m/>
    <m/>
    <m/>
    <n v="641072.61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335"/>
    <s v="Ponot CS"/>
    <s v="JOSE DALMAN (PONOT)"/>
    <n v="2"/>
    <m/>
    <n v="1"/>
    <m/>
    <m/>
    <m/>
    <m/>
    <m/>
    <n v="640544.98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369"/>
    <s v="Katipunan CS"/>
    <s v="KATIPUNAN"/>
    <n v="2"/>
    <m/>
    <n v="1"/>
    <m/>
    <m/>
    <m/>
    <m/>
    <m/>
    <n v="638434.48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396"/>
    <s v="Taga CS"/>
    <s v="KATIPUNAN"/>
    <n v="2"/>
    <m/>
    <n v="1"/>
    <m/>
    <m/>
    <m/>
    <m/>
    <m/>
    <n v="634829.87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510"/>
    <s v="Manukan East CS"/>
    <s v="MANUKAN"/>
    <n v="2"/>
    <m/>
    <n v="1"/>
    <m/>
    <m/>
    <m/>
    <m/>
    <m/>
    <n v="638962.11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511"/>
    <s v="Manukan West CS"/>
    <s v="MANUKAN"/>
    <n v="2"/>
    <m/>
    <n v="1"/>
    <m/>
    <m/>
    <m/>
    <m/>
    <m/>
    <n v="638962.11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524"/>
    <s v="Gupot ES"/>
    <s v="MANUKAN"/>
    <n v="2"/>
    <m/>
    <n v="1"/>
    <m/>
    <m/>
    <m/>
    <m/>
    <m/>
    <n v="638962.11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488"/>
    <s v="Roxas CS"/>
    <s v="PRES. MANUEL A. ROXAS"/>
    <n v="2"/>
    <m/>
    <n v="1"/>
    <m/>
    <m/>
    <m/>
    <m/>
    <m/>
    <n v="638434.48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495"/>
    <s v="Dohinob CS"/>
    <s v="PRES. MANUEL A. ROXAS"/>
    <n v="2"/>
    <m/>
    <n v="1"/>
    <m/>
    <m/>
    <m/>
    <m/>
    <m/>
    <n v="638434.48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1T00:00:00"/>
    <s v="YSL BUILDER"/>
    <m/>
    <n v="0"/>
    <n v="0"/>
    <n v="0"/>
    <n v="0"/>
    <n v="1"/>
    <n v="0"/>
    <n v="0"/>
    <n v="0"/>
    <n v="0"/>
    <n v="1"/>
  </r>
  <r>
    <x v="8"/>
    <s v="Zamboanga del Norte"/>
    <n v="124701"/>
    <s v="Siayan CS"/>
    <s v="SIAYAN"/>
    <n v="2"/>
    <m/>
    <n v="1"/>
    <m/>
    <m/>
    <m/>
    <m/>
    <m/>
    <n v="637930.59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770"/>
    <s v="Sindangan Pilot Demonstration School"/>
    <s v="SINDANGAN"/>
    <n v="2"/>
    <m/>
    <n v="1"/>
    <m/>
    <m/>
    <m/>
    <m/>
    <m/>
    <n v="640544.98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778"/>
    <s v="Juan Bugarin CS"/>
    <s v="SINDANGAN"/>
    <n v="2"/>
    <m/>
    <n v="1"/>
    <m/>
    <m/>
    <m/>
    <m/>
    <m/>
    <n v="640544.98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802"/>
    <s v="Mandih CS"/>
    <s v="SINDANGAN"/>
    <n v="2"/>
    <m/>
    <n v="1"/>
    <m/>
    <m/>
    <m/>
    <m/>
    <m/>
    <n v="640544.98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428"/>
    <s v="Bacungan CS"/>
    <s v="BACUNGAN (LEON T. POSTIGO)"/>
    <n v="3"/>
    <m/>
    <n v="1"/>
    <m/>
    <m/>
    <m/>
    <m/>
    <m/>
    <n v="646551.25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278"/>
    <s v="Godod CS"/>
    <s v="GODOD"/>
    <n v="3"/>
    <m/>
    <n v="1"/>
    <m/>
    <m/>
    <m/>
    <m/>
    <m/>
    <n v="646551.25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417"/>
    <s v="Labason CS"/>
    <s v="LABASON"/>
    <n v="3"/>
    <m/>
    <n v="1"/>
    <m/>
    <m/>
    <m/>
    <m/>
    <m/>
    <n v="646551.25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454"/>
    <s v="Liloy CS"/>
    <s v="LILOY"/>
    <n v="3"/>
    <m/>
    <n v="1"/>
    <m/>
    <m/>
    <m/>
    <m/>
    <m/>
    <n v="646551.25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463"/>
    <s v="Baybay CS"/>
    <s v="LILOY"/>
    <n v="3"/>
    <m/>
    <n v="1"/>
    <m/>
    <m/>
    <m/>
    <m/>
    <m/>
    <n v="646551.25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623"/>
    <s v="Salug CS"/>
    <s v="SALUG"/>
    <n v="3"/>
    <m/>
    <n v="1"/>
    <m/>
    <m/>
    <m/>
    <m/>
    <m/>
    <n v="646551.25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625"/>
    <s v="Bacong CS"/>
    <s v="SALUG"/>
    <n v="3"/>
    <m/>
    <n v="1"/>
    <m/>
    <m/>
    <m/>
    <m/>
    <m/>
    <n v="646551.25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830"/>
    <s v="Siocon CS"/>
    <s v="SIOCON"/>
    <n v="3"/>
    <m/>
    <n v="1"/>
    <m/>
    <m/>
    <m/>
    <m/>
    <m/>
    <n v="646551.25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Norte"/>
    <n v="124862"/>
    <s v="Tampilisan CS"/>
    <s v="TAMPILISAN"/>
    <n v="3"/>
    <m/>
    <n v="1"/>
    <m/>
    <m/>
    <m/>
    <m/>
    <m/>
    <n v="646551.25"/>
    <s v="UPGRADING"/>
    <n v="1"/>
    <s v="Completed"/>
    <n v="1"/>
    <n v="1"/>
    <d v="2018-11-09T00:00:00"/>
    <m/>
    <m/>
    <m/>
    <d v="2018-03-18T00:00:00"/>
    <d v="2018-03-26T00:00:00"/>
    <d v="2018-04-10T00:00:00"/>
    <d v="2018-04-25T00:00:00"/>
    <d v="2018-05-30T00:00:00"/>
    <s v="MAQUESERG CONSTRUCTION AND GEN. MERCHANDISE"/>
    <m/>
    <n v="0"/>
    <n v="0"/>
    <n v="0"/>
    <n v="0"/>
    <n v="1"/>
    <n v="0"/>
    <n v="0"/>
    <n v="0"/>
    <n v="0"/>
    <n v="1"/>
  </r>
  <r>
    <x v="8"/>
    <s v="Zamboanga del Sur"/>
    <n v="303766"/>
    <s v="Commonwealth NHS"/>
    <s v="AURORA"/>
    <n v="1"/>
    <m/>
    <n v="1"/>
    <m/>
    <m/>
    <m/>
    <m/>
    <m/>
    <n v="97485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80"/>
    <s v="Aurora National High School"/>
    <s v="AURORA"/>
    <n v="1"/>
    <m/>
    <n v="1"/>
    <m/>
    <m/>
    <m/>
    <m/>
    <m/>
    <n v="1060275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125030"/>
    <s v="Mate ES"/>
    <s v="DUMINGAG"/>
    <n v="1"/>
    <m/>
    <n v="1"/>
    <m/>
    <m/>
    <m/>
    <m/>
    <m/>
    <n v="547725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del Sur"/>
    <n v="196031"/>
    <s v="Paliran ES"/>
    <s v="DUMINGAG"/>
    <n v="1"/>
    <m/>
    <n v="1"/>
    <m/>
    <m/>
    <m/>
    <m/>
    <m/>
    <n v="547725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del Sur"/>
    <n v="303773"/>
    <s v="Dumingag National High School"/>
    <s v="DUMINGAG"/>
    <n v="1"/>
    <m/>
    <n v="1"/>
    <m/>
    <m/>
    <m/>
    <m/>
    <m/>
    <n v="101505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92"/>
    <s v="Leonardo NHS"/>
    <s v="JOSEFINA"/>
    <n v="1"/>
    <m/>
    <n v="1"/>
    <m/>
    <m/>
    <m/>
    <m/>
    <m/>
    <n v="120600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45844"/>
    <s v="LABANGAN SENIOR HIGH SCHOOL"/>
    <s v="LABANGAN"/>
    <n v="1"/>
    <m/>
    <n v="1"/>
    <m/>
    <m/>
    <m/>
    <m/>
    <m/>
    <n v="122610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125183"/>
    <s v="Lactayan ES"/>
    <s v="MAHAYAG"/>
    <n v="1"/>
    <m/>
    <n v="1"/>
    <m/>
    <m/>
    <m/>
    <m/>
    <m/>
    <n v="874350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del Sur"/>
    <n v="125190"/>
    <s v="Pilas ES"/>
    <s v="MAHAYAG"/>
    <n v="1"/>
    <m/>
    <n v="1"/>
    <m/>
    <m/>
    <m/>
    <m/>
    <m/>
    <n v="407025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del Sur"/>
    <n v="314228"/>
    <s v="Sapa Anding National High School - Ramon Magsaysay Extension"/>
    <s v="RAMON MAGSAYSAY (LIARGO)"/>
    <n v="1"/>
    <m/>
    <n v="1"/>
    <m/>
    <m/>
    <m/>
    <m/>
    <m/>
    <n v="112560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817"/>
    <s v="Sominot NHS"/>
    <s v="SOMINOT (DON MARIANO MARCOS)"/>
    <n v="1"/>
    <m/>
    <n v="1"/>
    <m/>
    <m/>
    <m/>
    <m/>
    <m/>
    <n v="849225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819"/>
    <s v="Tambulig NHS"/>
    <s v="TAMBULIG"/>
    <n v="1"/>
    <m/>
    <n v="1"/>
    <m/>
    <m/>
    <m/>
    <m/>
    <m/>
    <n v="1100475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124920"/>
    <s v="Deporehan IES"/>
    <s v="BAYOG"/>
    <n v="2"/>
    <m/>
    <n v="1"/>
    <m/>
    <m/>
    <m/>
    <m/>
    <m/>
    <n v="532650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del Sur"/>
    <n v="196004"/>
    <s v="Lower Conacon ES"/>
    <s v="BAYOG"/>
    <n v="2"/>
    <m/>
    <n v="1"/>
    <m/>
    <m/>
    <m/>
    <m/>
    <m/>
    <n v="351750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del Sur"/>
    <n v="303757"/>
    <s v="Bayog NHS"/>
    <s v="BAYOG"/>
    <n v="2"/>
    <m/>
    <n v="1"/>
    <m/>
    <m/>
    <m/>
    <m/>
    <m/>
    <n v="107535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64"/>
    <s v="Laureano Salusod NHS"/>
    <s v="DIMATALING"/>
    <n v="2"/>
    <m/>
    <n v="1"/>
    <m/>
    <m/>
    <m/>
    <m/>
    <m/>
    <n v="1226100"/>
    <s v="UPGRADING"/>
    <n v="1"/>
    <s v="Completed"/>
    <n v="0.98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70"/>
    <s v="Dimataling NHS"/>
    <s v="DIMATALING"/>
    <n v="2"/>
    <m/>
    <n v="1"/>
    <m/>
    <m/>
    <m/>
    <m/>
    <m/>
    <n v="99495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124983"/>
    <s v="Sumilom PS"/>
    <s v="DINAS"/>
    <n v="2"/>
    <m/>
    <n v="1"/>
    <m/>
    <m/>
    <m/>
    <m/>
    <m/>
    <n v="59325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71"/>
    <s v="Dinas NHS"/>
    <s v="DINAS"/>
    <n v="2"/>
    <m/>
    <n v="1"/>
    <m/>
    <m/>
    <m/>
    <m/>
    <m/>
    <n v="109746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78"/>
    <s v="Guipos NHS"/>
    <s v="GUIPOS"/>
    <n v="2"/>
    <m/>
    <n v="1"/>
    <m/>
    <m/>
    <m/>
    <m/>
    <m/>
    <n v="108540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125104"/>
    <s v="Mapao CPS"/>
    <s v="KUMALARANG"/>
    <n v="2"/>
    <m/>
    <n v="1"/>
    <m/>
    <m/>
    <m/>
    <m/>
    <m/>
    <n v="331650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del Sur"/>
    <n v="303823"/>
    <s v="Tubod NHS"/>
    <s v="LAKEWOOD"/>
    <n v="2"/>
    <m/>
    <n v="1"/>
    <m/>
    <m/>
    <m/>
    <m/>
    <m/>
    <n v="97485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14249"/>
    <s v="Poblacion Comprehensive NHS"/>
    <s v="LAKEWOOD"/>
    <n v="2"/>
    <m/>
    <n v="1"/>
    <m/>
    <m/>
    <m/>
    <m/>
    <m/>
    <n v="1100475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125152"/>
    <s v="Cubo ES"/>
    <s v="LAPUYAN"/>
    <n v="2"/>
    <m/>
    <n v="1"/>
    <m/>
    <m/>
    <m/>
    <m/>
    <m/>
    <n v="407025.00000001298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del Sur"/>
    <n v="125161"/>
    <s v="Mahalingeb PS"/>
    <s v="LAPUYAN"/>
    <n v="2"/>
    <m/>
    <n v="1"/>
    <m/>
    <m/>
    <m/>
    <m/>
    <m/>
    <n v="36225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14261"/>
    <s v="Lapuyan National High School - Maralag Extension"/>
    <s v="LAPUYAN"/>
    <n v="2"/>
    <m/>
    <n v="1"/>
    <m/>
    <m/>
    <m/>
    <m/>
    <m/>
    <n v="53025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83"/>
    <s v="Kalian NHS"/>
    <s v="MARGOSATUBIG"/>
    <n v="2"/>
    <m/>
    <n v="1"/>
    <m/>
    <m/>
    <m/>
    <m/>
    <m/>
    <n v="859275"/>
    <s v="UPGRADING"/>
    <n v="1"/>
    <s v="Completed"/>
    <n v="0.97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804"/>
    <s v="Paulino Dari NHS"/>
    <s v="PITOGO"/>
    <n v="2"/>
    <m/>
    <n v="1"/>
    <m/>
    <m/>
    <m/>
    <m/>
    <m/>
    <n v="829125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76"/>
    <s v="Eugenia Andrin NHS"/>
    <s v="SAN PABLO"/>
    <n v="2"/>
    <m/>
    <n v="1"/>
    <m/>
    <m/>
    <m/>
    <m/>
    <m/>
    <n v="85425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813"/>
    <s v="San Pablo NHS"/>
    <s v="SAN PABLO"/>
    <n v="2"/>
    <m/>
    <n v="1"/>
    <m/>
    <m/>
    <m/>
    <m/>
    <m/>
    <n v="84420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14251"/>
    <s v="San Pablo NHS - Sacbulan Ext."/>
    <s v="SAN PABLO"/>
    <n v="2"/>
    <m/>
    <n v="1"/>
    <m/>
    <m/>
    <m/>
    <m/>
    <m/>
    <n v="67200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68"/>
    <s v="Tabina NHS"/>
    <s v="TABINA"/>
    <n v="2"/>
    <m/>
    <n v="1"/>
    <m/>
    <m/>
    <m/>
    <m/>
    <m/>
    <n v="844200"/>
    <s v="UPGRADING"/>
    <n v="1"/>
    <s v="Completed"/>
    <n v="0.92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53"/>
    <s v="Antonio NHS"/>
    <s v="TIGBAO"/>
    <n v="2"/>
    <m/>
    <n v="1"/>
    <m/>
    <m/>
    <m/>
    <m/>
    <m/>
    <n v="84420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800"/>
    <s v="Nilo NHS"/>
    <s v="TIGBAO"/>
    <n v="2"/>
    <m/>
    <n v="1"/>
    <m/>
    <m/>
    <m/>
    <m/>
    <m/>
    <n v="844200"/>
    <s v="UPGRADING"/>
    <n v="1"/>
    <s v="Completed"/>
    <n v="0.95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8"/>
    <s v="Zamboanga del Sur"/>
    <n v="303782"/>
    <s v="Kabatan NHS"/>
    <s v="VINCENZO A. SAGUN"/>
    <n v="2"/>
    <m/>
    <n v="1"/>
    <m/>
    <m/>
    <m/>
    <m/>
    <m/>
    <n v="1226100"/>
    <s v="UPGRADING"/>
    <n v="1"/>
    <s v="Completed"/>
    <n v="0.98"/>
    <n v="1"/>
    <d v="2018-11-07T00:00:00"/>
    <m/>
    <m/>
    <m/>
    <d v="2018-04-17T00:00:00"/>
    <d v="2018-04-24T00:00:00"/>
    <d v="2018-05-17T00:00:00"/>
    <d v="2018-05-29T00:00:00"/>
    <d v="2018-07-04T00:00:00"/>
    <s v="J.S ENGINEERING &amp; MARKETING SERVICES"/>
    <m/>
    <n v="0"/>
    <n v="0"/>
    <n v="0"/>
    <n v="0"/>
    <n v="1"/>
    <n v="0"/>
    <n v="0"/>
    <n v="0"/>
    <n v="0"/>
    <n v="1"/>
  </r>
  <r>
    <x v="9"/>
    <s v="Albay"/>
    <n v="301871"/>
    <s v="San Antonio NHS, Malilipot"/>
    <s v="MALILIPOT"/>
    <n v="1"/>
    <m/>
    <n v="1"/>
    <m/>
    <m/>
    <m/>
    <m/>
    <m/>
    <n v="1155364.48"/>
    <s v="UPGRADING"/>
    <n v="1"/>
    <s v="ONGOING"/>
    <n v="0.65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Albay"/>
    <n v="309505"/>
    <s v="San Francisco NHS"/>
    <s v="MALILIPOT"/>
    <n v="1"/>
    <m/>
    <n v="1"/>
    <m/>
    <m/>
    <m/>
    <m/>
    <m/>
    <n v="1005974.09"/>
    <s v="UPGRADING"/>
    <n v="1"/>
    <s v="ONGOING"/>
    <n v="0.65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Albay"/>
    <n v="309515"/>
    <s v="Malilipot NHS"/>
    <s v="MALILIPOT"/>
    <n v="1"/>
    <m/>
    <n v="1"/>
    <m/>
    <m/>
    <m/>
    <m/>
    <m/>
    <n v="2106133.08"/>
    <s v="UPGRADING"/>
    <n v="1"/>
    <s v="ONGOING"/>
    <n v="0.65"/>
    <n v="0.7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Albay"/>
    <n v="111639"/>
    <s v="Baligang ES"/>
    <s v="CAMALIG"/>
    <n v="2"/>
    <m/>
    <n v="1"/>
    <m/>
    <m/>
    <m/>
    <m/>
    <m/>
    <n v="6161438.9000000004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Albay"/>
    <n v="301813"/>
    <s v="Batan National High School"/>
    <s v="RAPU-RAPU"/>
    <n v="2"/>
    <m/>
    <n v="1"/>
    <m/>
    <m/>
    <m/>
    <m/>
    <m/>
    <n v="1868547.6"/>
    <s v="UPGRADING"/>
    <n v="1"/>
    <s v="ONGOING"/>
    <n v="0.6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Albay"/>
    <n v="301882"/>
    <s v="Villahermosa NHS"/>
    <s v="RAPU-RAPU"/>
    <n v="2"/>
    <m/>
    <n v="1"/>
    <m/>
    <m/>
    <m/>
    <m/>
    <m/>
    <n v="1709022.71"/>
    <s v="UPGRADING"/>
    <n v="1"/>
    <s v="ONGOING"/>
    <n v="0.6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Albay"/>
    <n v="301884"/>
    <s v="Mancao National High School"/>
    <s v="RAPU-RAPU"/>
    <n v="2"/>
    <m/>
    <n v="1"/>
    <m/>
    <m/>
    <m/>
    <m/>
    <m/>
    <n v="1595786.93"/>
    <s v="UPGRADING"/>
    <n v="1"/>
    <s v="ONGOING"/>
    <n v="0.6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Albay"/>
    <n v="309509"/>
    <s v="Bilbao National High School"/>
    <s v="RAPU-RAPU"/>
    <n v="2"/>
    <m/>
    <n v="1"/>
    <m/>
    <m/>
    <m/>
    <m/>
    <m/>
    <n v="1482133.62"/>
    <s v="UPGRADING"/>
    <n v="1"/>
    <s v="ONGOING"/>
    <n v="0.6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Albay"/>
    <n v="309519"/>
    <s v="Tinopan HS"/>
    <s v="RAPU-RAPU"/>
    <n v="2"/>
    <m/>
    <n v="1"/>
    <m/>
    <m/>
    <m/>
    <m/>
    <m/>
    <n v="1570749.69"/>
    <s v="UPGRADING"/>
    <n v="1"/>
    <s v="ONGOING"/>
    <n v="0.6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Albay"/>
    <n v="111965"/>
    <s v="Alabangpuro ES"/>
    <s v="PIO DURAN"/>
    <n v="3"/>
    <m/>
    <n v="1"/>
    <m/>
    <m/>
    <m/>
    <m/>
    <m/>
    <n v="1374646.64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Albay"/>
    <n v="301840"/>
    <s v="Magpanambo NHS"/>
    <s v="POLANGUI"/>
    <n v="3"/>
    <m/>
    <n v="1"/>
    <m/>
    <m/>
    <m/>
    <m/>
    <m/>
    <n v="1496125.18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Norte"/>
    <n v="301898"/>
    <s v="Jose Panganiban NHS"/>
    <s v="JOSE PANGANIBAN"/>
    <n v="1"/>
    <m/>
    <n v="1"/>
    <m/>
    <m/>
    <m/>
    <m/>
    <m/>
    <n v="3939736.92"/>
    <s v="UPGRADING"/>
    <n v="1"/>
    <s v="Completed"/>
    <n v="1"/>
    <n v="1"/>
    <d v="2018-07-01T00:00:00"/>
    <m/>
    <m/>
    <m/>
    <m/>
    <m/>
    <m/>
    <m/>
    <m/>
    <m/>
    <n v="3913595.4"/>
    <n v="0"/>
    <n v="0"/>
    <n v="0"/>
    <n v="0"/>
    <n v="1"/>
    <n v="0"/>
    <n v="0"/>
    <n v="0"/>
    <n v="0"/>
    <n v="1"/>
  </r>
  <r>
    <x v="9"/>
    <s v="Camarines Norte"/>
    <n v="301893"/>
    <s v="Daguit NHS"/>
    <s v="LABO"/>
    <n v="1"/>
    <m/>
    <n v="1"/>
    <m/>
    <m/>
    <m/>
    <m/>
    <m/>
    <n v="2492745.5299999998"/>
    <s v="UPGRADING"/>
    <n v="1"/>
    <s v="Completed"/>
    <n v="1"/>
    <n v="1"/>
    <d v="2018-07-01T00:00:00"/>
    <m/>
    <m/>
    <m/>
    <d v="2018-02-28T00:00:00"/>
    <m/>
    <d v="2018-03-21T00:00:00"/>
    <m/>
    <m/>
    <m/>
    <n v="2468080.15"/>
    <n v="0"/>
    <n v="0"/>
    <n v="0"/>
    <n v="0"/>
    <n v="1"/>
    <n v="0"/>
    <n v="0"/>
    <n v="0"/>
    <n v="0"/>
    <n v="1"/>
  </r>
  <r>
    <x v="9"/>
    <s v="Camarines Norte"/>
    <n v="301922"/>
    <s v="Tulay Na Lupa NHS"/>
    <s v="LABO"/>
    <n v="1"/>
    <m/>
    <n v="1"/>
    <m/>
    <m/>
    <m/>
    <m/>
    <m/>
    <n v="3649542.64"/>
    <s v="UPGRADING"/>
    <n v="1"/>
    <s v="Completed"/>
    <n v="1"/>
    <n v="1"/>
    <d v="2018-07-01T00:00:00"/>
    <m/>
    <m/>
    <m/>
    <d v="2018-02-28T00:00:00"/>
    <m/>
    <d v="2018-03-21T00:00:00"/>
    <m/>
    <m/>
    <m/>
    <n v="1642239.75"/>
    <n v="0"/>
    <n v="0"/>
    <n v="0"/>
    <n v="0"/>
    <n v="1"/>
    <n v="0"/>
    <n v="0"/>
    <n v="0"/>
    <n v="0"/>
    <n v="1"/>
  </r>
  <r>
    <x v="9"/>
    <s v="Camarines Norte"/>
    <n v="301923"/>
    <s v="Talobatib HS"/>
    <s v="LABO"/>
    <n v="1"/>
    <m/>
    <n v="1"/>
    <m/>
    <m/>
    <m/>
    <m/>
    <m/>
    <n v="1656810.17"/>
    <s v="UPGRADING"/>
    <n v="1"/>
    <s v="Completed"/>
    <n v="1"/>
    <n v="1"/>
    <d v="2018-07-01T00:00:00"/>
    <m/>
    <m/>
    <m/>
    <d v="2018-02-28T00:00:00"/>
    <m/>
    <d v="2018-03-21T00:00:00"/>
    <m/>
    <m/>
    <m/>
    <n v="3631385.71"/>
    <n v="0"/>
    <n v="0"/>
    <n v="0"/>
    <n v="0"/>
    <n v="1"/>
    <n v="0"/>
    <n v="0"/>
    <n v="0"/>
    <n v="0"/>
    <n v="1"/>
  </r>
  <r>
    <x v="9"/>
    <s v="Camarines Norte"/>
    <n v="301890"/>
    <s v="Batobalani NHS"/>
    <s v="PARACALE"/>
    <n v="1"/>
    <m/>
    <n v="1"/>
    <m/>
    <m/>
    <m/>
    <m/>
    <m/>
    <n v="2626785.92"/>
    <s v="UPGRADING"/>
    <n v="1"/>
    <s v="Completed"/>
    <n v="1"/>
    <n v="1"/>
    <d v="2018-07-01T00:00:00"/>
    <m/>
    <m/>
    <m/>
    <d v="2018-02-28T00:00:00"/>
    <m/>
    <d v="2018-03-21T00:00:00"/>
    <m/>
    <m/>
    <m/>
    <n v="2596870.62"/>
    <n v="0"/>
    <n v="0"/>
    <n v="0"/>
    <n v="0"/>
    <n v="1"/>
    <n v="0"/>
    <n v="0"/>
    <n v="0"/>
    <n v="0"/>
    <n v="1"/>
  </r>
  <r>
    <x v="9"/>
    <s v="Camarines Norte"/>
    <n v="301910"/>
    <s v="Paracale NHS"/>
    <s v="PARACALE"/>
    <n v="1"/>
    <m/>
    <n v="1"/>
    <m/>
    <m/>
    <m/>
    <m/>
    <m/>
    <n v="2634173.86"/>
    <s v="UPGRADING"/>
    <n v="1"/>
    <s v="Completed"/>
    <n v="1"/>
    <n v="1"/>
    <d v="2018-07-01T00:00:00"/>
    <m/>
    <m/>
    <m/>
    <d v="2018-02-28T00:00:00"/>
    <m/>
    <d v="2018-03-21T00:00:00"/>
    <m/>
    <m/>
    <m/>
    <n v="2608327.86"/>
    <n v="0"/>
    <n v="0"/>
    <n v="0"/>
    <n v="0"/>
    <n v="1"/>
    <n v="0"/>
    <n v="0"/>
    <n v="0"/>
    <n v="0"/>
    <n v="1"/>
  </r>
  <r>
    <x v="9"/>
    <s v="Camarines Norte"/>
    <n v="301889"/>
    <s v="Basud NHS"/>
    <s v="BASUD"/>
    <n v="2"/>
    <m/>
    <n v="1"/>
    <m/>
    <m/>
    <m/>
    <m/>
    <m/>
    <n v="7013018.8499999996"/>
    <s v="UPGRADING"/>
    <n v="1"/>
    <s v="Completed"/>
    <n v="1"/>
    <n v="1"/>
    <d v="2018-07-01T00:00:00"/>
    <m/>
    <m/>
    <m/>
    <d v="2018-02-28T00:00:00"/>
    <m/>
    <d v="2018-03-21T00:00:00"/>
    <m/>
    <m/>
    <m/>
    <n v="6963077.2300000004"/>
    <n v="0"/>
    <n v="0"/>
    <n v="0"/>
    <n v="0"/>
    <n v="1"/>
    <n v="0"/>
    <n v="0"/>
    <n v="0"/>
    <n v="0"/>
    <n v="1"/>
  </r>
  <r>
    <x v="9"/>
    <s v="Camarines Norte"/>
    <n v="301906"/>
    <s v="Moreno Integrated School"/>
    <s v="DAET (Capital)"/>
    <n v="2"/>
    <m/>
    <n v="1"/>
    <m/>
    <m/>
    <m/>
    <m/>
    <m/>
    <n v="3642946.55"/>
    <s v="UPGRADING"/>
    <n v="1"/>
    <s v="Completed"/>
    <n v="1"/>
    <n v="1"/>
    <d v="2018-07-01T00:00:00"/>
    <m/>
    <m/>
    <m/>
    <d v="2018-02-28T00:00:00"/>
    <m/>
    <d v="2018-03-21T00:00:00"/>
    <m/>
    <m/>
    <m/>
    <n v="3606232.35"/>
    <n v="0"/>
    <n v="0"/>
    <n v="0"/>
    <n v="0"/>
    <n v="1"/>
    <n v="0"/>
    <n v="0"/>
    <n v="0"/>
    <n v="0"/>
    <n v="1"/>
  </r>
  <r>
    <x v="9"/>
    <s v="Camarines Norte"/>
    <n v="301905"/>
    <s v="Mercedes HS"/>
    <s v="MERCEDES"/>
    <n v="2"/>
    <m/>
    <n v="1"/>
    <m/>
    <m/>
    <m/>
    <m/>
    <m/>
    <n v="2523429.7000000002"/>
    <s v="UPGRADING"/>
    <n v="1"/>
    <s v="Completed"/>
    <n v="1"/>
    <n v="1"/>
    <d v="2018-07-01T00:00:00"/>
    <m/>
    <m/>
    <m/>
    <d v="2018-02-28T00:00:00"/>
    <m/>
    <d v="2018-03-21T00:00:00"/>
    <m/>
    <m/>
    <m/>
    <n v="2495864"/>
    <n v="0"/>
    <n v="0"/>
    <n v="0"/>
    <n v="0"/>
    <n v="1"/>
    <n v="0"/>
    <n v="0"/>
    <n v="0"/>
    <n v="0"/>
    <n v="1"/>
  </r>
  <r>
    <x v="9"/>
    <s v="Camarines Sur"/>
    <n v="301988"/>
    <s v="Lupi-Iligan HS"/>
    <s v="LUPI"/>
    <n v="1"/>
    <m/>
    <n v="1"/>
    <m/>
    <m/>
    <m/>
    <m/>
    <m/>
    <n v="2261423.6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1929"/>
    <s v="Simeon Tycangco MHS"/>
    <s v="RAGAY"/>
    <n v="1"/>
    <m/>
    <n v="1"/>
    <m/>
    <m/>
    <m/>
    <m/>
    <m/>
    <n v="2549977.63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1930"/>
    <s v="Sisa Feliciano MHS"/>
    <s v="RAGAY"/>
    <n v="1"/>
    <m/>
    <n v="1"/>
    <m/>
    <m/>
    <m/>
    <m/>
    <m/>
    <n v="2083426.7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9743"/>
    <s v="Bolo Norte HS"/>
    <s v="SIPOCOT"/>
    <n v="1"/>
    <m/>
    <n v="1"/>
    <m/>
    <m/>
    <m/>
    <m/>
    <m/>
    <n v="2657221.6800000002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9767"/>
    <s v="Manangle High School"/>
    <s v="SIPOCOT"/>
    <n v="1"/>
    <m/>
    <n v="1"/>
    <m/>
    <m/>
    <m/>
    <m/>
    <m/>
    <n v="1015428.28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1935"/>
    <s v="Bahao HS"/>
    <s v="LIBMANAN"/>
    <n v="2"/>
    <m/>
    <n v="1"/>
    <m/>
    <m/>
    <m/>
    <m/>
    <m/>
    <n v="2174993.9300000002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1994"/>
    <s v="Mambulo Nuevo High School"/>
    <s v="LIBMANAN"/>
    <n v="2"/>
    <m/>
    <n v="1"/>
    <m/>
    <m/>
    <m/>
    <m/>
    <m/>
    <n v="2474177.7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9745"/>
    <s v="Northern Plain HS"/>
    <s v="LIBMANAN"/>
    <n v="2"/>
    <m/>
    <n v="1"/>
    <m/>
    <m/>
    <m/>
    <m/>
    <m/>
    <n v="1247131.889999999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2025"/>
    <s v="Sagrada Familia High School"/>
    <s v="MINALABAC"/>
    <n v="2"/>
    <m/>
    <n v="1"/>
    <m/>
    <m/>
    <m/>
    <m/>
    <m/>
    <n v="2033467.72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9731"/>
    <s v="Antipolo HS, Minalabac"/>
    <s v="MINALABAC"/>
    <n v="2"/>
    <m/>
    <n v="1"/>
    <m/>
    <m/>
    <m/>
    <m/>
    <m/>
    <n v="1947146.05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68"/>
    <s v="Don Mariano C. Veneracion NHS"/>
    <s v="PAMPLONA"/>
    <n v="2"/>
    <m/>
    <n v="1"/>
    <m/>
    <m/>
    <m/>
    <m/>
    <m/>
    <n v="1852571.57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2032"/>
    <s v="Maura N. Sibulo National HS"/>
    <s v="PAMPLONA"/>
    <n v="2"/>
    <m/>
    <n v="1"/>
    <m/>
    <m/>
    <m/>
    <m/>
    <m/>
    <n v="1852571.57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65"/>
    <s v="Rolando R. Andaya, Sr. MHS"/>
    <s v="PASACAO"/>
    <n v="2"/>
    <m/>
    <n v="1"/>
    <m/>
    <m/>
    <m/>
    <m/>
    <m/>
    <n v="1293794.83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9732"/>
    <s v="Dr. Lorenzo P. Ziga MHS"/>
    <s v="PASACAO"/>
    <n v="2"/>
    <m/>
    <n v="1"/>
    <m/>
    <m/>
    <m/>
    <m/>
    <m/>
    <n v="1886881.46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2053"/>
    <s v="Sulpicio A. Roco MHS"/>
    <s v="BOMBON"/>
    <n v="3"/>
    <m/>
    <n v="1"/>
    <m/>
    <m/>
    <m/>
    <m/>
    <m/>
    <n v="1585526.55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9707"/>
    <s v="Siembre HS"/>
    <s v="BOMBON"/>
    <n v="3"/>
    <m/>
    <n v="1"/>
    <m/>
    <m/>
    <m/>
    <m/>
    <m/>
    <n v="1096756.47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9735"/>
    <s v="Northern Canaman HS"/>
    <s v="CANAMAN"/>
    <n v="3"/>
    <m/>
    <n v="1"/>
    <m/>
    <m/>
    <m/>
    <m/>
    <m/>
    <n v="1622289.56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57"/>
    <s v="Doroteo Federis, Sr. NHS (frmerly: Carangcang HS)"/>
    <s v="MAGARAO"/>
    <n v="3"/>
    <m/>
    <n v="1"/>
    <m/>
    <m/>
    <m/>
    <m/>
    <m/>
    <n v="1351201.39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2034"/>
    <s v="Magarao NHS (formerly: San Isidro NHS)"/>
    <s v="MAGARAO"/>
    <n v="3"/>
    <m/>
    <n v="1"/>
    <m/>
    <m/>
    <m/>
    <m/>
    <m/>
    <n v="2031906.68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46"/>
    <s v="Binanuaanan NHS"/>
    <s v="PILI (Capital)"/>
    <n v="3"/>
    <m/>
    <n v="1"/>
    <m/>
    <m/>
    <m/>
    <m/>
    <m/>
    <n v="2223308.5299999998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2017"/>
    <s v="Gov.Mariano E. Villafuerte  HS"/>
    <s v="PILI (Capital)"/>
    <n v="3"/>
    <m/>
    <n v="1"/>
    <m/>
    <m/>
    <m/>
    <m/>
    <m/>
    <n v="1913337.83"/>
    <s v="UPGRADING"/>
    <n v="1"/>
    <s v="ONGOING"/>
    <n v="0.92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2054"/>
    <s v="Tabgon HS, Goa"/>
    <s v="GOA"/>
    <n v="4"/>
    <m/>
    <n v="1"/>
    <m/>
    <m/>
    <m/>
    <m/>
    <m/>
    <n v="1372217.91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63"/>
    <s v="Dahat National Vocational HS"/>
    <s v="LAGONOY"/>
    <n v="4"/>
    <m/>
    <n v="1"/>
    <m/>
    <m/>
    <m/>
    <m/>
    <m/>
    <n v="1291895.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2039"/>
    <s v="San Ramon Pilot NHS, Lagonoy (frmerly:Sn.Ramon Pilot HS)"/>
    <s v="LAGONOY"/>
    <n v="4"/>
    <m/>
    <n v="1"/>
    <m/>
    <m/>
    <m/>
    <m/>
    <m/>
    <n v="1914501.5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9768"/>
    <s v="Cabotonan High School"/>
    <s v="LAGONOY"/>
    <n v="4"/>
    <m/>
    <n v="1"/>
    <m/>
    <m/>
    <m/>
    <m/>
    <m/>
    <n v="688543.6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9708"/>
    <s v="Catalotoan HS"/>
    <s v="SAGÑAY"/>
    <n v="4"/>
    <m/>
    <n v="1"/>
    <m/>
    <m/>
    <m/>
    <m/>
    <m/>
    <n v="876848.61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9714"/>
    <s v="Dr. Rodolfo V. Pamor MHS - Sagñay Southeastern Annex HS"/>
    <s v="SAGÑAY"/>
    <n v="4"/>
    <m/>
    <n v="1"/>
    <m/>
    <m/>
    <m/>
    <m/>
    <m/>
    <n v="1968881.53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84"/>
    <s v="Vivencio Obias - Kinalansan NHS (formerly: Kinalansan NHS)"/>
    <s v="SAN JOSE"/>
    <n v="4"/>
    <m/>
    <n v="1"/>
    <m/>
    <m/>
    <m/>
    <m/>
    <m/>
    <n v="3138071.7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9753"/>
    <s v="Salogon HS"/>
    <s v="SAN JOSE"/>
    <n v="4"/>
    <m/>
    <n v="1"/>
    <m/>
    <m/>
    <m/>
    <m/>
    <m/>
    <n v="1614124.4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9771"/>
    <s v="Villafuerte-Peña High School"/>
    <s v="SAN JOSE"/>
    <n v="4"/>
    <m/>
    <n v="1"/>
    <m/>
    <m/>
    <m/>
    <m/>
    <m/>
    <n v="1176699.9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1986"/>
    <s v="La Salvacion NHS"/>
    <s v="TIGAON"/>
    <n v="4"/>
    <m/>
    <n v="1"/>
    <m/>
    <m/>
    <m/>
    <m/>
    <m/>
    <n v="2413979.33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2029"/>
    <s v="Tinawagan NHS"/>
    <s v="TIGAON"/>
    <n v="4"/>
    <m/>
    <n v="1"/>
    <m/>
    <m/>
    <m/>
    <m/>
    <m/>
    <n v="2198602.2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marines Sur"/>
    <n v="309766"/>
    <s v="San Rafael National High School - Cabalinadan Annex HS"/>
    <s v="TIGAON"/>
    <n v="4"/>
    <m/>
    <n v="1"/>
    <m/>
    <m/>
    <m/>
    <m/>
    <m/>
    <n v="1459235.29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112317"/>
    <s v="Agdangan ES"/>
    <s v="BAAO"/>
    <n v="5"/>
    <m/>
    <n v="1"/>
    <m/>
    <m/>
    <m/>
    <m/>
    <m/>
    <n v="1335674.46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33"/>
    <s v="Eusebia Paz Arroyo Mem. NHS"/>
    <s v="BAAO"/>
    <n v="5"/>
    <m/>
    <n v="1"/>
    <m/>
    <m/>
    <m/>
    <m/>
    <m/>
    <n v="881608.32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2014"/>
    <s v="Pararao HS"/>
    <s v="BALATAN"/>
    <n v="5"/>
    <m/>
    <n v="1"/>
    <m/>
    <m/>
    <m/>
    <m/>
    <m/>
    <n v="1558409.79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2059"/>
    <s v="Tapayas HS"/>
    <s v="BALATAN"/>
    <n v="5"/>
    <m/>
    <n v="1"/>
    <m/>
    <m/>
    <m/>
    <m/>
    <m/>
    <n v="1339454.3999999999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9759"/>
    <s v="Pulang Daga High School"/>
    <s v="BALATAN"/>
    <n v="5"/>
    <m/>
    <n v="1"/>
    <m/>
    <m/>
    <m/>
    <m/>
    <m/>
    <n v="1826170.87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2026"/>
    <s v="Salvacion HS, Bato"/>
    <s v="BATO"/>
    <n v="5"/>
    <m/>
    <n v="1"/>
    <m/>
    <m/>
    <m/>
    <m/>
    <m/>
    <n v="1791228.85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9746"/>
    <s v="Payak HS"/>
    <s v="BATO"/>
    <n v="5"/>
    <m/>
    <n v="1"/>
    <m/>
    <m/>
    <m/>
    <m/>
    <m/>
    <n v="1375160.28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71"/>
    <s v="Fabrica HS"/>
    <s v="BULA"/>
    <n v="5"/>
    <m/>
    <n v="1"/>
    <m/>
    <m/>
    <m/>
    <m/>
    <m/>
    <n v="1395935.08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82"/>
    <s v="Inoyonan HS"/>
    <s v="BULA"/>
    <n v="5"/>
    <m/>
    <n v="1"/>
    <m/>
    <m/>
    <m/>
    <m/>
    <m/>
    <n v="1527923.25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2041"/>
    <s v="San Ramon HS"/>
    <s v="BULA"/>
    <n v="5"/>
    <m/>
    <n v="1"/>
    <m/>
    <m/>
    <m/>
    <m/>
    <m/>
    <n v="945965.75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marines Sur"/>
    <n v="301992"/>
    <s v="Tandaay Provincial HS"/>
    <s v="NABUA"/>
    <n v="5"/>
    <m/>
    <n v="1"/>
    <m/>
    <m/>
    <m/>
    <m/>
    <m/>
    <n v="1219125.3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Catanduanes"/>
    <n v="302101"/>
    <s v="Sicmil IS"/>
    <s v="GIGMOTO"/>
    <n v="0"/>
    <m/>
    <n v="1"/>
    <m/>
    <m/>
    <m/>
    <m/>
    <m/>
    <n v="1251978.2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tanduanes"/>
    <n v="309802"/>
    <s v="Cobo IS"/>
    <s v="PANDAN"/>
    <n v="0"/>
    <m/>
    <n v="1"/>
    <m/>
    <m/>
    <m/>
    <m/>
    <m/>
    <n v="1496144.39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tanduanes"/>
    <n v="302091"/>
    <s v="Manambrag NHS"/>
    <s v="SAN ANDRES (CALOLBON)"/>
    <n v="0"/>
    <m/>
    <n v="1"/>
    <m/>
    <m/>
    <m/>
    <m/>
    <m/>
    <n v="2069243.38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tanduanes"/>
    <n v="302092"/>
    <s v="Mayngaway NHS"/>
    <s v="SAN ANDRES (CALOLBON)"/>
    <n v="0"/>
    <m/>
    <n v="1"/>
    <m/>
    <m/>
    <m/>
    <m/>
    <m/>
    <n v="1955914.93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Catanduanes"/>
    <n v="302098"/>
    <s v="San Miguel Rural DHS"/>
    <s v="SAN MIGUEL"/>
    <n v="0"/>
    <m/>
    <n v="1"/>
    <m/>
    <m/>
    <m/>
    <m/>
    <m/>
    <n v="2230044.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Iriga City"/>
    <n v="343238"/>
    <s v="San Agustin Senior High School"/>
    <s v="IRIGA CITY"/>
    <n v="5"/>
    <m/>
    <n v="1"/>
    <m/>
    <m/>
    <m/>
    <m/>
    <m/>
    <n v="1224536.4099999999"/>
    <s v="UPGRADING"/>
    <n v="1"/>
    <s v="ONGOING"/>
    <n v="1"/>
    <n v="1"/>
    <m/>
    <m/>
    <m/>
    <m/>
    <m/>
    <m/>
    <m/>
    <m/>
    <m/>
    <m/>
    <m/>
    <n v="0"/>
    <n v="0"/>
    <n v="0"/>
    <n v="1"/>
    <n v="0"/>
    <n v="0"/>
    <n v="0"/>
    <n v="0"/>
    <n v="1"/>
    <n v="0"/>
  </r>
  <r>
    <x v="9"/>
    <s v="Legaspi City"/>
    <n v="302261"/>
    <s v="Pag-asa NHS"/>
    <s v="LEGAZPI CITY  (Capital)"/>
    <n v="2"/>
    <m/>
    <n v="1"/>
    <m/>
    <m/>
    <m/>
    <m/>
    <m/>
    <n v="3313445.5"/>
    <s v="UPGRADING"/>
    <n v="1"/>
    <s v="Completed"/>
    <n v="1"/>
    <n v="1"/>
    <d v="2018-09-10T00:00:00"/>
    <m/>
    <m/>
    <m/>
    <d v="2018-04-12T00:00:00"/>
    <d v="2018-04-20T00:00:00"/>
    <d v="2018-05-02T00:00:00"/>
    <d v="2018-05-18T00:00:00"/>
    <d v="2018-05-21T00:00:00"/>
    <s v="ZAREPATH Construction and Supply"/>
    <n v="3106673.93"/>
    <n v="0"/>
    <n v="0"/>
    <n v="0"/>
    <n v="0"/>
    <n v="1"/>
    <n v="0"/>
    <n v="0"/>
    <n v="0"/>
    <n v="0"/>
    <n v="1"/>
  </r>
  <r>
    <x v="9"/>
    <s v="Sorsogon"/>
    <n v="302184"/>
    <s v="Barcelona National Comprehensive HS"/>
    <s v="BARCELONA"/>
    <n v="2"/>
    <m/>
    <n v="1"/>
    <m/>
    <m/>
    <m/>
    <m/>
    <m/>
    <n v="1501127.63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190"/>
    <s v="Bulan NHS"/>
    <s v="BULAN"/>
    <n v="2"/>
    <m/>
    <n v="1"/>
    <m/>
    <m/>
    <m/>
    <m/>
    <m/>
    <n v="1980291.25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214"/>
    <s v="Gubat NHS"/>
    <s v="GUBAT"/>
    <n v="2"/>
    <m/>
    <n v="1"/>
    <m/>
    <m/>
    <m/>
    <m/>
    <m/>
    <n v="1447611.59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212"/>
    <s v="Gallanosa National High School"/>
    <s v="IROSIN"/>
    <n v="2"/>
    <m/>
    <n v="1"/>
    <m/>
    <m/>
    <m/>
    <m/>
    <m/>
    <n v="1766634.29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186"/>
    <s v="Biriran NHS"/>
    <s v="JUBAN"/>
    <n v="2"/>
    <m/>
    <n v="1"/>
    <m/>
    <m/>
    <m/>
    <m/>
    <m/>
    <n v="1317882.1100000001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187"/>
    <s v="Juban National High School"/>
    <s v="JUBAN"/>
    <n v="2"/>
    <m/>
    <n v="1"/>
    <m/>
    <m/>
    <m/>
    <m/>
    <m/>
    <n v="881760.7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245"/>
    <s v="Sta. Magdalena National High School"/>
    <s v="SANTA MAGDALENA"/>
    <n v="2"/>
    <m/>
    <n v="1"/>
    <m/>
    <m/>
    <m/>
    <m/>
    <m/>
    <n v="967339.2"/>
    <s v="ELECTRIFICATION OF SCHOOLS ON-GRID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 City"/>
    <n v="302271"/>
    <s v="Buenavista National High School"/>
    <s v="CITY OF SORSOGON (Capital)"/>
    <n v="1"/>
    <m/>
    <n v="1"/>
    <m/>
    <m/>
    <m/>
    <m/>
    <m/>
    <n v="988154.78"/>
    <s v="UPGRADING"/>
    <n v="1"/>
    <s v="Completed"/>
    <n v="1"/>
    <n v="1"/>
    <s v="October 31, 2018"/>
    <m/>
    <m/>
    <m/>
    <m/>
    <s v="April 25, 2018"/>
    <s v="May 7, 2018"/>
    <m/>
    <m/>
    <s v="Riders Corner"/>
    <n v="934630.94"/>
    <n v="0"/>
    <n v="0"/>
    <n v="0"/>
    <n v="0"/>
    <n v="1"/>
    <n v="0"/>
    <n v="0"/>
    <n v="0"/>
    <n v="0"/>
    <n v="1"/>
  </r>
  <r>
    <x v="9"/>
    <s v="Sorsogon City"/>
    <n v="302275"/>
    <s v="Rawis National High School"/>
    <s v="CITY OF SORSOGON (Capital)"/>
    <n v="1"/>
    <m/>
    <n v="1"/>
    <m/>
    <m/>
    <m/>
    <m/>
    <m/>
    <n v="1153525.17"/>
    <s v="UPGRADING"/>
    <n v="1"/>
    <s v="Completed"/>
    <n v="1"/>
    <n v="1"/>
    <s v="October 31, 2018"/>
    <m/>
    <m/>
    <m/>
    <m/>
    <s v="April 25, 2018"/>
    <s v="May 7, 2018"/>
    <m/>
    <m/>
    <s v="Riders Corner"/>
    <n v="1097641.3899999999"/>
    <n v="0"/>
    <n v="0"/>
    <n v="0"/>
    <n v="0"/>
    <n v="1"/>
    <n v="0"/>
    <n v="0"/>
    <n v="0"/>
    <n v="0"/>
    <n v="1"/>
  </r>
  <r>
    <x v="9"/>
    <s v="Sorsogon City"/>
    <n v="302280"/>
    <s v="Lydia D. Martinez Memorial High School"/>
    <s v="CITY OF SORSOGON (Capital)"/>
    <n v="1"/>
    <m/>
    <n v="1"/>
    <m/>
    <m/>
    <m/>
    <m/>
    <m/>
    <n v="656937.92000000004"/>
    <s v="UPGRADING"/>
    <n v="1"/>
    <s v="Completed"/>
    <n v="1"/>
    <n v="1"/>
    <s v="October 31, 2018"/>
    <m/>
    <m/>
    <m/>
    <m/>
    <s v="April 25, 2018"/>
    <s v="May 7, 2018"/>
    <m/>
    <m/>
    <s v="Zarepath"/>
    <n v="650397.97"/>
    <n v="0"/>
    <n v="0"/>
    <n v="0"/>
    <n v="0"/>
    <n v="1"/>
    <n v="0"/>
    <n v="0"/>
    <n v="0"/>
    <n v="0"/>
    <n v="1"/>
  </r>
  <r>
    <x v="9"/>
    <s v="Sorsogon City"/>
    <n v="302272"/>
    <s v="MERCEDES B. PERALTA SENIOR HIGH SCHOOL"/>
    <s v="CITY OF SORSOGON (Capital)"/>
    <n v="1"/>
    <m/>
    <n v="1"/>
    <m/>
    <m/>
    <m/>
    <m/>
    <m/>
    <n v="1351069.37"/>
    <s v="UPGRADING"/>
    <n v="1"/>
    <s v="ONGOING"/>
    <n v="0.8"/>
    <n v="0.8"/>
    <s v="October 31, 2018"/>
    <m/>
    <m/>
    <m/>
    <m/>
    <s v="April 25, 2018"/>
    <s v="May 7, 2018"/>
    <m/>
    <m/>
    <s v="Zarepath"/>
    <n v="1337619.24"/>
    <n v="0"/>
    <n v="0"/>
    <n v="0"/>
    <n v="1"/>
    <n v="0"/>
    <n v="0"/>
    <n v="0"/>
    <n v="0"/>
    <n v="1"/>
    <n v="0"/>
  </r>
  <r>
    <x v="10"/>
    <s v="Aklan"/>
    <n v="302286"/>
    <s v="ALTAVAS NATIONAL SCHOOL"/>
    <s v="ALTAVAS"/>
    <n v="0"/>
    <m/>
    <n v="1"/>
    <m/>
    <m/>
    <m/>
    <m/>
    <m/>
    <n v="1828613.634311205"/>
    <s v="UPGRADING"/>
    <n v="1"/>
    <s v="ONGOING"/>
    <n v="0"/>
    <n v="0.8"/>
    <m/>
    <m/>
    <m/>
    <m/>
    <d v="2018-06-07T00:00:00"/>
    <d v="2018-06-14T00:00:00"/>
    <d v="2018-06-26T00:00:00"/>
    <d v="2018-07-09T00:00:00"/>
    <d v="2018-08-28T00:00:00"/>
    <s v="Benzen Construction"/>
    <n v="1817691.55"/>
    <n v="0"/>
    <n v="0"/>
    <n v="0"/>
    <n v="1"/>
    <n v="0"/>
    <n v="0"/>
    <n v="0"/>
    <n v="0"/>
    <n v="1"/>
    <n v="0"/>
  </r>
  <r>
    <x v="10"/>
    <s v="Aklan"/>
    <n v="302288"/>
    <s v="LINAYASAN NHS"/>
    <s v="ALTAVAS"/>
    <n v="0"/>
    <m/>
    <n v="1"/>
    <m/>
    <m/>
    <m/>
    <m/>
    <m/>
    <n v="1054537.9175954696"/>
    <s v="UPGRADING"/>
    <n v="1"/>
    <s v="ONGOING"/>
    <n v="0"/>
    <n v="0.8"/>
    <m/>
    <m/>
    <m/>
    <m/>
    <d v="2018-02-21T00:00:00"/>
    <d v="2018-02-28T00:00:00"/>
    <d v="2018-03-10T00:00:00"/>
    <d v="2018-04-11T00:00:00"/>
    <d v="2018-05-29T00:00:00"/>
    <s v="Micro-asia builders"/>
    <n v="1048040.97"/>
    <n v="0"/>
    <n v="0"/>
    <n v="0"/>
    <n v="1"/>
    <n v="0"/>
    <n v="0"/>
    <n v="0"/>
    <n v="0"/>
    <n v="1"/>
    <n v="0"/>
  </r>
  <r>
    <x v="10"/>
    <s v="Aklan"/>
    <n v="302289"/>
    <s v="BACAN NATIONAL HIGH SCHOOL"/>
    <s v="BANGA"/>
    <n v="0"/>
    <m/>
    <n v="1"/>
    <m/>
    <m/>
    <m/>
    <m/>
    <m/>
    <n v="1252893.42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244975.31"/>
    <n v="0"/>
    <n v="0"/>
    <n v="0"/>
    <n v="1"/>
    <n v="0"/>
    <n v="0"/>
    <n v="0"/>
    <n v="0"/>
    <n v="1"/>
    <n v="0"/>
  </r>
  <r>
    <x v="10"/>
    <s v="Aklan"/>
    <n v="302338"/>
    <s v="TORRALBA NATIONAL HIGH SCHOOL"/>
    <s v="BANGA"/>
    <n v="0"/>
    <m/>
    <n v="1"/>
    <m/>
    <m/>
    <m/>
    <m/>
    <m/>
    <n v="1087308.4919608801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080649.5"/>
    <n v="0"/>
    <n v="0"/>
    <n v="0"/>
    <n v="1"/>
    <n v="0"/>
    <n v="0"/>
    <n v="0"/>
    <n v="0"/>
    <n v="1"/>
    <n v="0"/>
  </r>
  <r>
    <x v="10"/>
    <s v="Aklan"/>
    <n v="302291"/>
    <s v="BATAN ACADEMY (A NAT'L SCH.)"/>
    <s v="BATAN"/>
    <n v="0"/>
    <m/>
    <n v="1"/>
    <m/>
    <m/>
    <m/>
    <m/>
    <m/>
    <n v="108189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080649.5"/>
    <n v="0"/>
    <n v="0"/>
    <n v="0"/>
    <n v="1"/>
    <n v="0"/>
    <n v="0"/>
    <n v="0"/>
    <n v="0"/>
    <n v="1"/>
    <n v="0"/>
  </r>
  <r>
    <x v="10"/>
    <s v="Aklan"/>
    <n v="302294"/>
    <s v="BAY-ANG MAGPAG-ONG NHS"/>
    <s v="BATAN"/>
    <n v="0"/>
    <m/>
    <n v="1"/>
    <m/>
    <m/>
    <m/>
    <m/>
    <m/>
    <n v="1170314.3203904247"/>
    <s v="UPGRADING"/>
    <n v="1"/>
    <s v="ONGOING"/>
    <n v="0"/>
    <n v="0.8"/>
    <m/>
    <m/>
    <m/>
    <m/>
    <d v="2018-06-07T00:00:00"/>
    <d v="2018-06-14T00:00:00"/>
    <d v="2018-06-26T00:00:00"/>
    <d v="2018-07-09T00:00:00"/>
    <d v="2018-08-28T00:00:00"/>
    <s v="Benzen Construction"/>
    <n v="1163311.24"/>
    <n v="0"/>
    <n v="0"/>
    <n v="0"/>
    <n v="1"/>
    <n v="0"/>
    <n v="0"/>
    <n v="0"/>
    <n v="0"/>
    <n v="1"/>
    <n v="0"/>
  </r>
  <r>
    <x v="10"/>
    <s v="Aklan"/>
    <n v="302301"/>
    <s v="CAMANCI NATIONAL HIGH SCHOOL"/>
    <s v="BATAN"/>
    <n v="0"/>
    <m/>
    <n v="1"/>
    <m/>
    <m/>
    <m/>
    <m/>
    <m/>
    <n v="1054537.9175954696"/>
    <s v="UPGRADING"/>
    <n v="1"/>
    <s v="ONGOING"/>
    <n v="0"/>
    <n v="0.8"/>
    <m/>
    <m/>
    <m/>
    <m/>
    <d v="2018-06-07T00:00:00"/>
    <d v="2018-06-14T00:00:00"/>
    <d v="2018-06-26T00:00:00"/>
    <d v="2018-07-09T00:00:00"/>
    <d v="2018-08-28T00:00:00"/>
    <s v="Benzen Construction"/>
    <n v="1048224.4"/>
    <n v="0"/>
    <n v="0"/>
    <n v="0"/>
    <n v="1"/>
    <n v="0"/>
    <n v="0"/>
    <n v="0"/>
    <n v="0"/>
    <n v="1"/>
    <n v="0"/>
  </r>
  <r>
    <x v="10"/>
    <s v="Aklan"/>
    <n v="302333"/>
    <s v="RIZAL J. RODRIGUEZ Sr. NATIONAL HIGH SCHOOL"/>
    <s v="BATAN"/>
    <n v="0"/>
    <m/>
    <n v="1"/>
    <m/>
    <m/>
    <m/>
    <m/>
    <m/>
    <n v="1071776.5900000001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065266.1599999999"/>
    <n v="0"/>
    <n v="0"/>
    <n v="0"/>
    <n v="1"/>
    <n v="0"/>
    <n v="0"/>
    <n v="0"/>
    <n v="0"/>
    <n v="1"/>
    <n v="0"/>
  </r>
  <r>
    <x v="10"/>
    <s v="Aklan"/>
    <n v="302297"/>
    <s v="BURUANGA VOCATIONAL SCHOOL"/>
    <s v="BURUANGA"/>
    <n v="0"/>
    <m/>
    <n v="1"/>
    <m/>
    <m/>
    <m/>
    <m/>
    <m/>
    <n v="1433471.009276564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424067.78"/>
    <n v="0"/>
    <n v="0"/>
    <n v="0"/>
    <n v="1"/>
    <n v="0"/>
    <n v="0"/>
    <n v="0"/>
    <n v="0"/>
    <n v="1"/>
    <n v="0"/>
  </r>
  <r>
    <x v="10"/>
    <s v="Aklan"/>
    <n v="302321"/>
    <s v="NAILE NHS"/>
    <s v="IBAJAY"/>
    <n v="0"/>
    <m/>
    <n v="1"/>
    <m/>
    <m/>
    <m/>
    <m/>
    <m/>
    <n v="1170314.3203904247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163244.6100000001"/>
    <n v="0"/>
    <n v="0"/>
    <n v="0"/>
    <n v="1"/>
    <n v="0"/>
    <n v="0"/>
    <n v="0"/>
    <n v="0"/>
    <n v="1"/>
    <n v="0"/>
  </r>
  <r>
    <x v="10"/>
    <s v="Aklan"/>
    <n v="302322"/>
    <s v="NAISUD NATIONAL HIGH SCHOOL"/>
    <s v="IBAJAY"/>
    <n v="0"/>
    <m/>
    <n v="1"/>
    <m/>
    <m/>
    <m/>
    <m/>
    <m/>
    <n v="1087308.4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080648.45"/>
    <n v="0"/>
    <n v="0"/>
    <n v="0"/>
    <n v="1"/>
    <n v="0"/>
    <n v="0"/>
    <n v="0"/>
    <n v="0"/>
    <n v="1"/>
    <n v="0"/>
  </r>
  <r>
    <x v="10"/>
    <s v="Aklan"/>
    <n v="302330"/>
    <s v="IBAJAY NATIONAL HIGH SCHOOL"/>
    <s v="IBAJAY"/>
    <n v="0"/>
    <m/>
    <n v="1"/>
    <m/>
    <m/>
    <m/>
    <m/>
    <m/>
    <n v="1087308.4919608801"/>
    <s v="UPGRADING"/>
    <n v="1"/>
    <s v="ONGOING"/>
    <n v="0"/>
    <n v="0.8"/>
    <m/>
    <m/>
    <m/>
    <m/>
    <d v="2018-02-21T00:00:00"/>
    <d v="2018-02-28T00:00:00"/>
    <d v="2018-03-10T00:00:00"/>
    <d v="2018-04-11T00:00:00"/>
    <d v="2018-05-29T00:00:00"/>
    <s v="Micro-asia builders"/>
    <n v="1080649.5"/>
    <n v="0"/>
    <n v="0"/>
    <n v="0"/>
    <n v="1"/>
    <n v="0"/>
    <n v="0"/>
    <n v="0"/>
    <n v="0"/>
    <n v="1"/>
    <n v="0"/>
  </r>
  <r>
    <x v="10"/>
    <s v="Aklan"/>
    <n v="302332"/>
    <s v="REGIONAL SCIENCE HIGH SCHOOL FOR REGION VI"/>
    <s v="KALIBO (Capital)"/>
    <n v="0"/>
    <m/>
    <n v="1"/>
    <m/>
    <m/>
    <m/>
    <m/>
    <m/>
    <n v="1076755.9919608801"/>
    <s v="UPGRADING"/>
    <n v="1"/>
    <s v="ONGOING"/>
    <n v="0"/>
    <n v="0.8"/>
    <m/>
    <m/>
    <m/>
    <m/>
    <d v="2018-06-07T00:00:00"/>
    <d v="2018-06-14T00:00:00"/>
    <d v="2018-06-26T00:00:00"/>
    <d v="2018-07-09T00:00:00"/>
    <d v="2018-08-28T00:00:00"/>
    <s v="Benzen Construction"/>
    <n v="1070325.8799999999"/>
    <n v="0"/>
    <n v="0"/>
    <n v="0"/>
    <n v="1"/>
    <n v="0"/>
    <n v="0"/>
    <n v="0"/>
    <n v="0"/>
    <n v="1"/>
    <n v="0"/>
  </r>
  <r>
    <x v="10"/>
    <s v="Aklan"/>
    <n v="500170"/>
    <s v="AGUINALDO T. REPIEDAD, Sr. INTEGRATED SCHOOL"/>
    <s v="BANGA"/>
    <n v="0"/>
    <m/>
    <n v="1"/>
    <m/>
    <m/>
    <m/>
    <m/>
    <m/>
    <n v="1334452.73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325969.03"/>
    <n v="0"/>
    <n v="0"/>
    <n v="0"/>
    <n v="1"/>
    <n v="0"/>
    <n v="0"/>
    <n v="0"/>
    <n v="0"/>
    <n v="1"/>
    <n v="0"/>
  </r>
  <r>
    <x v="10"/>
    <s v="Aklan"/>
    <n v="500171"/>
    <s v="LEZO INTEGRATED SCHOOL"/>
    <s v="LEZO"/>
    <n v="0"/>
    <m/>
    <n v="1"/>
    <m/>
    <m/>
    <m/>
    <m/>
    <m/>
    <n v="1334452.732652654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5-29T00:00:00"/>
    <s v="Micro-asia builders"/>
    <n v="1326561.92"/>
    <n v="0"/>
    <n v="0"/>
    <n v="0"/>
    <n v="1"/>
    <n v="0"/>
    <n v="0"/>
    <n v="0"/>
    <n v="0"/>
    <n v="1"/>
    <n v="0"/>
  </r>
  <r>
    <x v="10"/>
    <s v="Aklan"/>
    <n v="114791"/>
    <s v="MAYTARAW PRIMARY SCHOOL"/>
    <s v="LIBACAO"/>
    <n v="0"/>
    <m/>
    <n v="1"/>
    <m/>
    <m/>
    <m/>
    <m/>
    <m/>
    <n v="558245.27"/>
    <s v="SOLAR PANEL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Aklan"/>
    <n v="114800"/>
    <s v="TAROYTOY PRIMARY SCHOOL"/>
    <s v="LIBACAO"/>
    <n v="0"/>
    <m/>
    <n v="1"/>
    <m/>
    <m/>
    <m/>
    <m/>
    <m/>
    <n v="778090.89"/>
    <s v="SOLAR PANEL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Aklan"/>
    <n v="302310"/>
    <s v="LIBACAO NFVHS"/>
    <s v="LIBACAO"/>
    <n v="0"/>
    <m/>
    <n v="1"/>
    <m/>
    <m/>
    <m/>
    <m/>
    <m/>
    <n v="1252893.420155789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5-29T00:00:00"/>
    <s v="Micro-asia builders"/>
    <n v="1245178.92"/>
    <n v="0"/>
    <n v="0"/>
    <n v="0"/>
    <n v="1"/>
    <n v="0"/>
    <n v="0"/>
    <n v="0"/>
    <n v="0"/>
    <n v="1"/>
    <n v="0"/>
  </r>
  <r>
    <x v="10"/>
    <s v="Aklan"/>
    <n v="302311"/>
    <s v="GUADALUPE NHS"/>
    <s v="LIBACAO"/>
    <n v="0"/>
    <m/>
    <n v="1"/>
    <m/>
    <m/>
    <m/>
    <m/>
    <m/>
    <n v="1180866.820390424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5-29T00:00:00"/>
    <s v="Micro-asia builders"/>
    <n v="1173499.96"/>
    <n v="0"/>
    <n v="0"/>
    <n v="0"/>
    <n v="1"/>
    <n v="0"/>
    <n v="0"/>
    <n v="0"/>
    <n v="0"/>
    <n v="1"/>
    <n v="0"/>
  </r>
  <r>
    <x v="10"/>
    <s v="Aklan"/>
    <n v="500181"/>
    <s v="DALAGSAAN INTRGRATED SCHOOL"/>
    <s v="LIBACAO"/>
    <n v="0"/>
    <m/>
    <n v="1"/>
    <m/>
    <m/>
    <m/>
    <m/>
    <m/>
    <n v="689097.71"/>
    <s v="SOLAR PANEL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Aklan"/>
    <n v="302315"/>
    <s v="MADALAG NHS "/>
    <s v="MADALAG"/>
    <n v="0"/>
    <m/>
    <n v="1"/>
    <m/>
    <m/>
    <m/>
    <m/>
    <m/>
    <n v="1087308.4919608801"/>
    <s v="UPGRADING"/>
    <n v="1"/>
    <s v="ONGOING"/>
    <n v="0"/>
    <n v="0.8"/>
    <m/>
    <m/>
    <m/>
    <m/>
    <d v="2018-06-07T00:00:00"/>
    <d v="2018-06-14T00:00:00"/>
    <d v="2018-06-26T00:00:00"/>
    <d v="2018-07-09T00:00:00"/>
    <d v="2018-08-28T00:00:00"/>
    <s v="Benzen Construction"/>
    <n v="1080811.72"/>
    <n v="0"/>
    <n v="0"/>
    <n v="0"/>
    <n v="1"/>
    <n v="0"/>
    <n v="0"/>
    <n v="0"/>
    <n v="0"/>
    <n v="1"/>
    <n v="0"/>
  </r>
  <r>
    <x v="10"/>
    <s v="Aklan"/>
    <n v="302305"/>
    <s v="ANSELMO B. LEGASPI NHS"/>
    <s v="MAKATO"/>
    <n v="0"/>
    <m/>
    <n v="1"/>
    <m/>
    <m/>
    <m/>
    <m/>
    <m/>
    <n v="1054537.92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047441.42"/>
    <n v="0"/>
    <n v="0"/>
    <n v="0"/>
    <n v="1"/>
    <n v="0"/>
    <n v="0"/>
    <n v="0"/>
    <n v="0"/>
    <n v="1"/>
    <n v="0"/>
  </r>
  <r>
    <x v="10"/>
    <s v="Aklan"/>
    <n v="500172"/>
    <s v="MAKATO IS "/>
    <s v="MAKATO"/>
    <n v="0"/>
    <m/>
    <n v="1"/>
    <m/>
    <m/>
    <m/>
    <m/>
    <m/>
    <n v="1499637.9110425648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490537.95"/>
    <n v="0"/>
    <n v="0"/>
    <n v="0"/>
    <n v="1"/>
    <n v="0"/>
    <n v="0"/>
    <n v="0"/>
    <n v="0"/>
    <n v="1"/>
    <n v="0"/>
  </r>
  <r>
    <x v="10"/>
    <s v="Aklan"/>
    <n v="302317"/>
    <s v="MALAY NHS "/>
    <s v="MALAY "/>
    <n v="0"/>
    <m/>
    <n v="1"/>
    <m/>
    <m/>
    <m/>
    <m/>
    <m/>
    <n v="1252893.420155789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245413.07"/>
    <n v="0"/>
    <n v="0"/>
    <n v="0"/>
    <n v="1"/>
    <n v="0"/>
    <n v="0"/>
    <n v="0"/>
    <n v="0"/>
    <n v="1"/>
    <n v="0"/>
  </r>
  <r>
    <x v="10"/>
    <s v="Aklan"/>
    <n v="302319"/>
    <s v="MALINAO SFPC"/>
    <s v="MALINAO "/>
    <n v="0"/>
    <m/>
    <n v="1"/>
    <m/>
    <m/>
    <m/>
    <m/>
    <m/>
    <n v="1252893.420155789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245399.42"/>
    <n v="0"/>
    <n v="0"/>
    <n v="0"/>
    <n v="1"/>
    <n v="0"/>
    <n v="0"/>
    <n v="0"/>
    <n v="0"/>
    <n v="1"/>
    <n v="0"/>
  </r>
  <r>
    <x v="10"/>
    <s v="Aklan"/>
    <n v="302302"/>
    <s v="CANDELARIA NHS"/>
    <s v="NEW WASHINGTON"/>
    <n v="0"/>
    <m/>
    <n v="1"/>
    <m/>
    <m/>
    <m/>
    <m/>
    <m/>
    <n v="1252893.420155789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5-29T00:00:00"/>
    <s v="Micro-asia builders"/>
    <n v="1245100.04"/>
    <n v="0"/>
    <n v="0"/>
    <n v="0"/>
    <n v="1"/>
    <n v="0"/>
    <n v="0"/>
    <n v="0"/>
    <n v="0"/>
    <n v="1"/>
    <n v="0"/>
  </r>
  <r>
    <x v="10"/>
    <s v="Aklan"/>
    <n v="302303"/>
    <s v="NEW WASHINGTON NCHS"/>
    <s v="NEW WASHINGTON"/>
    <n v="0"/>
    <m/>
    <n v="1"/>
    <m/>
    <m/>
    <m/>
    <m/>
    <m/>
    <n v="1252893.420155789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244985.81"/>
    <n v="0"/>
    <n v="0"/>
    <n v="0"/>
    <n v="1"/>
    <n v="0"/>
    <n v="0"/>
    <n v="0"/>
    <n v="0"/>
    <n v="1"/>
    <n v="0"/>
  </r>
  <r>
    <x v="10"/>
    <s v="Aklan"/>
    <n v="302328"/>
    <s v="OCHANDO NHS"/>
    <s v="NEW WASHINGTON"/>
    <n v="0"/>
    <m/>
    <n v="1"/>
    <m/>
    <m/>
    <m/>
    <m/>
    <m/>
    <n v="1087308.4919608801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080248.3999999999"/>
    <n v="0"/>
    <n v="0"/>
    <n v="0"/>
    <n v="1"/>
    <n v="0"/>
    <n v="0"/>
    <n v="0"/>
    <n v="0"/>
    <n v="1"/>
    <n v="0"/>
  </r>
  <r>
    <x v="10"/>
    <s v="Aklan"/>
    <n v="302327"/>
    <s v="NUMANCIA NSOF "/>
    <s v="NUMANCIA"/>
    <n v="0"/>
    <m/>
    <n v="1"/>
    <m/>
    <m/>
    <m/>
    <m/>
    <m/>
    <n v="1334452.732652654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326239.93"/>
    <n v="0"/>
    <n v="0"/>
    <n v="0"/>
    <n v="1"/>
    <n v="0"/>
    <n v="0"/>
    <n v="0"/>
    <n v="0"/>
    <n v="1"/>
    <n v="0"/>
  </r>
  <r>
    <x v="10"/>
    <s v="Aklan"/>
    <n v="500035"/>
    <s v="NUMANCIA IS "/>
    <s v="NUMANCIA"/>
    <n v="0"/>
    <m/>
    <n v="1"/>
    <m/>
    <m/>
    <m/>
    <m/>
    <m/>
    <n v="1433471.0092765649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424990.47"/>
    <n v="0"/>
    <n v="0"/>
    <n v="0"/>
    <n v="1"/>
    <n v="0"/>
    <n v="0"/>
    <n v="0"/>
    <n v="0"/>
    <n v="1"/>
    <n v="0"/>
  </r>
  <r>
    <x v="10"/>
    <s v="Aklan"/>
    <n v="500173"/>
    <s v="TAMALAGON INTEGRATED SCHOOL"/>
    <s v="TANGALAN"/>
    <n v="0"/>
    <m/>
    <n v="1"/>
    <m/>
    <m/>
    <m/>
    <m/>
    <m/>
    <n v="1071776.5900000001"/>
    <s v="UPGRADING"/>
    <n v="1"/>
    <s v="ONGOING"/>
    <n v="0"/>
    <n v="0.8"/>
    <m/>
    <m/>
    <m/>
    <m/>
    <d v="2018-02-21T00:00:00"/>
    <d v="2018-02-28T00:00:00"/>
    <d v="2018-03-10T00:00:00"/>
    <d v="2018-04-11T00:00:00"/>
    <d v="2018-06-19T00:00:00"/>
    <s v="Micro-asia builders"/>
    <n v="1065192.94"/>
    <n v="0"/>
    <n v="0"/>
    <n v="0"/>
    <n v="1"/>
    <n v="0"/>
    <n v="0"/>
    <n v="0"/>
    <n v="0"/>
    <n v="1"/>
    <n v="0"/>
  </r>
  <r>
    <x v="10"/>
    <s v="Aklan"/>
    <n v="500183"/>
    <s v="JAWILI INTEGRATED SCHOOL"/>
    <s v="TANGALAN"/>
    <n v="0"/>
    <m/>
    <n v="1"/>
    <m/>
    <m/>
    <m/>
    <m/>
    <m/>
    <n v="988371.02"/>
    <s v="UPGRADING"/>
    <n v="1"/>
    <s v="ONGOING"/>
    <n v="0"/>
    <n v="0.8"/>
    <m/>
    <m/>
    <m/>
    <m/>
    <d v="2018-06-07T00:00:00"/>
    <d v="2018-06-14T00:00:00"/>
    <d v="2018-06-26T00:00:00"/>
    <d v="2018-07-09T00:00:00"/>
    <d v="2018-08-28T00:00:00"/>
    <s v="Benzen Construction"/>
    <n v="982463.37"/>
    <n v="0"/>
    <n v="0"/>
    <n v="0"/>
    <n v="1"/>
    <n v="0"/>
    <n v="0"/>
    <n v="0"/>
    <n v="0"/>
    <n v="1"/>
    <n v="0"/>
  </r>
  <r>
    <x v="10"/>
    <s v="Antique"/>
    <n v="302361"/>
    <s v="Igpalge NHS"/>
    <s v="ANINI-Y"/>
    <n v="0"/>
    <m/>
    <n v="1"/>
    <m/>
    <m/>
    <m/>
    <m/>
    <m/>
    <n v="1473366.6544418808"/>
    <s v="UPGRADING"/>
    <n v="1"/>
    <s v="Completed"/>
    <n v="1"/>
    <n v="1"/>
    <s v="October 23, 2018"/>
    <m/>
    <s v="R6-D2-2018BEFF-05A-E"/>
    <s v="R6-D2-2018BEFF-05A-E"/>
    <s v="April 25, 2018"/>
    <s v="May 2, 2018"/>
    <s v="May 16, 2018"/>
    <s v="May 30, 2018"/>
    <s v="June 20, 2018"/>
    <s v="Prefer Electrical Engineering &amp; Supply"/>
    <n v="1098409.6000000001"/>
    <n v="0"/>
    <n v="0"/>
    <n v="0"/>
    <n v="0"/>
    <n v="1"/>
    <n v="0"/>
    <n v="0"/>
    <n v="0"/>
    <n v="0"/>
    <n v="1"/>
  </r>
  <r>
    <x v="10"/>
    <s v="Antique"/>
    <n v="302376"/>
    <s v="San  Roque-Ezpeleta NHS"/>
    <s v="ANINI-Y"/>
    <n v="0"/>
    <m/>
    <n v="1"/>
    <m/>
    <m/>
    <m/>
    <m/>
    <m/>
    <n v="763541.35802078398"/>
    <s v="UPGRADING"/>
    <n v="1"/>
    <s v="Completed"/>
    <n v="1"/>
    <n v="1"/>
    <s v="October 23, 2018"/>
    <m/>
    <s v="R6-D2-2018BEFF-05A-E"/>
    <s v="R6-D2-2018BEFF-05A-E"/>
    <s v="April 25, 2018"/>
    <s v="May 2, 2018"/>
    <s v="May 16, 2018"/>
    <s v="May 30, 2018"/>
    <s v="June 20, 2018"/>
    <s v="Prefer Electrical Engineering &amp; Supply"/>
    <n v="737317.19"/>
    <n v="0"/>
    <n v="0"/>
    <n v="0"/>
    <n v="0"/>
    <n v="1"/>
    <n v="0"/>
    <n v="0"/>
    <n v="0"/>
    <n v="0"/>
    <n v="1"/>
  </r>
  <r>
    <x v="10"/>
    <s v="Antique"/>
    <n v="302346"/>
    <s v="Barbaza NHS"/>
    <s v="BARBAZA"/>
    <n v="0"/>
    <m/>
    <n v="1"/>
    <m/>
    <m/>
    <m/>
    <m/>
    <m/>
    <n v="1574739.8"/>
    <s v="UPGRADING"/>
    <n v="1"/>
    <s v="Completed"/>
    <n v="1"/>
    <n v="1"/>
    <s v="October 23, 2018"/>
    <m/>
    <s v="R6-D2-2018BEFF-05F-E"/>
    <s v="R6-D2-2018BEFF-05F-E"/>
    <s v="April 25, 2018"/>
    <s v="May 2, 2018"/>
    <s v="May 16, 2018"/>
    <s v="May 30, 2018"/>
    <s v="June 20, 2018"/>
    <s v="Prefer Electrical Engineering &amp; Supply"/>
    <n v="1142078.54"/>
    <n v="0"/>
    <n v="0"/>
    <n v="0"/>
    <n v="0"/>
    <n v="1"/>
    <n v="0"/>
    <n v="0"/>
    <n v="0"/>
    <n v="0"/>
    <n v="1"/>
  </r>
  <r>
    <x v="10"/>
    <s v="Antique"/>
    <n v="302347"/>
    <s v="Belison NS"/>
    <s v="BELISON"/>
    <n v="0"/>
    <m/>
    <n v="1"/>
    <m/>
    <m/>
    <m/>
    <m/>
    <m/>
    <n v="1893925.7548533003"/>
    <s v="UPGRADING"/>
    <n v="1"/>
    <s v="Completed"/>
    <n v="1"/>
    <n v="1"/>
    <s v="October 23, 2018"/>
    <m/>
    <s v="R6-D2-2018BEFF-05C-E"/>
    <s v="R6-D2-2018BEFF-05C-E"/>
    <s v="April 25, 2018"/>
    <s v="May 2, 2018"/>
    <s v="May 16, 2018"/>
    <s v="May 30, 2018"/>
    <s v="June 20, 2018"/>
    <s v="Prefer Electrical Engineering &amp; Supply"/>
    <n v="1511206.51"/>
    <n v="0"/>
    <n v="0"/>
    <n v="0"/>
    <n v="0"/>
    <n v="1"/>
    <n v="0"/>
    <n v="0"/>
    <n v="0"/>
    <n v="0"/>
    <n v="1"/>
  </r>
  <r>
    <x v="10"/>
    <s v="Antique"/>
    <n v="302368"/>
    <s v="Northern Bugasong NHS"/>
    <s v="BUGASONG"/>
    <n v="0"/>
    <m/>
    <n v="1"/>
    <m/>
    <m/>
    <m/>
    <m/>
    <m/>
    <n v="1167437.5"/>
    <s v="UPGRADING"/>
    <n v="1"/>
    <s v="Completed"/>
    <n v="1"/>
    <n v="1"/>
    <s v="October 23, 2018"/>
    <m/>
    <s v="R6-D2-2018BEFF-05C-E"/>
    <s v="R6-D2-2018BEFF-05C-E"/>
    <s v="April 25, 2018"/>
    <s v="May 2, 2018"/>
    <s v="May 16, 2018"/>
    <s v="May 30, 2018"/>
    <s v="June 20, 2018"/>
    <s v="Prefer Electrical Engineering &amp; Supply"/>
    <n v="872394.36"/>
    <n v="0"/>
    <n v="0"/>
    <n v="0"/>
    <n v="0"/>
    <n v="1"/>
    <n v="0"/>
    <n v="0"/>
    <n v="0"/>
    <n v="0"/>
    <n v="1"/>
  </r>
  <r>
    <x v="10"/>
    <s v="Antique"/>
    <n v="302379"/>
    <s v="Southern Bugasong NHS"/>
    <s v="BUGASONG"/>
    <n v="0"/>
    <m/>
    <n v="1"/>
    <m/>
    <m/>
    <m/>
    <m/>
    <m/>
    <n v="1232482"/>
    <s v="UPGRADING"/>
    <n v="1"/>
    <s v="Completed"/>
    <n v="1"/>
    <n v="1"/>
    <s v="October 23, 2018"/>
    <m/>
    <s v="R6-D2-2018BEFF-05C-E"/>
    <s v="R6-D2-2018BEFF-05C-E"/>
    <s v="April 25, 2018"/>
    <s v="May 2, 2018"/>
    <s v="May 16, 2018"/>
    <s v="May 30, 2018"/>
    <s v="June 20, 2018"/>
    <s v="Prefer Electrical Engineering &amp; Supply"/>
    <n v="1150672.42"/>
    <n v="0"/>
    <n v="0"/>
    <n v="0"/>
    <n v="0"/>
    <n v="1"/>
    <n v="0"/>
    <n v="0"/>
    <n v="0"/>
    <n v="0"/>
    <n v="1"/>
  </r>
  <r>
    <x v="10"/>
    <s v="Antique"/>
    <n v="310709"/>
    <s v="Northern Bugasong NHS Annex - Pangalcagan Campus"/>
    <s v="BUGASONG"/>
    <n v="0"/>
    <m/>
    <n v="1"/>
    <m/>
    <m/>
    <m/>
    <m/>
    <m/>
    <n v="1180187.6299999999"/>
    <s v="UPGRADING"/>
    <n v="1"/>
    <s v="Completed"/>
    <n v="1"/>
    <n v="1"/>
    <s v="October 23, 2018"/>
    <m/>
    <s v="R6-D2-2018BEFF-05C-E"/>
    <s v="R6-D2-2018BEFF-05C-E"/>
    <s v="April 25, 2018"/>
    <s v="May 2, 2018"/>
    <s v="May 16, 2018"/>
    <s v="May 30, 2018"/>
    <s v="June 20, 2018"/>
    <s v="Prefer Electrical Engineering &amp; Supply"/>
    <n v="867967.43"/>
    <n v="0"/>
    <n v="0"/>
    <n v="0"/>
    <n v="0"/>
    <n v="1"/>
    <n v="0"/>
    <n v="0"/>
    <n v="0"/>
    <n v="0"/>
    <n v="1"/>
  </r>
  <r>
    <x v="10"/>
    <s v="Antique"/>
    <n v="302348"/>
    <s v="Bitadton NHS"/>
    <s v="CULASI"/>
    <n v="0"/>
    <m/>
    <n v="1"/>
    <m/>
    <m/>
    <m/>
    <m/>
    <m/>
    <n v="1560551.4094418806"/>
    <s v="UPGRADING"/>
    <n v="1"/>
    <s v="Completed"/>
    <n v="1"/>
    <n v="1"/>
    <s v="October 23, 2018"/>
    <m/>
    <s v="R6-D2-2018BEFF-05F-E"/>
    <s v="R6-D2-2018BEFF-05F-E"/>
    <s v="April 25, 2018"/>
    <s v="May 2, 2018"/>
    <s v="May 16, 2018"/>
    <s v="May 30, 2018"/>
    <s v="June 20, 2018"/>
    <s v="Prefer Electrical Engineering &amp; Supply"/>
    <n v="1063790.67"/>
    <n v="0"/>
    <n v="0"/>
    <n v="0"/>
    <n v="0"/>
    <n v="1"/>
    <n v="0"/>
    <n v="0"/>
    <n v="0"/>
    <n v="0"/>
    <n v="1"/>
  </r>
  <r>
    <x v="10"/>
    <s v="Antique"/>
    <n v="302349"/>
    <s v="Buhang NHS"/>
    <s v="HAMTIC"/>
    <n v="0"/>
    <m/>
    <n v="1"/>
    <m/>
    <m/>
    <m/>
    <m/>
    <m/>
    <n v="1468090.4044418808"/>
    <s v="UPGRADING"/>
    <n v="1"/>
    <s v="Completed"/>
    <n v="1"/>
    <n v="1"/>
    <s v="October 23, 2018"/>
    <m/>
    <s v="R6-D2-2018BEFF-05B-E"/>
    <s v="R6-D2-2018BEFF-05B-E"/>
    <s v="April 25, 2018"/>
    <s v="May 2, 2018"/>
    <s v="May 16, 2018"/>
    <s v="May 30, 2018"/>
    <s v="June 20, 2018"/>
    <s v="Prefer Electrical Engineering &amp; Supply"/>
    <n v="1099736.23"/>
    <n v="0"/>
    <n v="0"/>
    <n v="0"/>
    <n v="0"/>
    <n v="1"/>
    <n v="0"/>
    <n v="0"/>
    <n v="0"/>
    <n v="0"/>
    <n v="1"/>
  </r>
  <r>
    <x v="10"/>
    <s v="Antique"/>
    <n v="302358"/>
    <s v="Gov. Julio V. Macuja MCHS"/>
    <s v="HAMTIC"/>
    <n v="0"/>
    <m/>
    <n v="1"/>
    <m/>
    <m/>
    <m/>
    <m/>
    <m/>
    <n v="1528613.09"/>
    <s v="UPGRADING"/>
    <n v="1"/>
    <s v="Completed"/>
    <n v="1"/>
    <n v="1"/>
    <s v="October 23, 2018"/>
    <m/>
    <s v="R6-D2-2018BEFF-05B-E"/>
    <s v="R6-D2-2018BEFF-05B-E"/>
    <s v="April 25, 2018"/>
    <s v="May 2, 2018"/>
    <s v="May 16, 2018"/>
    <s v="May 30, 2018"/>
    <s v="June 20, 2018"/>
    <s v="Prefer Electrical Engineering &amp; Supply"/>
    <n v="1213982.18"/>
    <n v="0"/>
    <n v="0"/>
    <n v="0"/>
    <n v="0"/>
    <n v="1"/>
    <n v="0"/>
    <n v="0"/>
    <n v="0"/>
    <n v="0"/>
    <n v="1"/>
  </r>
  <r>
    <x v="10"/>
    <s v="Antique"/>
    <n v="302366"/>
    <s v="Moscoso-Rios NHS"/>
    <s v="HAMTIC"/>
    <n v="0"/>
    <m/>
    <n v="1"/>
    <m/>
    <m/>
    <m/>
    <m/>
    <m/>
    <n v="1644507.0994418806"/>
    <s v="UPGRADING"/>
    <n v="1"/>
    <s v="Completed"/>
    <n v="1"/>
    <n v="1"/>
    <s v="October 23, 2018"/>
    <m/>
    <s v="R6-D2-2018BEFF-05B-E"/>
    <s v="R6-D2-2018BEFF-05B-E"/>
    <s v="April 25, 2018"/>
    <s v="May 2, 2018"/>
    <s v="May 16, 2018"/>
    <s v="May 30, 2018"/>
    <s v="June 20, 2018"/>
    <s v="Prefer Electrical Engineering &amp; Supply"/>
    <n v="1099736.23"/>
    <n v="0"/>
    <n v="0"/>
    <n v="0"/>
    <n v="0"/>
    <n v="1"/>
    <n v="0"/>
    <n v="0"/>
    <n v="0"/>
    <n v="0"/>
    <n v="1"/>
  </r>
  <r>
    <x v="10"/>
    <s v="Antique"/>
    <n v="310701"/>
    <s v="Guintas NHS"/>
    <s v="HAMTIC"/>
    <n v="0"/>
    <m/>
    <n v="1"/>
    <m/>
    <m/>
    <m/>
    <m/>
    <m/>
    <n v="1576380.1594418806"/>
    <s v="UPGRADING"/>
    <n v="1"/>
    <s v="Completed"/>
    <n v="1"/>
    <n v="1"/>
    <s v="October 23, 2018"/>
    <m/>
    <s v="R6-D2-2018BEFF-05B-E"/>
    <s v="R6-D2-2018BEFF-05B-E"/>
    <s v="April 25, 2018"/>
    <s v="May 2, 2018"/>
    <s v="May 16, 2018"/>
    <s v="May 30, 2018"/>
    <s v="June 20, 2018"/>
    <s v="Prefer Electrical Engineering &amp; Supply"/>
    <n v="1102389.47"/>
    <n v="0"/>
    <n v="0"/>
    <n v="0"/>
    <n v="0"/>
    <n v="1"/>
    <n v="0"/>
    <n v="0"/>
    <n v="0"/>
    <n v="0"/>
    <n v="1"/>
  </r>
  <r>
    <x v="10"/>
    <s v="Antique"/>
    <n v="310704"/>
    <s v="Gen. Leandro Fullon NS"/>
    <s v="HAMTIC"/>
    <n v="0"/>
    <m/>
    <n v="1"/>
    <m/>
    <m/>
    <m/>
    <m/>
    <m/>
    <n v="1552046.0944418807"/>
    <s v="UPGRADING"/>
    <n v="1"/>
    <s v="Completed"/>
    <n v="1"/>
    <n v="1"/>
    <s v="October 23, 2018"/>
    <m/>
    <s v="R6-D2-2018BEFF-05B-E"/>
    <s v="R6-D2-2018BEFF-05B-E"/>
    <s v="April 25, 2018"/>
    <s v="May 2, 2018"/>
    <s v="May 16, 2018"/>
    <s v="May 30, 2018"/>
    <s v="June 20, 2018"/>
    <s v="Prefer Electrical Engineering &amp; Supply"/>
    <n v="1099736.23"/>
    <n v="0"/>
    <n v="0"/>
    <n v="0"/>
    <n v="0"/>
    <n v="1"/>
    <n v="0"/>
    <n v="0"/>
    <n v="0"/>
    <n v="0"/>
    <n v="1"/>
  </r>
  <r>
    <x v="10"/>
    <s v="Antique"/>
    <n v="302351"/>
    <s v="Col. Ruperto Abellon NHS"/>
    <s v="LAUA-AN"/>
    <n v="0"/>
    <m/>
    <n v="1"/>
    <m/>
    <m/>
    <m/>
    <m/>
    <m/>
    <n v="1654631.47"/>
    <s v="UPGRADING"/>
    <n v="1"/>
    <s v="Completed"/>
    <n v="1"/>
    <n v="1"/>
    <s v="October 23, 2018"/>
    <m/>
    <s v="R6-D2-2018BEFF-05F-E"/>
    <s v="R6-D2-2018BEFF-05F-E"/>
    <s v="April 25, 2018"/>
    <s v="May 2, 2018"/>
    <s v="May 16, 2018"/>
    <s v="May 30, 2018"/>
    <s v="June 20, 2018"/>
    <s v="Prefer Electrical Engineering &amp; Supply"/>
    <n v="1185529.48"/>
    <n v="0"/>
    <n v="0"/>
    <n v="0"/>
    <n v="0"/>
    <n v="1"/>
    <n v="0"/>
    <n v="0"/>
    <n v="0"/>
    <n v="0"/>
    <n v="1"/>
  </r>
  <r>
    <x v="10"/>
    <s v="Antique"/>
    <n v="302362"/>
    <s v="Laua-an NHS"/>
    <s v="LAUA-AN"/>
    <n v="0"/>
    <m/>
    <n v="1"/>
    <m/>
    <m/>
    <m/>
    <m/>
    <m/>
    <n v="1546769.8444418807"/>
    <s v="UPGRADING"/>
    <n v="1"/>
    <s v="Completed"/>
    <n v="1"/>
    <n v="1"/>
    <s v="October 23, 2018"/>
    <m/>
    <s v="R6-D2-2018BEFF-05F-E"/>
    <s v="R6-D2-2018BEFF-05F-E"/>
    <s v="April 25, 2018"/>
    <s v="May 2, 2018"/>
    <s v="May 16, 2018"/>
    <s v="May 30, 2018"/>
    <s v="June 20, 2018"/>
    <s v="Prefer Electrical Engineering &amp; Supply"/>
    <n v="1063973.99"/>
    <n v="0"/>
    <n v="0"/>
    <n v="0"/>
    <n v="0"/>
    <n v="1"/>
    <n v="0"/>
    <n v="0"/>
    <n v="0"/>
    <n v="0"/>
    <n v="1"/>
  </r>
  <r>
    <x v="10"/>
    <s v="Antique"/>
    <n v="302363"/>
    <s v="Libertad NVS"/>
    <s v="LIBERTAD"/>
    <n v="0"/>
    <m/>
    <n v="1"/>
    <m/>
    <m/>
    <m/>
    <m/>
    <m/>
    <n v="1975998.14"/>
    <s v="UPGRADING"/>
    <n v="1"/>
    <s v="Completed"/>
    <n v="1"/>
    <n v="1"/>
    <s v="October 23, 2018"/>
    <m/>
    <s v="R6-D2-2018BEFF-05D-E"/>
    <s v="R6-D2-2018BEFF-05D-E"/>
    <s v="April 25, 2018"/>
    <s v="May 2, 2018"/>
    <s v="May 16, 2018"/>
    <s v="May 30, 2018"/>
    <s v="June 20, 2018"/>
    <s v="Prefer Electrical Engineering &amp; Supply"/>
    <n v="1439565.2"/>
    <n v="0"/>
    <n v="0"/>
    <n v="0"/>
    <n v="0"/>
    <n v="1"/>
    <n v="0"/>
    <n v="0"/>
    <n v="0"/>
    <n v="0"/>
    <n v="1"/>
  </r>
  <r>
    <x v="10"/>
    <s v="Antique"/>
    <n v="302383"/>
    <s v="Union NHS"/>
    <s v="LIBERTAD"/>
    <n v="0"/>
    <m/>
    <n v="1"/>
    <m/>
    <m/>
    <m/>
    <m/>
    <m/>
    <n v="1557322.3444418807"/>
    <s v="UPGRADING"/>
    <n v="1"/>
    <s v="Completed"/>
    <n v="1"/>
    <n v="1"/>
    <s v="October 23, 2018"/>
    <m/>
    <s v="R6-D2-2018BEFF-05D-E"/>
    <s v="R6-D2-2018BEFF-05D-E"/>
    <s v="April 25, 2018"/>
    <s v="May 2, 2018"/>
    <s v="May 16, 2018"/>
    <s v="May 30, 2018"/>
    <s v="June 20, 2018"/>
    <s v="Prefer Electrical Engineering &amp; Supply"/>
    <n v="1073165.07"/>
    <n v="0"/>
    <n v="0"/>
    <n v="0"/>
    <n v="0"/>
    <n v="1"/>
    <n v="0"/>
    <n v="0"/>
    <n v="0"/>
    <n v="0"/>
    <n v="1"/>
  </r>
  <r>
    <x v="10"/>
    <s v="Antique"/>
    <n v="302365"/>
    <s v="Mag-aba NHS"/>
    <s v="PANDAN"/>
    <n v="0"/>
    <m/>
    <n v="1"/>
    <m/>
    <m/>
    <m/>
    <m/>
    <m/>
    <n v="1543540.7794418808"/>
    <s v="UPGRADING"/>
    <n v="1"/>
    <s v="Completed"/>
    <n v="1"/>
    <n v="1"/>
    <s v="October 23, 2018"/>
    <m/>
    <s v="R6-D2-2018BEFF-05D-E"/>
    <s v="R6-D2-2018BEFF-05D-E"/>
    <s v="April 25, 2018"/>
    <s v="May 2, 2018"/>
    <s v="May 16, 2018"/>
    <s v="May 30, 2018"/>
    <s v="June 20, 2018"/>
    <s v="Prefer Electrical Engineering &amp; Supply"/>
    <n v="1063790.67"/>
    <n v="0"/>
    <n v="0"/>
    <n v="0"/>
    <n v="0"/>
    <n v="1"/>
    <n v="0"/>
    <n v="0"/>
    <n v="0"/>
    <n v="0"/>
    <n v="1"/>
  </r>
  <r>
    <x v="10"/>
    <s v="Antique"/>
    <n v="302369"/>
    <s v="Pandan NVHS"/>
    <s v="PANDAN"/>
    <n v="0"/>
    <m/>
    <n v="1"/>
    <m/>
    <m/>
    <m/>
    <m/>
    <m/>
    <n v="1844124.87"/>
    <s v="UPGRADING"/>
    <n v="1"/>
    <s v="Completed"/>
    <n v="1"/>
    <n v="1"/>
    <s v="October 23, 2018"/>
    <m/>
    <s v="R6-D2-2018BEFF-05D-E"/>
    <s v="R6-D2-2018BEFF-05D-E"/>
    <s v="April 25, 2018"/>
    <s v="May 2, 2018"/>
    <s v="May 16, 2018"/>
    <s v="May 30, 2018"/>
    <s v="June 20, 2018"/>
    <s v="Prefer Electrical Engineering &amp; Supply"/>
    <n v="1331376.2"/>
    <n v="0"/>
    <n v="0"/>
    <n v="0"/>
    <n v="0"/>
    <n v="1"/>
    <n v="0"/>
    <n v="0"/>
    <n v="0"/>
    <n v="0"/>
    <n v="1"/>
  </r>
  <r>
    <x v="10"/>
    <s v="Antique"/>
    <n v="302372"/>
    <s v="Patria NS"/>
    <s v="PANDAN"/>
    <n v="0"/>
    <m/>
    <n v="1"/>
    <m/>
    <m/>
    <m/>
    <m/>
    <m/>
    <n v="1229855.6499999999"/>
    <s v="UPGRADING"/>
    <n v="1"/>
    <s v="Completed"/>
    <n v="1"/>
    <n v="1"/>
    <s v="October 23, 2018"/>
    <m/>
    <s v="R6-D2-2018BEFF-05D-E"/>
    <s v="R6-D2-2018BEFF-05D-E"/>
    <s v="April 25, 2018"/>
    <s v="May 2, 2018"/>
    <s v="May 16, 2018"/>
    <s v="May 30, 2018"/>
    <s v="June 20, 2018"/>
    <s v="Prefer Electrical Engineering &amp; Supply"/>
    <n v="918108.34"/>
    <n v="0"/>
    <n v="0"/>
    <n v="0"/>
    <n v="0"/>
    <n v="1"/>
    <n v="0"/>
    <n v="0"/>
    <n v="0"/>
    <n v="0"/>
    <n v="1"/>
  </r>
  <r>
    <x v="10"/>
    <s v="Antique"/>
    <n v="302380"/>
    <s v="Sta. Ana NHS"/>
    <s v="PANDAN"/>
    <n v="0"/>
    <m/>
    <n v="1"/>
    <m/>
    <m/>
    <m/>
    <m/>
    <m/>
    <n v="1494471.6544418808"/>
    <s v="UPGRADING"/>
    <n v="1"/>
    <s v="Completed"/>
    <n v="1"/>
    <n v="1"/>
    <s v="October 23, 2018"/>
    <m/>
    <s v="R6-D2-2018BEFF-05D-E"/>
    <s v="R6-D2-2018BEFF-05D-E"/>
    <s v="April 25, 2018"/>
    <s v="May 2, 2018"/>
    <s v="May 16, 2018"/>
    <s v="May 30, 2018"/>
    <s v="June 20, 2018"/>
    <s v="Prefer Electrical Engineering &amp; Supply"/>
    <n v="1205431.8400000001"/>
    <n v="0"/>
    <n v="0"/>
    <n v="0"/>
    <n v="0"/>
    <n v="1"/>
    <n v="0"/>
    <n v="0"/>
    <n v="0"/>
    <n v="0"/>
    <n v="1"/>
  </r>
  <r>
    <x v="10"/>
    <s v="Antique"/>
    <n v="302343"/>
    <s v="Aureliana NHS"/>
    <s v="PATNONGON"/>
    <n v="0"/>
    <m/>
    <n v="1"/>
    <m/>
    <m/>
    <m/>
    <m/>
    <m/>
    <n v="1459585.0894418806"/>
    <s v="UPGRADING"/>
    <n v="1"/>
    <s v="Completed"/>
    <n v="1"/>
    <n v="1"/>
    <s v="October 23, 2018"/>
    <m/>
    <s v="R6-D2-2018BEFF-05C-E"/>
    <s v="R6-D2-2018BEFF-05C-E"/>
    <s v="April 25, 2018"/>
    <s v="May 2, 2018"/>
    <s v="May 16, 2018"/>
    <s v="May 30, 2018"/>
    <s v="June 20, 2018"/>
    <s v="Prefer Electrical Engineering &amp; Supply"/>
    <n v="999701.27"/>
    <n v="0"/>
    <n v="0"/>
    <n v="0"/>
    <n v="0"/>
    <n v="1"/>
    <n v="0"/>
    <n v="0"/>
    <n v="0"/>
    <n v="0"/>
    <n v="1"/>
  </r>
  <r>
    <x v="10"/>
    <s v="Antique"/>
    <n v="302359"/>
    <s v="Igburi NHS"/>
    <s v="PATNONGON"/>
    <n v="0"/>
    <m/>
    <n v="1"/>
    <m/>
    <m/>
    <m/>
    <m/>
    <m/>
    <n v="832310.31566642411"/>
    <s v="UPGRADING"/>
    <n v="1"/>
    <s v="Completed"/>
    <n v="1"/>
    <n v="1"/>
    <s v="October 23, 2018"/>
    <m/>
    <s v="R6-D2-2018BEFF-05C-E"/>
    <s v="R6-D2-2018BEFF-05C-E"/>
    <s v="April 25, 2018"/>
    <s v="May 2, 2018"/>
    <s v="May 16, 2018"/>
    <s v="May 30, 2018"/>
    <s v="June 20, 2018"/>
    <s v="Prefer Electrical Engineering &amp; Supply"/>
    <n v="668041.78"/>
    <n v="0"/>
    <n v="0"/>
    <n v="0"/>
    <n v="0"/>
    <n v="1"/>
    <n v="0"/>
    <n v="0"/>
    <n v="0"/>
    <n v="0"/>
    <n v="1"/>
  </r>
  <r>
    <x v="10"/>
    <s v="Antique"/>
    <n v="302364"/>
    <s v="Lirio M. Escaño, Sr. NHS"/>
    <s v="PATNONGON"/>
    <n v="0"/>
    <m/>
    <n v="1"/>
    <m/>
    <m/>
    <m/>
    <m/>
    <m/>
    <n v="1329218.7010735502"/>
    <s v="UPGRADING"/>
    <n v="1"/>
    <s v="Completed"/>
    <n v="1"/>
    <n v="1"/>
    <s v="October 23, 2018"/>
    <m/>
    <s v="R6-D2-2018BEFF-05C-E"/>
    <s v="R6-D2-2018BEFF-05C-E"/>
    <s v="April 25, 2018"/>
    <s v="May 2, 2018"/>
    <s v="May 16, 2018"/>
    <s v="May 30, 2018"/>
    <s v="June 20, 2018"/>
    <s v="Prefer Electrical Engineering &amp; Supply"/>
    <n v="1299724.6499999999"/>
    <n v="0"/>
    <n v="0"/>
    <n v="0"/>
    <n v="0"/>
    <n v="1"/>
    <n v="0"/>
    <n v="0"/>
    <n v="0"/>
    <n v="0"/>
    <n v="1"/>
  </r>
  <r>
    <x v="10"/>
    <s v="Antique"/>
    <n v="302375"/>
    <s v="San Pedro NHS"/>
    <s v="SAN JOSE (Capital)"/>
    <n v="0"/>
    <m/>
    <n v="1"/>
    <m/>
    <m/>
    <m/>
    <m/>
    <m/>
    <n v="1457911.07"/>
    <s v="UPGRADING"/>
    <n v="1"/>
    <s v="Completed"/>
    <n v="1"/>
    <n v="1"/>
    <s v="October 23, 2018"/>
    <m/>
    <s v="R6-D2-2018BEFF-05B-E"/>
    <s v="R6-D2-2018BEFF-05B-E"/>
    <s v="April 25, 2018"/>
    <s v="May 2, 2018"/>
    <s v="May 16, 2018"/>
    <s v="May 30, 2018"/>
    <s v="June 20, 2018"/>
    <s v="Prefer Electrical Engineering &amp; Supply"/>
    <n v="1133633.31"/>
    <n v="0"/>
    <n v="0"/>
    <n v="0"/>
    <n v="0"/>
    <n v="1"/>
    <n v="0"/>
    <n v="0"/>
    <n v="0"/>
    <n v="0"/>
    <n v="1"/>
  </r>
  <r>
    <x v="10"/>
    <s v="Antique"/>
    <n v="302344"/>
    <s v="Barangbang NHS"/>
    <s v="SAN REMIGIO"/>
    <n v="0"/>
    <m/>
    <n v="1"/>
    <m/>
    <m/>
    <m/>
    <m/>
    <m/>
    <n v="1528253.2"/>
    <s v="UPGRADING"/>
    <n v="1"/>
    <s v="Completed"/>
    <n v="1"/>
    <n v="1"/>
    <s v="October 23, 2018"/>
    <m/>
    <s v="R6-D2-2018BEFF-05E-E"/>
    <s v="R6-D2-2018BEFF-05E-E"/>
    <s v="April 25, 2018"/>
    <s v="May 2, 2018"/>
    <s v="May 16, 2018"/>
    <s v="May 30, 2018"/>
    <s v="June 20, 2018"/>
    <s v="Prefer Electrical Engineering &amp; Supply"/>
    <n v="1094086.08"/>
    <n v="0"/>
    <n v="0"/>
    <n v="0"/>
    <n v="0"/>
    <n v="1"/>
    <n v="0"/>
    <n v="0"/>
    <n v="0"/>
    <n v="0"/>
    <n v="1"/>
  </r>
  <r>
    <x v="10"/>
    <s v="Antique"/>
    <n v="302357"/>
    <s v="Gideon M. Cabigunda MS"/>
    <s v="SAN REMIGIO"/>
    <n v="0"/>
    <m/>
    <n v="1"/>
    <m/>
    <m/>
    <m/>
    <m/>
    <m/>
    <n v="700909.98223226401"/>
    <s v="UPGRADING"/>
    <n v="1"/>
    <s v="Completed"/>
    <n v="1"/>
    <n v="1"/>
    <s v="October 23, 2018"/>
    <m/>
    <s v="R6-D2-2018BEFF-05E-E"/>
    <s v="R6-D2-2018BEFF-05E-E"/>
    <s v="April 25, 2018"/>
    <s v="May 2, 2018"/>
    <s v="May 16, 2018"/>
    <s v="May 30, 2018"/>
    <s v="June 20, 2018"/>
    <s v="Prefer Electrical Engineering &amp; Supply"/>
    <n v="597725.96"/>
    <n v="0"/>
    <n v="0"/>
    <n v="0"/>
    <n v="0"/>
    <n v="1"/>
    <n v="0"/>
    <n v="0"/>
    <n v="0"/>
    <n v="0"/>
    <n v="1"/>
  </r>
  <r>
    <x v="10"/>
    <s v="Antique"/>
    <n v="310707"/>
    <s v="Gov. Evelio B. Javier MNHS"/>
    <s v="SAN REMIGIO"/>
    <n v="0"/>
    <m/>
    <n v="1"/>
    <m/>
    <m/>
    <m/>
    <m/>
    <m/>
    <n v="949316.14634219988"/>
    <s v="UPGRADING"/>
    <n v="1"/>
    <s v="Completed"/>
    <n v="1"/>
    <n v="1"/>
    <s v="October 23, 2018"/>
    <m/>
    <s v="R6-D2-2018BEFF-05E-E"/>
    <s v="R6-D2-2018BEFF-05E-E"/>
    <s v="April 25, 2018"/>
    <s v="May 2, 2018"/>
    <s v="May 16, 2018"/>
    <s v="May 30, 2018"/>
    <s v="June 20, 2018"/>
    <s v="Prefer Electrical Engineering &amp; Supply"/>
    <n v="797834.36"/>
    <n v="0"/>
    <n v="0"/>
    <n v="0"/>
    <n v="0"/>
    <n v="1"/>
    <n v="0"/>
    <n v="0"/>
    <n v="0"/>
    <n v="0"/>
    <n v="1"/>
  </r>
  <r>
    <x v="10"/>
    <s v="Antique"/>
    <n v="302377"/>
    <s v="Sebaste HS"/>
    <s v="SEBASTE"/>
    <n v="0"/>
    <m/>
    <n v="1"/>
    <m/>
    <m/>
    <m/>
    <m/>
    <m/>
    <n v="1457911.07"/>
    <s v="UPGRADING"/>
    <n v="1"/>
    <s v="Completed"/>
    <n v="1"/>
    <n v="1"/>
    <s v="October 23, 2018"/>
    <m/>
    <s v="R6-D2-2018BEFF-05F-E"/>
    <s v="R6-D2-2018BEFF-05F-E"/>
    <s v="April 25, 2018"/>
    <s v="May 2, 2018"/>
    <s v="May 16, 2018"/>
    <s v="May 30, 2018"/>
    <s v="June 20, 2018"/>
    <s v="Prefer Electrical Engineering &amp; Supply"/>
    <n v="1095657.93"/>
    <n v="0"/>
    <n v="0"/>
    <n v="0"/>
    <n v="0"/>
    <n v="1"/>
    <n v="0"/>
    <n v="0"/>
    <n v="0"/>
    <n v="0"/>
    <n v="1"/>
  </r>
  <r>
    <x v="10"/>
    <s v="Antique"/>
    <n v="302354"/>
    <s v="Egaña NHS"/>
    <s v="SIBALOM"/>
    <n v="0"/>
    <m/>
    <n v="1"/>
    <m/>
    <m/>
    <m/>
    <m/>
    <m/>
    <n v="693745.62828026386"/>
    <s v="UPGRADING"/>
    <n v="1"/>
    <s v="Completed"/>
    <n v="1"/>
    <n v="1"/>
    <s v="October 23, 2018"/>
    <m/>
    <s v="R6-D2-2018BEFF-05E-E"/>
    <s v="R6-D2-2018BEFF-05E-E"/>
    <s v="April 25, 2018"/>
    <s v="May 2, 2018"/>
    <s v="May 16, 2018"/>
    <s v="May 30, 2018"/>
    <s v="June 20, 2018"/>
    <s v="Prefer Electrical Engineering &amp; Supply"/>
    <n v="617849.38"/>
    <n v="0"/>
    <n v="0"/>
    <n v="0"/>
    <n v="0"/>
    <n v="1"/>
    <n v="0"/>
    <n v="0"/>
    <n v="0"/>
    <n v="0"/>
    <n v="1"/>
  </r>
  <r>
    <x v="10"/>
    <s v="Antique"/>
    <n v="302370"/>
    <s v="Pangpang NHS"/>
    <s v="SIBALOM"/>
    <n v="0"/>
    <m/>
    <n v="1"/>
    <m/>
    <m/>
    <m/>
    <m/>
    <m/>
    <n v="673996.03218044993"/>
    <s v="UPGRADING"/>
    <n v="1"/>
    <s v="Completed"/>
    <n v="1"/>
    <n v="1"/>
    <s v="October 23, 2018"/>
    <m/>
    <s v="R6-D2-2018BEFF-05E-E"/>
    <s v="R6-D2-2018BEFF-05E-E"/>
    <s v="April 25, 2018"/>
    <s v="May 2, 2018"/>
    <s v="May 16, 2018"/>
    <s v="May 30, 2018"/>
    <s v="June 20, 2018"/>
    <s v="Prefer Electrical Engineering &amp; Supply"/>
    <n v="614584.85"/>
    <n v="0"/>
    <n v="0"/>
    <n v="0"/>
    <n v="0"/>
    <n v="1"/>
    <n v="0"/>
    <n v="0"/>
    <n v="0"/>
    <n v="0"/>
    <n v="1"/>
  </r>
  <r>
    <x v="10"/>
    <s v="Antique"/>
    <n v="302373"/>
    <s v="Pis-anan NHS"/>
    <s v="SIBALOM"/>
    <n v="0"/>
    <m/>
    <n v="1"/>
    <m/>
    <m/>
    <m/>
    <m/>
    <m/>
    <n v="1303808.4366680519"/>
    <s v="UPGRADING"/>
    <n v="1"/>
    <s v="Completed"/>
    <n v="1"/>
    <n v="1"/>
    <s v="October 23, 2018"/>
    <m/>
    <s v="R6-D2-2018BEFF-05E-E"/>
    <s v="R6-D2-2018BEFF-05E-E"/>
    <s v="April 25, 2018"/>
    <s v="May 2, 2018"/>
    <s v="May 16, 2018"/>
    <s v="May 30, 2018"/>
    <s v="June 20, 2018"/>
    <s v="Prefer Electrical Engineering &amp; Supply"/>
    <n v="1071547.6299999999"/>
    <n v="0"/>
    <n v="0"/>
    <n v="0"/>
    <n v="0"/>
    <n v="1"/>
    <n v="0"/>
    <n v="0"/>
    <n v="0"/>
    <n v="0"/>
    <n v="1"/>
  </r>
  <r>
    <x v="10"/>
    <s v="Antique"/>
    <n v="302378"/>
    <s v="Sido-San Juan NHS"/>
    <s v="SIBALOM"/>
    <n v="0"/>
    <m/>
    <n v="1"/>
    <m/>
    <m/>
    <m/>
    <m/>
    <m/>
    <n v="610902.0933372"/>
    <s v="UPGRADING"/>
    <n v="1"/>
    <s v="Completed"/>
    <n v="1"/>
    <n v="1"/>
    <s v="October 23, 2018"/>
    <m/>
    <s v="R6-D2-2018BEFF-05E-E"/>
    <s v="R6-D2-2018BEFF-05E-E"/>
    <s v="April 25, 2018"/>
    <s v="May 2, 2018"/>
    <s v="May 16, 2018"/>
    <s v="May 30, 2018"/>
    <s v="June 20, 2018"/>
    <s v="Prefer Electrical Engineering &amp; Supply"/>
    <n v="489178.33"/>
    <n v="0"/>
    <n v="0"/>
    <n v="0"/>
    <n v="0"/>
    <n v="1"/>
    <n v="0"/>
    <n v="0"/>
    <n v="0"/>
    <n v="0"/>
    <n v="1"/>
  </r>
  <r>
    <x v="10"/>
    <s v="Antique"/>
    <n v="310703"/>
    <s v="Sibalom NHS"/>
    <s v="SIBALOM"/>
    <n v="0"/>
    <m/>
    <n v="1"/>
    <m/>
    <m/>
    <m/>
    <m/>
    <m/>
    <n v="1653380.3730402002"/>
    <s v="UPGRADING"/>
    <n v="1"/>
    <s v="Completed"/>
    <n v="1"/>
    <n v="1"/>
    <s v="October 23, 2018"/>
    <m/>
    <s v="R6-D2-2018BEFF-05E-E"/>
    <s v="R6-D2-2018BEFF-05E-E"/>
    <s v="April 25, 2018"/>
    <s v="May 2, 2018"/>
    <s v="May 16, 2018"/>
    <s v="May 30, 2018"/>
    <s v="June 20, 2018"/>
    <s v="Prefer Electrical Engineering &amp; Supply"/>
    <n v="1374861.34"/>
    <n v="0"/>
    <n v="0"/>
    <n v="0"/>
    <n v="0"/>
    <n v="1"/>
    <n v="0"/>
    <n v="0"/>
    <n v="0"/>
    <n v="0"/>
    <n v="1"/>
  </r>
  <r>
    <x v="10"/>
    <s v="Antique"/>
    <n v="310710"/>
    <s v="Dr. Luis E. Baraquia NHS"/>
    <s v="SIBALOM"/>
    <n v="0"/>
    <m/>
    <n v="1"/>
    <m/>
    <m/>
    <m/>
    <m/>
    <m/>
    <n v="634046.17850834411"/>
    <s v="UPGRADING"/>
    <n v="1"/>
    <s v="Completed"/>
    <n v="1"/>
    <n v="1"/>
    <s v="October 23, 2018"/>
    <m/>
    <s v="R6-D2-2018BEFF-05E-E"/>
    <s v="R6-D2-2018BEFF-05E-E"/>
    <s v="April 25, 2018"/>
    <s v="May 2, 2018"/>
    <s v="May 16, 2018"/>
    <s v="May 30, 2018"/>
    <s v="June 20, 2018"/>
    <s v="Prefer Electrical Engineering &amp; Supply"/>
    <n v="549869.52"/>
    <n v="0"/>
    <n v="0"/>
    <n v="0"/>
    <n v="0"/>
    <n v="1"/>
    <n v="0"/>
    <n v="0"/>
    <n v="0"/>
    <n v="0"/>
    <n v="1"/>
  </r>
  <r>
    <x v="10"/>
    <s v="Antique"/>
    <n v="302381"/>
    <s v="Sta. Justa NHS"/>
    <s v="TIBIAO"/>
    <n v="0"/>
    <m/>
    <n v="1"/>
    <m/>
    <m/>
    <m/>
    <m/>
    <m/>
    <n v="1488330.0994418806"/>
    <s v="UPGRADING"/>
    <n v="1"/>
    <s v="Completed"/>
    <n v="1"/>
    <n v="1"/>
    <s v="October 23, 2018"/>
    <m/>
    <s v="R6-D2-2018BEFF-05F-E"/>
    <s v="R6-D2-2018BEFF-05F-E"/>
    <s v="April 25, 2018"/>
    <s v="May 2, 2018"/>
    <s v="May 16, 2018"/>
    <s v="May 30, 2018"/>
    <s v="June 20, 2018"/>
    <s v="Prefer Electrical Engineering &amp; Supply"/>
    <n v="1057724.3899999999"/>
    <n v="0"/>
    <n v="0"/>
    <n v="0"/>
    <n v="0"/>
    <n v="1"/>
    <n v="0"/>
    <n v="0"/>
    <n v="0"/>
    <n v="0"/>
    <n v="1"/>
  </r>
  <r>
    <x v="10"/>
    <s v="Antique"/>
    <n v="310702"/>
    <s v="Tario Lim MHS"/>
    <s v="TIBIAO"/>
    <n v="0"/>
    <m/>
    <n v="1"/>
    <m/>
    <m/>
    <m/>
    <m/>
    <m/>
    <n v="1695162.5"/>
    <s v="UPGRADING"/>
    <n v="1"/>
    <s v="Completed"/>
    <n v="1"/>
    <n v="1"/>
    <s v="October 23, 2018"/>
    <m/>
    <s v="R6-D2-2018BEFF-05F-E"/>
    <s v="R6-D2-2018BEFF-05F-E"/>
    <s v="April 25, 2018"/>
    <s v="May 2, 2018"/>
    <s v="May 16, 2018"/>
    <s v="May 30, 2018"/>
    <s v="June 20, 2018"/>
    <s v="Prefer Electrical Engineering &amp; Supply"/>
    <n v="1270558.1200000001"/>
    <n v="0"/>
    <n v="0"/>
    <n v="0"/>
    <n v="0"/>
    <n v="1"/>
    <n v="0"/>
    <n v="0"/>
    <n v="0"/>
    <n v="0"/>
    <n v="1"/>
  </r>
  <r>
    <x v="10"/>
    <s v="Antique"/>
    <n v="302345"/>
    <s v="Barasanan NHS"/>
    <s v="TOBIAS FORNIER (DAO)"/>
    <n v="0"/>
    <m/>
    <n v="1"/>
    <m/>
    <m/>
    <m/>
    <m/>
    <m/>
    <n v="1506206.0344418806"/>
    <s v="UPGRADING"/>
    <n v="1"/>
    <s v="Completed"/>
    <n v="1"/>
    <n v="1"/>
    <s v="October 23, 2018"/>
    <m/>
    <s v="R6-D2-2018BEFF-05A-E"/>
    <s v="R6-D2-2018BEFF-05A-E"/>
    <s v="April 25, 2018"/>
    <s v="May 2, 2018"/>
    <s v="May 16, 2018"/>
    <s v="May 30, 2018"/>
    <s v="June 20, 2018"/>
    <s v="Prefer Electrical Engineering &amp; Supply"/>
    <n v="1098596.17"/>
    <n v="0"/>
    <n v="0"/>
    <n v="0"/>
    <n v="0"/>
    <n v="1"/>
    <n v="0"/>
    <n v="0"/>
    <n v="0"/>
    <n v="0"/>
    <n v="1"/>
  </r>
  <r>
    <x v="10"/>
    <s v="Antique"/>
    <n v="302352"/>
    <s v="Concepcion L. Cazeñas MS"/>
    <s v="TOBIAS FORNIER (DAO)"/>
    <n v="0"/>
    <m/>
    <n v="1"/>
    <m/>
    <m/>
    <m/>
    <m/>
    <m/>
    <n v="1581682.35"/>
    <s v="UPGRADING"/>
    <n v="1"/>
    <s v="Completed"/>
    <n v="1"/>
    <n v="1"/>
    <s v="October 23, 2018"/>
    <m/>
    <s v="R6-D2-2018BEFF-05A-E"/>
    <s v="R6-D2-2018BEFF-05A-E"/>
    <s v="April 25, 2018"/>
    <s v="May 2, 2018"/>
    <s v="May 16, 2018"/>
    <s v="May 30, 2018"/>
    <s v="June 20, 2018"/>
    <s v="Prefer Electrical Engineering &amp; Supply"/>
    <n v="1206038.48"/>
    <n v="0"/>
    <n v="0"/>
    <n v="0"/>
    <n v="0"/>
    <n v="1"/>
    <n v="0"/>
    <n v="0"/>
    <n v="0"/>
    <n v="0"/>
    <n v="1"/>
  </r>
  <r>
    <x v="10"/>
    <s v="Antique"/>
    <n v="302353"/>
    <s v="Diclum NHS"/>
    <s v="TOBIAS FORNIER (DAO)"/>
    <n v="0"/>
    <m/>
    <n v="1"/>
    <m/>
    <m/>
    <m/>
    <m/>
    <m/>
    <n v="1166834.99"/>
    <s v="UPGRADING"/>
    <n v="1"/>
    <s v="Completed"/>
    <n v="1"/>
    <n v="1"/>
    <s v="October 23, 2018"/>
    <m/>
    <s v="R6-D2-2018BEFF-05A-E"/>
    <s v="R6-D2-2018BEFF-05A-E"/>
    <s v="April 25, 2018"/>
    <s v="May 2, 2018"/>
    <s v="May 16, 2018"/>
    <s v="May 30, 2018"/>
    <s v="June 20, 2018"/>
    <s v="Prefer Electrical Engineering &amp; Supply"/>
    <n v="946551.84"/>
    <n v="0"/>
    <n v="0"/>
    <n v="0"/>
    <n v="0"/>
    <n v="1"/>
    <n v="0"/>
    <n v="0"/>
    <n v="0"/>
    <n v="0"/>
    <n v="1"/>
  </r>
  <r>
    <x v="10"/>
    <s v="Antique"/>
    <n v="302360"/>
    <s v="Igcado NHS"/>
    <s v="TOBIAS FORNIER (DAO)"/>
    <n v="0"/>
    <m/>
    <n v="1"/>
    <m/>
    <m/>
    <m/>
    <m/>
    <m/>
    <n v="1379634.7568486629"/>
    <s v="UPGRADING"/>
    <n v="1"/>
    <s v="Completed"/>
    <n v="1"/>
    <n v="1"/>
    <s v="October 23, 2018"/>
    <m/>
    <s v="R6-D2-2018BEFF-05A-E"/>
    <s v="R6-D2-2018BEFF-05A-E"/>
    <s v="April 25, 2018"/>
    <s v="May 2, 2018"/>
    <s v="May 16, 2018"/>
    <s v="May 30, 2018"/>
    <s v="June 20, 2018"/>
    <s v="Prefer Electrical Engineering &amp; Supply"/>
    <n v="1028762.01"/>
    <n v="0"/>
    <n v="0"/>
    <n v="0"/>
    <n v="0"/>
    <n v="1"/>
    <n v="0"/>
    <n v="0"/>
    <n v="0"/>
    <n v="0"/>
    <n v="1"/>
  </r>
  <r>
    <x v="10"/>
    <s v="Antique"/>
    <n v="302371"/>
    <s v="Pascual M. Osuyos MS"/>
    <s v="TOBIAS FORNIER (DAO)"/>
    <n v="0"/>
    <m/>
    <n v="1"/>
    <m/>
    <m/>
    <m/>
    <m/>
    <m/>
    <n v="1327737.5618486628"/>
    <s v="UPGRADING"/>
    <n v="1"/>
    <s v="Completed"/>
    <n v="1"/>
    <n v="1"/>
    <s v="October 23, 2018"/>
    <m/>
    <s v="R6-D2-2018BEFF-05A-E"/>
    <s v="R6-D2-2018BEFF-05A-E"/>
    <s v="April 25, 2018"/>
    <s v="May 2, 2018"/>
    <s v="May 16, 2018"/>
    <s v="May 30, 2018"/>
    <s v="June 20, 2018"/>
    <s v="Prefer Electrical Engineering &amp; Supply"/>
    <n v="1029816.89"/>
    <n v="0"/>
    <n v="0"/>
    <n v="0"/>
    <n v="0"/>
    <n v="1"/>
    <n v="0"/>
    <n v="0"/>
    <n v="0"/>
    <n v="0"/>
    <n v="1"/>
  </r>
  <r>
    <x v="10"/>
    <s v="Antique"/>
    <n v="302384"/>
    <s v="Valderrama NHS"/>
    <s v="VALDERRAMA"/>
    <n v="0"/>
    <m/>
    <n v="1"/>
    <m/>
    <m/>
    <m/>
    <m/>
    <m/>
    <n v="1046325.6906007498"/>
    <s v="UPGRADING"/>
    <n v="1"/>
    <s v="Completed"/>
    <n v="1"/>
    <n v="1"/>
    <s v="October 23, 2018"/>
    <m/>
    <s v="R6-D2-2018BEFF-05C-E"/>
    <s v="R6-D2-2018BEFF-05C-E"/>
    <s v="April 25, 2018"/>
    <s v="May 2, 2018"/>
    <s v="May 16, 2018"/>
    <s v="May 30, 2018"/>
    <s v="June 20, 2018"/>
    <s v="Prefer Electrical Engineering &amp; Supply"/>
    <n v="985225.09"/>
    <n v="0"/>
    <n v="0"/>
    <n v="0"/>
    <n v="0"/>
    <n v="1"/>
    <n v="0"/>
    <n v="0"/>
    <n v="0"/>
    <n v="0"/>
    <n v="1"/>
  </r>
  <r>
    <x v="10"/>
    <s v="Bacolod City"/>
    <n v="302710"/>
    <s v="Mandalagan NHS"/>
    <s v="BACOLOD CITY (Capital)"/>
    <n v="0"/>
    <m/>
    <n v="1"/>
    <m/>
    <m/>
    <m/>
    <m/>
    <m/>
    <n v="1198382.95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Bacolod City"/>
    <n v="302713"/>
    <s v="Jovito H. Sayson NHS"/>
    <s v="BACOLOD CITY (Capital)"/>
    <n v="0"/>
    <m/>
    <n v="1"/>
    <m/>
    <m/>
    <m/>
    <m/>
    <m/>
    <n v="1243711.98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Bacolod City"/>
    <n v="302718"/>
    <s v="Teofilo M. Gensoli Sr. NHS"/>
    <s v="BACOLOD CITY (Capital)"/>
    <n v="0"/>
    <m/>
    <n v="1"/>
    <m/>
    <m/>
    <m/>
    <m/>
    <m/>
    <n v="1183857.74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Bago City"/>
    <n v="302719"/>
    <s v="Ramon Torres NHS"/>
    <s v="BAGO CITY"/>
    <n v="4"/>
    <m/>
    <n v="1"/>
    <m/>
    <m/>
    <m/>
    <m/>
    <m/>
    <n v="1099930.8600000001"/>
    <s v="UPGRADING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Bago City"/>
    <n v="302720"/>
    <s v="Ramon Torres Dulao NHS"/>
    <s v="BAGO CITY"/>
    <n v="4"/>
    <m/>
    <n v="1"/>
    <m/>
    <m/>
    <m/>
    <m/>
    <m/>
    <n v="1102366.73"/>
    <s v="UPGRADING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Bago City"/>
    <n v="302721"/>
    <s v="Ramon Torres Ma-ao Sugar Central NHS"/>
    <s v="BAGO CITY"/>
    <n v="4"/>
    <m/>
    <n v="1"/>
    <m/>
    <m/>
    <m/>
    <m/>
    <m/>
    <n v="1043874.29"/>
    <s v="UPGRADING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Bago City"/>
    <n v="302722"/>
    <s v="RAMON TORRES MALINGIN NATIONAL HIGH SCHOOL"/>
    <s v="BAGO CITY"/>
    <n v="4"/>
    <m/>
    <n v="1"/>
    <m/>
    <m/>
    <m/>
    <m/>
    <m/>
    <n v="699622.42"/>
    <s v="UPGRADING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Bago City"/>
    <n v="302723"/>
    <s v="Ramon Torres Sagasa National High School"/>
    <s v="BAGO CITY"/>
    <n v="4"/>
    <m/>
    <n v="1"/>
    <m/>
    <m/>
    <m/>
    <m/>
    <m/>
    <n v="684142.75"/>
    <s v="UPGRADING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Bago City"/>
    <n v="302724"/>
    <s v="Ramon Torres Louisiana NHS"/>
    <s v="BAGO CITY"/>
    <n v="4"/>
    <m/>
    <n v="1"/>
    <m/>
    <m/>
    <m/>
    <m/>
    <m/>
    <n v="1200557.8899999999"/>
    <s v="UPGRADING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Bago City"/>
    <n v="302725"/>
    <s v="Ramon Torres Taloc NHS"/>
    <s v="BAGO CITY"/>
    <n v="4"/>
    <m/>
    <n v="1"/>
    <m/>
    <m/>
    <m/>
    <m/>
    <m/>
    <n v="817515.25"/>
    <s v="UPGRADING"/>
    <n v="1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Cadiz City"/>
    <n v="302726"/>
    <s v="Cadiz Viejo NHS"/>
    <s v="CADIZ CITY"/>
    <n v="2"/>
    <m/>
    <n v="1"/>
    <m/>
    <m/>
    <m/>
    <m/>
    <m/>
    <n v="1457684.85"/>
    <s v="UPGRADING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Cadiz City"/>
    <n v="302728"/>
    <s v="Caduha-an NHS"/>
    <s v="CADIZ CITY"/>
    <n v="2"/>
    <m/>
    <n v="1"/>
    <m/>
    <m/>
    <m/>
    <m/>
    <m/>
    <n v="1457684.85"/>
    <s v="UPGRADING"/>
    <n v="1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Cadiz City"/>
    <n v="302732"/>
    <s v="SPED High School"/>
    <s v="CADIZ CITY"/>
    <n v="2"/>
    <m/>
    <n v="1"/>
    <m/>
    <m/>
    <m/>
    <m/>
    <m/>
    <n v="1433253.74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Cadiz City"/>
    <n v="302733"/>
    <s v="Tiglawigan NHS"/>
    <s v="CADIZ CITY"/>
    <n v="2"/>
    <m/>
    <n v="1"/>
    <m/>
    <m/>
    <m/>
    <m/>
    <m/>
    <n v="1476567.94"/>
    <s v="SOLAR PANEL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Cadiz City"/>
    <n v="302736"/>
    <s v="Jerusalem National High School (Villacin NHS - Jerusalem Ext. HS)"/>
    <s v="CADIZ CITY"/>
    <n v="2"/>
    <m/>
    <n v="1"/>
    <m/>
    <m/>
    <m/>
    <m/>
    <m/>
    <n v="1433253.74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diz City"/>
    <n v="311403"/>
    <s v="Mabini NHS - Alimatoc Ext. HS"/>
    <s v="CADIZ CITY"/>
    <n v="2"/>
    <m/>
    <n v="1"/>
    <m/>
    <m/>
    <m/>
    <m/>
    <m/>
    <n v="1529330.44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310802"/>
    <s v="Dao National High School"/>
    <s v="DAO"/>
    <n v="1"/>
    <m/>
    <n v="1"/>
    <m/>
    <m/>
    <m/>
    <m/>
    <m/>
    <n v="577012.29342750006"/>
    <s v="UPGRADING"/>
    <n v="1"/>
    <s v="ONGOING"/>
    <m/>
    <n v="0.48"/>
    <d v="2018-11-22T00:00:00"/>
    <m/>
    <s v="R6-DepEd-Capiz-CY2018-Electrification-03"/>
    <s v="R6-DepEd-Capiz-CY2018-Electrification-Lot3"/>
    <d v="2018-04-03T00:00:00"/>
    <d v="2018-04-10T00:00:00"/>
    <d v="2018-06-13T00:00:00"/>
    <d v="2018-07-11T00:00:00"/>
    <d v="2018-07-18T00:00:00"/>
    <s v="RJZW Electrical Engineering Services"/>
    <n v="570121.48"/>
    <n v="0"/>
    <n v="0"/>
    <n v="0"/>
    <n v="1"/>
    <n v="0"/>
    <n v="0"/>
    <n v="0"/>
    <n v="0"/>
    <n v="1"/>
    <n v="0"/>
  </r>
  <r>
    <x v="10"/>
    <s v="Capiz"/>
    <n v="302403"/>
    <s v="Tuburan NHS"/>
    <s v="MA-AYON"/>
    <n v="1"/>
    <m/>
    <n v="1"/>
    <m/>
    <m/>
    <m/>
    <m/>
    <m/>
    <n v="487575.63492750004"/>
    <s v="UPGRADING"/>
    <n v="1"/>
    <s v="ONGOING"/>
    <m/>
    <n v="0.45"/>
    <d v="2018-11-22T00:00:00"/>
    <m/>
    <s v="R6-DepEd-Capiz-CY2018-Electrification-01"/>
    <s v="R6-DepEd-Capiz-CY2018-Electrification-Lot3"/>
    <d v="2018-04-03T00:00:00"/>
    <d v="2018-04-10T00:00:00"/>
    <d v="2018-06-13T00:00:00"/>
    <d v="2018-07-11T00:00:00"/>
    <d v="2018-07-18T00:00:00"/>
    <s v="RJZW Electrical Engineering Services"/>
    <n v="483682.9"/>
    <n v="0"/>
    <n v="0"/>
    <n v="0"/>
    <n v="1"/>
    <n v="0"/>
    <n v="0"/>
    <n v="0"/>
    <n v="0"/>
    <n v="1"/>
    <n v="0"/>
  </r>
  <r>
    <x v="10"/>
    <s v="Capiz"/>
    <n v="302404"/>
    <s v="Florentina B. Degala NHS"/>
    <s v="MA-AYON"/>
    <n v="1"/>
    <m/>
    <n v="1"/>
    <m/>
    <m/>
    <m/>
    <m/>
    <m/>
    <n v="577012.29342750006"/>
    <s v="UPGRADING"/>
    <n v="1"/>
    <s v="ONGOING"/>
    <m/>
    <n v="0.48"/>
    <d v="2018-11-22T00:00:00"/>
    <m/>
    <s v="R6-DepEd-Capiz-CY2018-Electrification-01"/>
    <s v="R6-DepEd-Capiz-CY2018-Electrification-Lot1"/>
    <d v="2018-04-03T00:00:00"/>
    <d v="2018-04-10T00:00:00"/>
    <d v="2018-06-13T00:00:00"/>
    <d v="2018-07-11T00:00:00"/>
    <d v="2018-07-18T00:00:00"/>
    <s v="RJZW Electrical Engineering Services"/>
    <n v="570093.12"/>
    <n v="0"/>
    <n v="0"/>
    <n v="0"/>
    <n v="1"/>
    <n v="0"/>
    <n v="0"/>
    <n v="0"/>
    <n v="0"/>
    <n v="1"/>
    <n v="0"/>
  </r>
  <r>
    <x v="10"/>
    <s v="Capiz"/>
    <n v="302412"/>
    <s v="East Villaflores NHS"/>
    <s v="MA-AYON"/>
    <n v="1"/>
    <m/>
    <n v="1"/>
    <m/>
    <m/>
    <m/>
    <m/>
    <m/>
    <n v="491147.86722749996"/>
    <s v="UPGRADING"/>
    <n v="1"/>
    <s v="ONGOING"/>
    <m/>
    <n v="0.45"/>
    <d v="2018-11-22T00:00:00"/>
    <m/>
    <s v="R6-DepEd-Capiz-CY2018-Electrification-01"/>
    <s v="R6-DepEd-Capiz-CY2018-Electrification-Lot1"/>
    <d v="2018-04-03T00:00:00"/>
    <d v="2018-04-10T00:00:00"/>
    <d v="2018-06-13T00:00:00"/>
    <d v="2018-07-11T00:00:00"/>
    <d v="2018-07-18T00:00:00"/>
    <s v="RJZW Electrical Engineering Services"/>
    <n v="487116.68"/>
    <n v="0"/>
    <n v="0"/>
    <n v="0"/>
    <n v="1"/>
    <n v="0"/>
    <n v="0"/>
    <n v="0"/>
    <n v="0"/>
    <n v="1"/>
    <n v="0"/>
  </r>
  <r>
    <x v="10"/>
    <s v="Capiz"/>
    <n v="302413"/>
    <s v="Maayon NHS"/>
    <s v="MA-AYON"/>
    <n v="1"/>
    <m/>
    <n v="1"/>
    <m/>
    <m/>
    <m/>
    <m/>
    <m/>
    <n v="1169728.0681274999"/>
    <s v="UPGRADING"/>
    <n v="1"/>
    <s v="ONGOING"/>
    <m/>
    <n v="0.56999999999999995"/>
    <d v="2018-11-22T00:00:00"/>
    <m/>
    <s v="R6-DepEd-Capiz-CY2018-Electrification-01"/>
    <s v="R6-DepEd-Capiz-CY2018-Electrification-Lot1"/>
    <d v="2018-04-03T00:00:00"/>
    <d v="2018-04-10T00:00:00"/>
    <d v="2018-06-13T00:00:00"/>
    <d v="2018-07-11T00:00:00"/>
    <d v="2018-07-18T00:00:00"/>
    <s v="RJZW Electrical Engineering Services"/>
    <n v="1162433.3999999999"/>
    <n v="0"/>
    <n v="0"/>
    <n v="0"/>
    <n v="1"/>
    <n v="0"/>
    <n v="0"/>
    <n v="0"/>
    <n v="0"/>
    <n v="1"/>
    <n v="0"/>
  </r>
  <r>
    <x v="10"/>
    <s v="Capiz"/>
    <n v="302395"/>
    <s v="Comsr. Luis R. Asis NHS"/>
    <s v="PANAY"/>
    <n v="1"/>
    <m/>
    <n v="1"/>
    <m/>
    <m/>
    <m/>
    <m/>
    <m/>
    <n v="487575.63492750004"/>
    <s v="UPGRADING"/>
    <n v="1"/>
    <s v="ONGOING"/>
    <m/>
    <n v="0.45"/>
    <d v="2018-11-22T00:00:00"/>
    <m/>
    <s v="R6-DepEd-Capiz-CY2018-Electrification-01"/>
    <s v="R6-DepEd-Capiz-CY2018-Electrification-Lot1"/>
    <d v="2018-04-03T00:00:00"/>
    <d v="2018-04-10T00:00:00"/>
    <d v="2018-06-13T00:00:00"/>
    <d v="2018-07-11T00:00:00"/>
    <d v="2018-07-18T00:00:00"/>
    <s v="RJZW Electrical Engineering Services"/>
    <n v="483682.9"/>
    <n v="0"/>
    <n v="0"/>
    <n v="0"/>
    <n v="1"/>
    <n v="0"/>
    <n v="0"/>
    <n v="0"/>
    <n v="0"/>
    <n v="1"/>
    <n v="0"/>
  </r>
  <r>
    <x v="10"/>
    <s v="Capiz"/>
    <n v="302398"/>
    <s v="Felix Balgos MNHS"/>
    <s v="PANAY"/>
    <n v="1"/>
    <m/>
    <n v="1"/>
    <m/>
    <m/>
    <m/>
    <m/>
    <m/>
    <n v="660495.23142750002"/>
    <s v="UPGRADING"/>
    <n v="1"/>
    <s v="ONGOING"/>
    <m/>
    <n v="0.5"/>
    <d v="2018-11-22T00:00:00"/>
    <m/>
    <s v="R6-DepEd-Capiz-CY2018-Electrification-01"/>
    <s v="R6-DepEd-Capiz-CY2018-Electrification-Lot1"/>
    <d v="2018-04-03T00:00:00"/>
    <d v="2018-04-10T00:00:00"/>
    <d v="2018-06-13T00:00:00"/>
    <d v="2018-07-11T00:00:00"/>
    <d v="2018-07-18T00:00:00"/>
    <s v="RJZW Electrical Engineering Services"/>
    <n v="654695.19999999995"/>
    <n v="0"/>
    <n v="0"/>
    <n v="0"/>
    <n v="1"/>
    <n v="0"/>
    <n v="0"/>
    <n v="0"/>
    <n v="0"/>
    <n v="1"/>
    <n v="0"/>
  </r>
  <r>
    <x v="10"/>
    <s v="Capiz"/>
    <n v="310812"/>
    <s v="Pawa National High School"/>
    <s v="PANAY"/>
    <n v="1"/>
    <m/>
    <n v="1"/>
    <m/>
    <m/>
    <m/>
    <m/>
    <m/>
    <n v="578203.03752749984"/>
    <s v="UPGRADING"/>
    <n v="1"/>
    <s v="ONGOING"/>
    <m/>
    <n v="0.48"/>
    <d v="2018-11-22T00:00:00"/>
    <m/>
    <s v="R6-DepEd-Capiz-CY2018-Electrification-01"/>
    <s v="R6-DepEd-Capiz-CY2018-Electrification-Lot1"/>
    <d v="2018-04-03T00:00:00"/>
    <d v="2018-04-10T00:00:00"/>
    <d v="2018-06-13T00:00:00"/>
    <d v="2018-07-11T00:00:00"/>
    <d v="2018-07-18T00:00:00"/>
    <s v="RJZW Electrical Engineering Services"/>
    <n v="571256.62"/>
    <n v="0"/>
    <n v="0"/>
    <n v="0"/>
    <n v="1"/>
    <n v="0"/>
    <n v="0"/>
    <n v="0"/>
    <n v="0"/>
    <n v="1"/>
    <n v="0"/>
  </r>
  <r>
    <x v="10"/>
    <s v="Capiz"/>
    <n v="302410"/>
    <s v="Leodegario D. Deocampo Sr. NHS"/>
    <s v="PANITAN"/>
    <n v="1"/>
    <m/>
    <n v="1"/>
    <m/>
    <m/>
    <m/>
    <m/>
    <m/>
    <n v="641705.0278274999"/>
    <s v="UPGRADING"/>
    <n v="1"/>
    <s v="ONGOING"/>
    <m/>
    <n v="0.43"/>
    <d v="2018-11-22T00:00:00"/>
    <m/>
    <s v="R6-DepEd-Capiz-CY2018-Electrification-01"/>
    <s v="R6-DepEd-Capiz-CY2018-Electrification-Lot1"/>
    <d v="2018-04-03T00:00:00"/>
    <d v="2018-04-10T00:00:00"/>
    <d v="2018-06-13T00:00:00"/>
    <d v="2018-07-11T00:00:00"/>
    <d v="2018-07-18T00:00:00"/>
    <s v="RJZW Electrical Engineering Services"/>
    <n v="611148.81000000006"/>
    <n v="0"/>
    <n v="0"/>
    <n v="0"/>
    <n v="1"/>
    <n v="0"/>
    <n v="0"/>
    <n v="0"/>
    <n v="0"/>
    <n v="1"/>
    <n v="0"/>
  </r>
  <r>
    <x v="10"/>
    <s v="Capiz"/>
    <n v="302418"/>
    <s v="Panitan NHS"/>
    <s v="PANITAN"/>
    <n v="1"/>
    <m/>
    <n v="1"/>
    <m/>
    <m/>
    <m/>
    <m/>
    <m/>
    <n v="645277.26012750005"/>
    <s v="UPGRADING"/>
    <n v="1"/>
    <s v="ONGOING"/>
    <m/>
    <n v="0.44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611969.72"/>
    <n v="0"/>
    <n v="0"/>
    <n v="0"/>
    <n v="1"/>
    <n v="0"/>
    <n v="0"/>
    <n v="0"/>
    <n v="0"/>
    <n v="1"/>
    <n v="0"/>
  </r>
  <r>
    <x v="10"/>
    <s v="Capiz"/>
    <n v="302392"/>
    <s v="Casanayan NHS"/>
    <s v="PILAR"/>
    <n v="1"/>
    <m/>
    <n v="1"/>
    <m/>
    <m/>
    <m/>
    <m/>
    <m/>
    <n v="745160.40821250004"/>
    <s v="UPGRADING"/>
    <n v="1"/>
    <s v="ONGOING"/>
    <m/>
    <n v="0.52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740395.36"/>
    <n v="0"/>
    <n v="0"/>
    <n v="0"/>
    <n v="1"/>
    <n v="0"/>
    <n v="0"/>
    <n v="0"/>
    <n v="0"/>
    <n v="1"/>
    <n v="0"/>
  </r>
  <r>
    <x v="10"/>
    <s v="Capiz"/>
    <n v="302400"/>
    <s v="Dulangan NHS"/>
    <s v="PILAR"/>
    <n v="1"/>
    <m/>
    <n v="1"/>
    <m/>
    <m/>
    <m/>
    <m/>
    <m/>
    <n v="660495.23142750002"/>
    <s v="UPGRADING"/>
    <n v="1"/>
    <s v="ONGOING"/>
    <m/>
    <n v="0.5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654695.19999999995"/>
    <n v="0"/>
    <n v="0"/>
    <n v="0"/>
    <n v="1"/>
    <n v="0"/>
    <n v="0"/>
    <n v="0"/>
    <n v="0"/>
    <n v="1"/>
    <n v="0"/>
  </r>
  <r>
    <x v="10"/>
    <s v="Capiz"/>
    <n v="302419"/>
    <s v="Marciano M. Patricio (Pilar)"/>
    <s v="PILAR"/>
    <n v="1"/>
    <m/>
    <n v="1"/>
    <m/>
    <m/>
    <m/>
    <m/>
    <m/>
    <n v="800353.36001250008"/>
    <s v="UPGRADING"/>
    <n v="1"/>
    <s v="ONGOING"/>
    <m/>
    <n v="0.52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791538.42"/>
    <n v="0"/>
    <n v="0"/>
    <n v="0"/>
    <n v="1"/>
    <n v="0"/>
    <n v="0"/>
    <n v="0"/>
    <n v="0"/>
    <n v="1"/>
    <n v="0"/>
  </r>
  <r>
    <x v="10"/>
    <s v="CAPIZ"/>
    <n v="302422"/>
    <s v="San Nicolas NHS (Pilar)"/>
    <s v="PILAR"/>
    <n v="1"/>
    <m/>
    <n v="1"/>
    <m/>
    <m/>
    <m/>
    <m/>
    <m/>
    <n v="745160.40821250004"/>
    <s v="UPGRADING"/>
    <n v="1"/>
    <s v="ONGOING"/>
    <m/>
    <n v="0.52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738002.63"/>
    <n v="0"/>
    <n v="0"/>
    <n v="0"/>
    <n v="1"/>
    <n v="0"/>
    <n v="0"/>
    <n v="0"/>
    <n v="0"/>
    <n v="1"/>
    <n v="0"/>
  </r>
  <r>
    <x v="10"/>
    <s v="Capiz"/>
    <n v="310811"/>
    <s v="YATING NATIONAL HIGH SCHOOL"/>
    <s v="PILAR"/>
    <n v="1"/>
    <m/>
    <n v="1"/>
    <m/>
    <m/>
    <m/>
    <m/>
    <m/>
    <n v="491147.86722749996"/>
    <s v="UPGRADING"/>
    <n v="1"/>
    <s v="ONGOING"/>
    <m/>
    <n v="0.45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487116.68"/>
    <n v="0"/>
    <n v="0"/>
    <n v="0"/>
    <n v="1"/>
    <n v="0"/>
    <n v="0"/>
    <n v="0"/>
    <n v="0"/>
    <n v="1"/>
    <n v="0"/>
  </r>
  <r>
    <x v="10"/>
    <s v="Capiz"/>
    <n v="302405"/>
    <s v="Hipona NHS"/>
    <s v="PONTEVEDRA"/>
    <n v="1"/>
    <m/>
    <n v="1"/>
    <m/>
    <m/>
    <m/>
    <m/>
    <m/>
    <n v="748732.64051250007"/>
    <s v="UPGRADING"/>
    <n v="1"/>
    <s v="ONGOING"/>
    <m/>
    <n v="0.52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743800.76"/>
    <n v="0"/>
    <n v="0"/>
    <n v="0"/>
    <n v="1"/>
    <n v="0"/>
    <n v="0"/>
    <n v="0"/>
    <n v="0"/>
    <n v="1"/>
    <n v="0"/>
  </r>
  <r>
    <x v="10"/>
    <s v="Capiz"/>
    <n v="302420"/>
    <s v="Pontevedra NHS"/>
    <s v="PONTEVEDRA"/>
    <n v="1"/>
    <m/>
    <n v="1"/>
    <m/>
    <m/>
    <m/>
    <m/>
    <m/>
    <n v="658113.7432275"/>
    <s v="UPGRADING"/>
    <n v="1"/>
    <s v="ONGOING"/>
    <m/>
    <n v="0.5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652424.93000000005"/>
    <n v="0"/>
    <n v="0"/>
    <n v="0"/>
    <n v="1"/>
    <n v="0"/>
    <n v="0"/>
    <n v="0"/>
    <n v="0"/>
    <n v="1"/>
    <n v="0"/>
  </r>
  <r>
    <x v="10"/>
    <s v="Capiz"/>
    <n v="302388"/>
    <s v="Cabugcabug NHS"/>
    <s v="PRESIDENT ROXAS"/>
    <n v="1"/>
    <m/>
    <n v="1"/>
    <m/>
    <m/>
    <m/>
    <m/>
    <m/>
    <n v="665249.70251250011"/>
    <s v="UPGRADING"/>
    <n v="1"/>
    <s v="ONGOING"/>
    <m/>
    <n v="0.51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659227.04"/>
    <n v="0"/>
    <n v="0"/>
    <n v="0"/>
    <n v="1"/>
    <n v="0"/>
    <n v="0"/>
    <n v="0"/>
    <n v="0"/>
    <n v="1"/>
    <n v="0"/>
  </r>
  <r>
    <x v="10"/>
    <s v="Capiz"/>
    <n v="302391"/>
    <s v="Capiz National High School"/>
    <s v="ROXAS CITY (Capital)"/>
    <n v="1"/>
    <m/>
    <n v="1"/>
    <m/>
    <m/>
    <m/>
    <m/>
    <m/>
    <n v="359385.49001250009"/>
    <s v="UPGRADING"/>
    <n v="1"/>
    <s v="ONGOING"/>
    <m/>
    <n v="0.23"/>
    <d v="2018-11-22T00:00:00"/>
    <m/>
    <s v="R6-DepEd-Capiz-CY2018-Electrification-01"/>
    <s v="R6-DepEd-Capiz-CY2018-Electrification-Lot2"/>
    <d v="2018-04-03T00:00:00"/>
    <d v="2018-04-10T00:00:00"/>
    <d v="2018-06-13T00:00:00"/>
    <d v="2018-07-11T00:00:00"/>
    <d v="2018-07-18T00:00:00"/>
    <s v="RJZW Electrical Engineering Services"/>
    <n v="297233.15000000002"/>
    <n v="0"/>
    <n v="0"/>
    <n v="0"/>
    <n v="1"/>
    <n v="0"/>
    <n v="0"/>
    <n v="0"/>
    <n v="0"/>
    <n v="1"/>
    <n v="0"/>
  </r>
  <r>
    <x v="10"/>
    <s v="Capiz"/>
    <n v="302396"/>
    <s v="Cuartero NHS"/>
    <s v="CUARTERO"/>
    <n v="2"/>
    <m/>
    <n v="1"/>
    <m/>
    <m/>
    <m/>
    <m/>
    <m/>
    <n v="896942.98842750001"/>
    <s v="UPGRADING"/>
    <n v="1"/>
    <s v="ONGOING"/>
    <m/>
    <n v="0.54"/>
    <d v="2018-11-22T00:00:00"/>
    <m/>
    <s v="R6-DepEd-Capiz-CY2018-Electrification-03"/>
    <s v="R6-DepEd-Capiz-CY2018-Electrification-Lot3"/>
    <d v="2018-04-03T00:00:00"/>
    <d v="2018-04-10T00:00:00"/>
    <d v="2018-06-13T00:00:00"/>
    <d v="2018-07-11T00:00:00"/>
    <d v="2018-07-18T00:00:00"/>
    <s v="RJZW Electrical Engineering Services"/>
    <n v="890528.4"/>
    <n v="0"/>
    <n v="0"/>
    <n v="0"/>
    <n v="1"/>
    <n v="0"/>
    <n v="0"/>
    <n v="0"/>
    <n v="0"/>
    <n v="1"/>
    <n v="0"/>
  </r>
  <r>
    <x v="10"/>
    <s v="Capiz"/>
    <n v="302421"/>
    <s v="Putian NHS"/>
    <s v="CUARTERO"/>
    <n v="2"/>
    <m/>
    <n v="1"/>
    <m/>
    <m/>
    <m/>
    <m/>
    <m/>
    <n v="920469.99822750001"/>
    <s v="UPGRADING"/>
    <n v="1"/>
    <s v="ONGOING"/>
    <m/>
    <n v="0.55000000000000004"/>
    <d v="2018-11-22T00:00:00"/>
    <m/>
    <s v="R6-DepEd-Capiz-CY2018-Electrification-03"/>
    <s v="R6-DepEd-Capiz-CY2018-Electrification-Lot3"/>
    <d v="2018-04-03T00:00:00"/>
    <d v="2018-04-10T00:00:00"/>
    <d v="2018-06-13T00:00:00"/>
    <d v="2018-07-11T00:00:00"/>
    <d v="2018-07-18T00:00:00"/>
    <s v="RJZW Electrical Engineering Services"/>
    <n v="911404.75"/>
    <n v="0"/>
    <n v="0"/>
    <n v="0"/>
    <n v="1"/>
    <n v="0"/>
    <n v="0"/>
    <n v="0"/>
    <n v="0"/>
    <n v="1"/>
    <n v="0"/>
  </r>
  <r>
    <x v="10"/>
    <s v="Capiz"/>
    <n v="310804"/>
    <s v="Maindang NHS"/>
    <s v="CUARTERO"/>
    <n v="2"/>
    <m/>
    <n v="1"/>
    <m/>
    <m/>
    <m/>
    <m/>
    <m/>
    <n v="460476.39282750007"/>
    <s v="UPGRADING"/>
    <n v="1"/>
    <s v="ONGOING"/>
    <m/>
    <n v="0.41"/>
    <d v="2018-11-22T00:00:00"/>
    <m/>
    <s v="R6-DepEd-Capiz-CY2018-Electrification-03"/>
    <s v="R6-DepEd-Capiz-CY2018-Electrification-Lot3"/>
    <d v="2018-04-03T00:00:00"/>
    <d v="2018-04-10T00:00:00"/>
    <d v="2018-06-13T00:00:00"/>
    <d v="2018-07-11T00:00:00"/>
    <d v="2018-07-18T00:00:00"/>
    <s v="RJZW Electrical Engineering Services"/>
    <n v="454038.44"/>
    <n v="0"/>
    <n v="0"/>
    <n v="0"/>
    <n v="1"/>
    <n v="0"/>
    <n v="0"/>
    <n v="0"/>
    <n v="0"/>
    <n v="1"/>
    <n v="0"/>
  </r>
  <r>
    <x v="10"/>
    <s v="Capiz"/>
    <n v="310808"/>
    <s v="SAN ANTONIO NATIONAL HIGH SCHOOL"/>
    <s v="CUARTERO"/>
    <n v="2"/>
    <m/>
    <n v="1"/>
    <m/>
    <m/>
    <m/>
    <m/>
    <m/>
    <n v="720451.15962749999"/>
    <s v="UPGRADING"/>
    <n v="1"/>
    <s v="ONGOING"/>
    <m/>
    <n v="0.51"/>
    <d v="2018-11-22T00:00:00"/>
    <m/>
    <s v="R6-DepEd-Capiz-CY2018-Electrification-03"/>
    <s v="R6-DepEd-Capiz-CY2018-Electrification-Lot3"/>
    <d v="2018-04-03T00:00:00"/>
    <d v="2018-04-10T00:00:00"/>
    <d v="2018-06-13T00:00:00"/>
    <d v="2018-07-11T00:00:00"/>
    <d v="2018-07-18T00:00:00"/>
    <s v="RJZW Electrical Engineering Services"/>
    <n v="711055.12"/>
    <n v="0"/>
    <n v="0"/>
    <n v="0"/>
    <n v="1"/>
    <n v="0"/>
    <n v="0"/>
    <n v="0"/>
    <n v="0"/>
    <n v="1"/>
    <n v="0"/>
  </r>
  <r>
    <x v="10"/>
    <s v="Capiz"/>
    <n v="302385"/>
    <s v="Arturo Jugo NHS"/>
    <s v="DAO"/>
    <n v="2"/>
    <m/>
    <n v="1"/>
    <m/>
    <m/>
    <m/>
    <m/>
    <m/>
    <n v="593486.43432749994"/>
    <s v="UPGRADING"/>
    <n v="1"/>
    <s v="ONGOING"/>
    <m/>
    <n v="0.48"/>
    <d v="2018-11-22T00:00:00"/>
    <m/>
    <s v="R6-DepEd-Capiz-CY2018-Electrification-03"/>
    <s v="R6-DepEd-Capiz-CY2018-Electrification-Lot3"/>
    <d v="2018-04-03T00:00:00"/>
    <d v="2018-04-10T00:00:00"/>
    <d v="2018-06-13T00:00:00"/>
    <d v="2018-07-11T00:00:00"/>
    <d v="2018-07-18T00:00:00"/>
    <s v="RJZW Electrical Engineering Services"/>
    <n v="568081.07999999996"/>
    <n v="0"/>
    <n v="0"/>
    <n v="0"/>
    <n v="1"/>
    <n v="0"/>
    <n v="0"/>
    <n v="0"/>
    <n v="0"/>
    <n v="1"/>
    <n v="0"/>
  </r>
  <r>
    <x v="10"/>
    <s v="Capiz"/>
    <n v="302414"/>
    <s v="MALONOY NATIONAL HIGH SCHOOL (DAO)"/>
    <s v="DAO"/>
    <n v="2"/>
    <m/>
    <n v="1"/>
    <m/>
    <m/>
    <m/>
    <m/>
    <m/>
    <n v="722824.14251250005"/>
    <s v="UPGRADING"/>
    <n v="1"/>
    <s v="ONGOING"/>
    <m/>
    <n v="0.48"/>
    <d v="2018-11-22T00:00:00"/>
    <m/>
    <s v="R6-DepEd-Capiz-CY2018-Electrification-03"/>
    <s v="R6-DepEd-Capiz-CY2018-Electrification-Lot3"/>
    <d v="2018-04-03T00:00:00"/>
    <d v="2018-04-10T00:00:00"/>
    <d v="2018-06-13T00:00:00"/>
    <d v="2018-07-11T00:00:00"/>
    <d v="2018-07-18T00:00:00"/>
    <s v="RJZW Electrical Engineering Services"/>
    <n v="713297.85"/>
    <n v="0"/>
    <n v="0"/>
    <n v="0"/>
    <n v="1"/>
    <n v="0"/>
    <n v="0"/>
    <n v="0"/>
    <n v="0"/>
    <n v="1"/>
    <n v="0"/>
  </r>
  <r>
    <x v="10"/>
    <s v="Capiz"/>
    <n v="302415"/>
    <s v="Luis Escutin NHS"/>
    <s v="DAO"/>
    <n v="2"/>
    <m/>
    <n v="1"/>
    <m/>
    <m/>
    <m/>
    <m/>
    <m/>
    <n v="575821.54932749993"/>
    <s v="UPGRADING"/>
    <n v="1"/>
    <s v="ONGOING"/>
    <m/>
    <n v="0.51"/>
    <d v="2018-11-22T00:00:00"/>
    <m/>
    <s v="R6-DepEd-Capiz-CY2018-Electrification-03"/>
    <s v="R6-DepEd-Capiz-CY2018-Electrification-Lot3"/>
    <d v="2018-04-03T00:00:00"/>
    <d v="2018-04-10T00:00:00"/>
    <d v="2018-06-13T00:00:00"/>
    <d v="2018-07-11T00:00:00"/>
    <d v="2018-07-18T00:00:00"/>
    <s v="RJZW Electrical Engineering Services"/>
    <n v="568986.35"/>
    <n v="0"/>
    <n v="0"/>
    <n v="0"/>
    <n v="1"/>
    <n v="0"/>
    <n v="0"/>
    <n v="0"/>
    <n v="0"/>
    <n v="1"/>
    <n v="0"/>
  </r>
  <r>
    <x v="10"/>
    <s v="Capiz"/>
    <n v="302401"/>
    <s v="Concepcion Castro Garcia NHS (Dumalag NHS) Sta. Cruz"/>
    <s v="DUMALAG"/>
    <n v="2"/>
    <m/>
    <n v="1"/>
    <m/>
    <m/>
    <m/>
    <m/>
    <m/>
    <n v="661685.97552750004"/>
    <s v="UPGRADING"/>
    <n v="1"/>
    <s v="ONGOING"/>
    <m/>
    <n v="0.5"/>
    <d v="2018-11-22T00:00:00"/>
    <m/>
    <s v="R6-DepEd-Capiz-CY2018-Electrification-04"/>
    <s v="R6-DepEd-Capiz-CY2018-Electrification-Lot4"/>
    <d v="2018-04-03T00:00:00"/>
    <d v="2018-04-10T00:00:00"/>
    <d v="2018-06-13T00:00:00"/>
    <d v="2018-07-11T00:00:00"/>
    <d v="2018-07-18T00:00:00"/>
    <s v="RJZW Electrical Engineering Services"/>
    <n v="655830.34"/>
    <n v="0"/>
    <n v="0"/>
    <n v="0"/>
    <n v="1"/>
    <n v="0"/>
    <n v="0"/>
    <n v="0"/>
    <n v="0"/>
    <n v="1"/>
    <n v="0"/>
  </r>
  <r>
    <x v="10"/>
    <s v="Capiz"/>
    <n v="310806"/>
    <s v="Dumalag Central NHS"/>
    <s v="DUMALAG"/>
    <n v="2"/>
    <m/>
    <n v="1"/>
    <m/>
    <m/>
    <m/>
    <m/>
    <m/>
    <n v="886226.29152749991"/>
    <s v="UPGRADING"/>
    <n v="1"/>
    <s v="ONGOING"/>
    <m/>
    <n v="0.53"/>
    <d v="2018-11-22T00:00:00"/>
    <m/>
    <s v="R6-DepEd-Capiz-CY2018-Electrification-04"/>
    <s v="R6-DepEd-Capiz-CY2018-Electrification-Lot4"/>
    <d v="2018-04-03T00:00:00"/>
    <d v="2018-04-10T00:00:00"/>
    <d v="2018-06-13T00:00:00"/>
    <d v="2018-07-11T00:00:00"/>
    <d v="2018-07-18T00:00:00"/>
    <s v="RJZW Electrical Engineering Services"/>
    <n v="877667.33"/>
    <n v="0"/>
    <n v="0"/>
    <n v="0"/>
    <n v="1"/>
    <n v="0"/>
    <n v="0"/>
    <n v="0"/>
    <n v="0"/>
    <n v="1"/>
    <n v="0"/>
  </r>
  <r>
    <x v="10"/>
    <s v="Capiz"/>
    <n v="302386"/>
    <s v="Bungsuan NHS"/>
    <s v="DUMARAO"/>
    <n v="2"/>
    <m/>
    <n v="1"/>
    <m/>
    <m/>
    <m/>
    <m/>
    <m/>
    <n v="743969.66411250003"/>
    <s v="UPGRADING"/>
    <n v="1"/>
    <s v="ONGOING"/>
    <m/>
    <n v="0.52"/>
    <d v="2018-11-22T00:00:00"/>
    <m/>
    <s v="R6-DepEd-Capiz-CY2018-Electrification-04"/>
    <s v="R6-DepEd-Capiz-CY2018-Electrification-Lot4"/>
    <d v="2018-04-03T00:00:00"/>
    <d v="2018-04-10T00:00:00"/>
    <d v="2018-06-13T00:00:00"/>
    <d v="2018-07-11T00:00:00"/>
    <d v="2018-07-18T00:00:00"/>
    <s v="RJZW Electrical Engineering Services"/>
    <n v="733287.85"/>
    <n v="0"/>
    <n v="0"/>
    <n v="0"/>
    <n v="1"/>
    <n v="0"/>
    <n v="0"/>
    <n v="0"/>
    <n v="0"/>
    <n v="1"/>
    <n v="0"/>
  </r>
  <r>
    <x v="10"/>
    <s v="Capiz"/>
    <n v="302402"/>
    <s v="Estefania Montemayor NHS"/>
    <s v="DUMARAO"/>
    <n v="2"/>
    <m/>
    <n v="1"/>
    <m/>
    <m/>
    <m/>
    <m/>
    <m/>
    <n v="833406.32261249993"/>
    <s v="UPGRADING"/>
    <n v="1"/>
    <s v="ONGOING"/>
    <m/>
    <n v="0.54"/>
    <d v="2018-11-22T00:00:00"/>
    <m/>
    <s v="R6-DepEd-Capiz-CY2018-Electrification-04"/>
    <s v="R6-DepEd-Capiz-CY2018-Electrification-Lot4"/>
    <d v="2018-04-03T00:00:00"/>
    <d v="2018-04-10T00:00:00"/>
    <d v="2018-06-13T00:00:00"/>
    <d v="2018-07-11T00:00:00"/>
    <d v="2018-07-18T00:00:00"/>
    <s v="RJZW Electrical Engineering Services"/>
    <n v="822785.16"/>
    <n v="0"/>
    <n v="0"/>
    <n v="0"/>
    <n v="1"/>
    <n v="0"/>
    <n v="0"/>
    <n v="0"/>
    <n v="0"/>
    <n v="1"/>
    <n v="0"/>
  </r>
  <r>
    <x v="10"/>
    <s v="Capiz"/>
    <n v="302416"/>
    <s v="Manuel F. Onato NHS"/>
    <s v="DUMARAO"/>
    <n v="2"/>
    <m/>
    <n v="1"/>
    <m/>
    <m/>
    <m/>
    <m/>
    <m/>
    <n v="751114.1287125001"/>
    <s v="UPGRADING"/>
    <n v="1"/>
    <s v="ONGOING"/>
    <m/>
    <n v="0.53"/>
    <d v="2018-11-22T00:00:00"/>
    <m/>
    <s v="R6-DepEd-Capiz-CY2018-Electrification-04"/>
    <s v="R6-DepEd-Capiz-CY2018-Electrification-Lot4"/>
    <d v="2018-04-03T00:00:00"/>
    <d v="2018-04-10T00:00:00"/>
    <d v="2018-06-13T00:00:00"/>
    <d v="2018-07-11T00:00:00"/>
    <d v="2018-07-18T00:00:00"/>
    <s v="RJZW Electrical Engineering Services"/>
    <n v="740041.9"/>
    <n v="0"/>
    <n v="0"/>
    <n v="0"/>
    <n v="1"/>
    <n v="0"/>
    <n v="0"/>
    <n v="0"/>
    <n v="0"/>
    <n v="1"/>
    <n v="0"/>
  </r>
  <r>
    <x v="10"/>
    <s v="Capiz"/>
    <n v="302417"/>
    <s v="Ramon A. Benjamin Sr. NHS"/>
    <s v="DUMARAO"/>
    <n v="2"/>
    <m/>
    <n v="1"/>
    <m/>
    <m/>
    <m/>
    <m/>
    <m/>
    <n v="632196.73991249991"/>
    <s v="UPGRADING"/>
    <n v="1"/>
    <s v="ONGOING"/>
    <m/>
    <n v="0.48"/>
    <d v="2018-11-22T00:00:00"/>
    <m/>
    <s v="R6-DepEd-Capiz-CY2018-Electrification-04"/>
    <s v="R6-DepEd-Capiz-CY2018-Electrification-Lot4"/>
    <d v="2018-04-03T00:00:00"/>
    <d v="2018-04-10T00:00:00"/>
    <d v="2018-06-13T00:00:00"/>
    <d v="2018-07-11T00:00:00"/>
    <d v="2018-07-18T00:00:00"/>
    <s v="RJZW Electrical Engineering Services"/>
    <n v="627717.72"/>
    <n v="0"/>
    <n v="0"/>
    <n v="0"/>
    <n v="1"/>
    <n v="0"/>
    <n v="0"/>
    <n v="0"/>
    <n v="0"/>
    <n v="1"/>
    <n v="0"/>
  </r>
  <r>
    <x v="10"/>
    <s v="Capiz"/>
    <n v="310814"/>
    <s v="Presentacion Diez Gregorio NHS"/>
    <s v="DUMARAO"/>
    <n v="2"/>
    <m/>
    <n v="1"/>
    <m/>
    <m/>
    <m/>
    <m/>
    <m/>
    <n v="745160.40821250004"/>
    <s v="UPGRADING"/>
    <n v="1"/>
    <s v="ONGOING"/>
    <m/>
    <n v="0.52"/>
    <d v="2018-11-22T00:00:00"/>
    <m/>
    <s v="R6-DepEd-Capiz-CY2018-Electrification-04"/>
    <s v="R6-DepEd-Capiz-CY2018-Electrification-Lot4"/>
    <d v="2018-04-03T00:00:00"/>
    <d v="2018-04-10T00:00:00"/>
    <d v="2018-06-13T00:00:00"/>
    <d v="2018-07-11T00:00:00"/>
    <d v="2018-07-18T00:00:00"/>
    <s v="RJZW Electrical Engineering Services"/>
    <n v="734413.53"/>
    <n v="0"/>
    <n v="0"/>
    <n v="0"/>
    <n v="1"/>
    <n v="0"/>
    <n v="0"/>
    <n v="0"/>
    <n v="0"/>
    <n v="1"/>
    <n v="0"/>
  </r>
  <r>
    <x v="10"/>
    <s v="Capiz"/>
    <n v="302406"/>
    <s v="Ivisan NHS"/>
    <s v="IVISAN"/>
    <n v="2"/>
    <m/>
    <n v="1"/>
    <m/>
    <m/>
    <m/>
    <m/>
    <m/>
    <n v="835787.81081249996"/>
    <s v="UPGRADING"/>
    <n v="1"/>
    <s v="ONGOING"/>
    <m/>
    <n v="0.54"/>
    <d v="2018-11-22T00:00:00"/>
    <m/>
    <s v="R6-DepEd-Capiz-CY2018-Electrification-05"/>
    <s v="R6-DepEd-Capiz-CY2018-Electrification-Lot5"/>
    <d v="2018-04-03T00:00:00"/>
    <d v="2018-04-10T00:00:00"/>
    <d v="2018-06-13T00:00:00"/>
    <d v="2018-07-11T00:00:00"/>
    <d v="2018-07-18T00:00:00"/>
    <s v="RJZW Electrical Engineering Services"/>
    <n v="825036.51"/>
    <n v="0"/>
    <n v="0"/>
    <n v="0"/>
    <n v="1"/>
    <n v="0"/>
    <n v="0"/>
    <n v="0"/>
    <n v="0"/>
    <n v="1"/>
    <n v="0"/>
  </r>
  <r>
    <x v="10"/>
    <s v="Capiz"/>
    <n v="310807"/>
    <s v="Basiao NHS (formerly Ext. of Ivisan NHS)"/>
    <s v="IVISAN"/>
    <n v="2"/>
    <m/>
    <n v="1"/>
    <m/>
    <m/>
    <m/>
    <m/>
    <m/>
    <n v="829834.09031250002"/>
    <s v="UPGRADING"/>
    <n v="1"/>
    <s v="ONGOING"/>
    <m/>
    <n v="0.54"/>
    <d v="2018-11-22T00:00:00"/>
    <m/>
    <s v="R6-DepEd-Capiz-CY2018-Electrification-05"/>
    <s v="R6-DepEd-Capiz-CY2018-Electrification-Lot5"/>
    <d v="2018-04-03T00:00:00"/>
    <d v="2018-04-10T00:00:00"/>
    <d v="2018-06-13T00:00:00"/>
    <d v="2018-07-11T00:00:00"/>
    <d v="2018-07-18T00:00:00"/>
    <s v="RJZW Electrical Engineering Services"/>
    <n v="819408.14"/>
    <n v="0"/>
    <n v="0"/>
    <n v="0"/>
    <n v="1"/>
    <n v="0"/>
    <n v="0"/>
    <n v="0"/>
    <n v="0"/>
    <n v="1"/>
    <n v="0"/>
  </r>
  <r>
    <x v="10"/>
    <s v="Capiz"/>
    <n v="302407"/>
    <s v="Macario Delfin Bermejo NHS"/>
    <s v="JAMINDAN"/>
    <n v="2"/>
    <m/>
    <n v="1"/>
    <m/>
    <m/>
    <m/>
    <m/>
    <m/>
    <n v="834605.57202750002"/>
    <s v="UPGRADING"/>
    <n v="1"/>
    <s v="ONGOING"/>
    <m/>
    <n v="0.54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823919.46"/>
    <n v="0"/>
    <n v="0"/>
    <n v="0"/>
    <n v="1"/>
    <n v="0"/>
    <n v="0"/>
    <n v="0"/>
    <n v="0"/>
    <n v="1"/>
    <n v="0"/>
  </r>
  <r>
    <x v="10"/>
    <s v="Capiz"/>
    <n v="302408"/>
    <s v="Jagnaya NHS"/>
    <s v="JAMINDAN"/>
    <n v="2"/>
    <m/>
    <n v="1"/>
    <m/>
    <m/>
    <m/>
    <m/>
    <m/>
    <n v="665258.20782749995"/>
    <s v="UPGRADING"/>
    <n v="1"/>
    <s v="ONGOING"/>
    <m/>
    <n v="0.51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659235.74"/>
    <n v="0"/>
    <n v="0"/>
    <n v="0"/>
    <n v="1"/>
    <n v="0"/>
    <n v="0"/>
    <n v="0"/>
    <n v="0"/>
    <n v="1"/>
    <n v="0"/>
  </r>
  <r>
    <x v="10"/>
    <s v="Capiz"/>
    <n v="302409"/>
    <s v="Jamindan NHS"/>
    <s v="JAMINDAN"/>
    <n v="2"/>
    <m/>
    <n v="1"/>
    <m/>
    <m/>
    <m/>
    <m/>
    <m/>
    <n v="671211.92832750001"/>
    <s v="UPGRADING"/>
    <n v="1"/>
    <s v="ONGOING"/>
    <m/>
    <n v="0.51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659558.6"/>
    <n v="0"/>
    <n v="0"/>
    <n v="0"/>
    <n v="1"/>
    <n v="0"/>
    <n v="0"/>
    <n v="0"/>
    <n v="0"/>
    <n v="1"/>
    <n v="0"/>
  </r>
  <r>
    <x v="10"/>
    <s v="Capiz"/>
    <n v="302411"/>
    <s v="Lucero NHS"/>
    <s v="JAMINDAN"/>
    <n v="2"/>
    <m/>
    <n v="1"/>
    <m/>
    <m/>
    <m/>
    <m/>
    <m/>
    <n v="666448.95192749996"/>
    <s v="UPGRADING"/>
    <n v="1"/>
    <s v="ONGOING"/>
    <m/>
    <n v="0.51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660370.87"/>
    <n v="0"/>
    <n v="0"/>
    <n v="0"/>
    <n v="1"/>
    <n v="0"/>
    <n v="0"/>
    <n v="0"/>
    <n v="0"/>
    <n v="1"/>
    <n v="0"/>
  </r>
  <r>
    <x v="10"/>
    <s v="Capiz"/>
    <n v="302397"/>
    <s v="David Moises MHS"/>
    <s v="MAMBUSAO"/>
    <n v="2"/>
    <m/>
    <n v="1"/>
    <m/>
    <m/>
    <m/>
    <m/>
    <m/>
    <n v="889798.52382749994"/>
    <s v="UPGRADING"/>
    <n v="1"/>
    <s v="ONGOING"/>
    <m/>
    <n v="0.53"/>
    <d v="2018-11-22T00:00:00"/>
    <m/>
    <s v="R6-DepEd-Capiz-CY2018-Electrification-05"/>
    <s v="R6-DepEd-Capiz-CY2018-Electrification-Lot5"/>
    <d v="2018-04-03T00:00:00"/>
    <d v="2018-04-10T00:00:00"/>
    <d v="2018-06-13T00:00:00"/>
    <d v="2018-07-11T00:00:00"/>
    <d v="2018-07-18T00:00:00"/>
    <s v="RJZW Electrical Engineering Services"/>
    <n v="881044.35"/>
    <n v="0"/>
    <n v="0"/>
    <n v="0"/>
    <n v="1"/>
    <n v="0"/>
    <n v="0"/>
    <n v="0"/>
    <n v="0"/>
    <n v="1"/>
    <n v="0"/>
  </r>
  <r>
    <x v="10"/>
    <s v="Capiz"/>
    <n v="310805"/>
    <s v="MAMBUSAO NATIONAL HIGH SCHOOL"/>
    <s v="MAMBUSAO"/>
    <n v="2"/>
    <m/>
    <n v="1"/>
    <m/>
    <m/>
    <m/>
    <m/>
    <m/>
    <n v="890989.26792749995"/>
    <s v="UPGRADING"/>
    <n v="1"/>
    <s v="ONGOING"/>
    <m/>
    <n v="0.54"/>
    <d v="2018-11-22T00:00:00"/>
    <m/>
    <s v="R6-DepEd-Capiz-CY2018-Electrification-05"/>
    <s v="R6-DepEd-Capiz-CY2018-Electrification-Lot5"/>
    <d v="2018-04-03T00:00:00"/>
    <d v="2018-04-10T00:00:00"/>
    <d v="2018-06-13T00:00:00"/>
    <d v="2018-07-11T00:00:00"/>
    <d v="2018-07-18T00:00:00"/>
    <s v="RJZW Electrical Engineering Services"/>
    <n v="882170.02"/>
    <n v="0"/>
    <n v="0"/>
    <n v="0"/>
    <n v="1"/>
    <n v="0"/>
    <n v="0"/>
    <n v="0"/>
    <n v="0"/>
    <n v="1"/>
    <n v="0"/>
  </r>
  <r>
    <x v="10"/>
    <s v="Capiz"/>
    <n v="310813"/>
    <s v="Mambusao East NHS (ext. of David Moises)"/>
    <s v="MAMBUSAO"/>
    <n v="2"/>
    <m/>
    <n v="1"/>
    <m/>
    <m/>
    <m/>
    <m/>
    <m/>
    <n v="883844.80332750012"/>
    <s v="UPGRADING"/>
    <n v="1"/>
    <s v="ONGOING"/>
    <m/>
    <n v="0.54"/>
    <d v="2018-11-22T00:00:00"/>
    <m/>
    <s v="R6-DepEd-Capiz-CY2018-Electrification-05"/>
    <s v="R6-DepEd-Capiz-CY2018-Electrification-Lot5"/>
    <d v="2018-04-03T00:00:00"/>
    <d v="2018-04-10T00:00:00"/>
    <d v="2018-06-13T00:00:00"/>
    <d v="2018-07-11T00:00:00"/>
    <d v="2018-07-18T00:00:00"/>
    <s v="RJZW Electrical Engineering Services"/>
    <n v="875415.98"/>
    <n v="0"/>
    <n v="0"/>
    <n v="0"/>
    <n v="1"/>
    <n v="0"/>
    <n v="0"/>
    <n v="0"/>
    <n v="0"/>
    <n v="1"/>
    <n v="0"/>
  </r>
  <r>
    <x v="10"/>
    <s v="Capiz"/>
    <n v="302424"/>
    <s v="Sapian National High School"/>
    <s v="SAPI-AN"/>
    <n v="2"/>
    <m/>
    <n v="1"/>
    <m/>
    <m/>
    <m/>
    <m/>
    <m/>
    <n v="1228794.2095275002"/>
    <s v="UPGRADING"/>
    <n v="1"/>
    <s v="ONGOING"/>
    <m/>
    <n v="0.56999999999999995"/>
    <d v="2018-11-22T00:00:00"/>
    <m/>
    <s v="R6-DepEd-Capiz-CY2018-Electrification-05"/>
    <s v="R6-DepEd-Capiz-CY2018-Electrification-Lot5"/>
    <d v="2018-04-03T00:00:00"/>
    <d v="2018-04-10T00:00:00"/>
    <d v="2018-06-13T00:00:00"/>
    <d v="2018-07-11T00:00:00"/>
    <d v="2018-07-18T00:00:00"/>
    <s v="RJZW Electrical Engineering Services"/>
    <n v="1198341.71"/>
    <n v="0"/>
    <n v="0"/>
    <n v="0"/>
    <n v="1"/>
    <n v="0"/>
    <n v="0"/>
    <n v="0"/>
    <n v="0"/>
    <n v="1"/>
    <n v="0"/>
  </r>
  <r>
    <x v="10"/>
    <s v="Capiz"/>
    <n v="310810"/>
    <s v="Lonoy National High School"/>
    <s v="SAPI-AN"/>
    <n v="2"/>
    <m/>
    <n v="1"/>
    <m/>
    <m/>
    <m/>
    <m/>
    <m/>
    <n v="749774.86872750008"/>
    <s v="UPGRADING"/>
    <n v="1"/>
    <s v="ONGOING"/>
    <m/>
    <n v="0.51"/>
    <d v="2018-11-22T00:00:00"/>
    <m/>
    <s v="R6-DepEd-Capiz-CY2018-Electrification-05"/>
    <s v="R6-DepEd-Capiz-CY2018-Electrification-Lot5"/>
    <d v="2018-04-03T00:00:00"/>
    <d v="2018-04-10T00:00:00"/>
    <d v="2018-06-13T00:00:00"/>
    <d v="2018-07-11T00:00:00"/>
    <d v="2018-07-18T00:00:00"/>
    <s v="RJZW Electrical Engineering Services"/>
    <n v="727257.71"/>
    <n v="0"/>
    <n v="0"/>
    <n v="0"/>
    <n v="1"/>
    <n v="0"/>
    <n v="0"/>
    <n v="0"/>
    <n v="0"/>
    <n v="1"/>
    <n v="0"/>
  </r>
  <r>
    <x v="10"/>
    <s v="Capiz"/>
    <n v="302399"/>
    <s v="Vicente Andaya Sr. NHS"/>
    <s v="SIGMA"/>
    <n v="2"/>
    <m/>
    <n v="1"/>
    <m/>
    <m/>
    <m/>
    <m/>
    <m/>
    <n v="575821.54932749993"/>
    <s v="UPGRADING"/>
    <n v="1"/>
    <s v="ONGOING"/>
    <m/>
    <n v="0.48"/>
    <d v="2018-11-22T00:00:00"/>
    <m/>
    <s v="R6-DepEd-Capiz-CY2018-Electrification-05"/>
    <s v="R6-DepEd-Capiz-CY2018-Electrification-Lot5"/>
    <d v="2018-04-03T00:00:00"/>
    <d v="2018-04-10T00:00:00"/>
    <d v="2018-06-13T00:00:00"/>
    <d v="2018-07-11T00:00:00"/>
    <d v="2018-07-18T00:00:00"/>
    <s v="RJZW Electrical Engineering Services"/>
    <n v="564432.92000000004"/>
    <n v="0"/>
    <n v="0"/>
    <n v="0"/>
    <n v="1"/>
    <n v="0"/>
    <n v="0"/>
    <n v="0"/>
    <n v="0"/>
    <n v="1"/>
    <n v="0"/>
  </r>
  <r>
    <x v="10"/>
    <s v="Capiz"/>
    <n v="310815"/>
    <s v="Mianay NHS"/>
    <s v="SIGMA"/>
    <n v="2"/>
    <m/>
    <n v="1"/>
    <m/>
    <m/>
    <m/>
    <m/>
    <m/>
    <n v="718069.67142749997"/>
    <s v="UPGRADING"/>
    <n v="1"/>
    <s v="ONGOING"/>
    <m/>
    <n v="0.5"/>
    <d v="2018-11-22T00:00:00"/>
    <m/>
    <s v="R6-DepEd-Capiz-CY2018-Electrification-05"/>
    <s v="R6-DepEd-Capiz-CY2018-Electrification-Lot5"/>
    <d v="2018-04-03T00:00:00"/>
    <d v="2018-04-10T00:00:00"/>
    <d v="2018-06-13T00:00:00"/>
    <d v="2018-07-11T00:00:00"/>
    <d v="2018-07-18T00:00:00"/>
    <s v="RJZW Electrical Engineering Services"/>
    <n v="708803.77"/>
    <n v="0"/>
    <n v="0"/>
    <n v="0"/>
    <n v="1"/>
    <n v="0"/>
    <n v="0"/>
    <n v="0"/>
    <n v="0"/>
    <n v="1"/>
    <n v="0"/>
  </r>
  <r>
    <x v="10"/>
    <s v="Capiz"/>
    <n v="302389"/>
    <s v="Camburanan NHS"/>
    <s v="TAPAZ"/>
    <n v="2"/>
    <m/>
    <n v="1"/>
    <m/>
    <m/>
    <m/>
    <m/>
    <m/>
    <n v="574630.80522749992"/>
    <s v="UPGRADING"/>
    <n v="1"/>
    <s v="ONGOING"/>
    <m/>
    <n v="0.48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563307.25"/>
    <n v="0"/>
    <n v="0"/>
    <n v="0"/>
    <n v="1"/>
    <n v="0"/>
    <n v="0"/>
    <n v="0"/>
    <n v="0"/>
    <n v="1"/>
    <n v="0"/>
  </r>
  <r>
    <x v="10"/>
    <s v="Capiz"/>
    <n v="302390"/>
    <s v="Candelaria NHS"/>
    <s v="TAPAZ"/>
    <n v="2"/>
    <m/>
    <n v="1"/>
    <m/>
    <m/>
    <m/>
    <m/>
    <m/>
    <n v="574630.80522749992"/>
    <s v="UPGRADING"/>
    <n v="1"/>
    <s v="ONGOING"/>
    <m/>
    <n v="0.48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563307.25"/>
    <n v="0"/>
    <n v="0"/>
    <n v="0"/>
    <n v="1"/>
    <n v="0"/>
    <n v="0"/>
    <n v="0"/>
    <n v="0"/>
    <n v="1"/>
    <n v="0"/>
  </r>
  <r>
    <x v="10"/>
    <s v="Capiz"/>
    <n v="302393"/>
    <s v="Col. Patrocinio Artuz NHS"/>
    <s v="TAPAZ"/>
    <n v="2"/>
    <m/>
    <n v="1"/>
    <m/>
    <m/>
    <m/>
    <m/>
    <m/>
    <n v="578203.03752749984"/>
    <s v="UPGRADING"/>
    <n v="1"/>
    <s v="ONGOING"/>
    <m/>
    <n v="0.48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571256.62"/>
    <n v="0"/>
    <n v="0"/>
    <n v="0"/>
    <n v="1"/>
    <n v="0"/>
    <n v="0"/>
    <n v="0"/>
    <n v="0"/>
    <n v="1"/>
    <n v="0"/>
  </r>
  <r>
    <x v="10"/>
    <s v="Capiz"/>
    <n v="302423"/>
    <s v="San Nicolas NHS (Tapaz)"/>
    <s v="TAPAZ"/>
    <n v="2"/>
    <m/>
    <n v="1"/>
    <m/>
    <m/>
    <m/>
    <m/>
    <m/>
    <n v="575821.54932749993"/>
    <s v="UPGRADING"/>
    <n v="1"/>
    <s v="ONGOING"/>
    <m/>
    <n v="0.48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568986.35"/>
    <n v="0"/>
    <n v="0"/>
    <n v="0"/>
    <n v="1"/>
    <n v="0"/>
    <n v="0"/>
    <n v="0"/>
    <n v="0"/>
    <n v="1"/>
    <n v="0"/>
  </r>
  <r>
    <x v="10"/>
    <s v="Capiz"/>
    <n v="310801"/>
    <s v="Bagong Barrio NHS"/>
    <s v="TAPAZ"/>
    <n v="2"/>
    <m/>
    <n v="1"/>
    <m/>
    <m/>
    <m/>
    <m/>
    <m/>
    <n v="574630.80522749992"/>
    <s v="UPGRADING"/>
    <n v="1"/>
    <s v="ONGOING"/>
    <m/>
    <n v="0.48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563307.25"/>
    <n v="0"/>
    <n v="0"/>
    <n v="0"/>
    <n v="1"/>
    <n v="0"/>
    <n v="0"/>
    <n v="0"/>
    <n v="0"/>
    <n v="1"/>
    <n v="0"/>
  </r>
  <r>
    <x v="10"/>
    <s v="Capiz"/>
    <n v="310803"/>
    <s v="Tapaz NHS"/>
    <s v="TAPAZ"/>
    <n v="2"/>
    <m/>
    <n v="1"/>
    <m/>
    <m/>
    <m/>
    <m/>
    <m/>
    <n v="578203.03752749984"/>
    <s v="UPGRADING"/>
    <n v="1"/>
    <s v="ONGOING"/>
    <m/>
    <n v="0.48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571256.62"/>
    <n v="0"/>
    <n v="0"/>
    <n v="0"/>
    <n v="1"/>
    <n v="0"/>
    <n v="0"/>
    <n v="0"/>
    <n v="0"/>
    <n v="1"/>
    <n v="0"/>
  </r>
  <r>
    <x v="10"/>
    <s v="CAPIZ"/>
    <n v="310809"/>
    <s v="REV. TOMAS CONEJAR NHS"/>
    <s v="TAPAZ"/>
    <n v="2"/>
    <m/>
    <n v="1"/>
    <m/>
    <m/>
    <m/>
    <m/>
    <m/>
    <n v="578203.03752749984"/>
    <s v="UPGRADING"/>
    <n v="1"/>
    <s v="ONGOING"/>
    <m/>
    <n v="0.48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571256.62"/>
    <n v="0"/>
    <n v="0"/>
    <n v="0"/>
    <n v="1"/>
    <n v="0"/>
    <n v="0"/>
    <n v="0"/>
    <n v="0"/>
    <n v="1"/>
    <n v="0"/>
  </r>
  <r>
    <x v="10"/>
    <s v="Capiz"/>
    <n v="311705"/>
    <s v="Candelaria NHS- Roxas Ext."/>
    <s v="TAPAZ"/>
    <n v="2"/>
    <m/>
    <n v="1"/>
    <m/>
    <m/>
    <m/>
    <m/>
    <m/>
    <n v="631014.50112750009"/>
    <s v="UPGRADING"/>
    <n v="1"/>
    <s v="ONGOING"/>
    <m/>
    <n v="0.48"/>
    <d v="2018-11-22T00:00:00"/>
    <m/>
    <s v="R6-DepEd-Capiz-CY2018-Electrification-06"/>
    <s v="R6-DepEd-Capiz-CY2018-Electrification-Lot6"/>
    <d v="2018-04-03T00:00:00"/>
    <d v="2018-04-10T00:00:00"/>
    <d v="2018-06-13T00:00:00"/>
    <d v="2018-07-11T00:00:00"/>
    <d v="2018-07-18T00:00:00"/>
    <s v="RJZW Electrical Engineering Services"/>
    <n v="621557.81000000006"/>
    <n v="0"/>
    <n v="0"/>
    <n v="0"/>
    <n v="1"/>
    <n v="0"/>
    <n v="0"/>
    <n v="0"/>
    <n v="0"/>
    <n v="1"/>
    <n v="0"/>
  </r>
  <r>
    <x v="10"/>
    <s v="Escalante City"/>
    <n v="302625"/>
    <s v="Escalante NHS"/>
    <s v="CITY OF ESCALANTE"/>
    <n v="1"/>
    <m/>
    <n v="1"/>
    <m/>
    <m/>
    <m/>
    <m/>
    <m/>
    <n v="1141365.67"/>
    <s v="UPGRADING"/>
    <n v="1"/>
    <s v="ONGOING"/>
    <m/>
    <n v="0.64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Guimaras"/>
    <n v="310901"/>
    <s v="Ayangan National High School"/>
    <s v="SIBUNAG"/>
    <n v="0"/>
    <m/>
    <n v="1"/>
    <m/>
    <m/>
    <m/>
    <m/>
    <m/>
    <n v="3911646.12"/>
    <s v="UPGRADING"/>
    <n v="1"/>
    <s v="ONGOING"/>
    <m/>
    <n v="0"/>
    <s v="Sept. 30, 2018"/>
    <m/>
    <s v="02-2018 -lot 1"/>
    <m/>
    <s v="March 12, 2018"/>
    <s v="April 3, 2018"/>
    <s v="April 3, 2018"/>
    <s v="April 18, 2018"/>
    <s v="May 18, 2018"/>
    <s v="Noe's Builders"/>
    <s v="3,660,995.52"/>
    <n v="0"/>
    <n v="0"/>
    <n v="0"/>
    <n v="1"/>
    <n v="0"/>
    <n v="0"/>
    <n v="0"/>
    <n v="0"/>
    <n v="1"/>
    <n v="0"/>
  </r>
  <r>
    <x v="10"/>
    <s v="Iloilo"/>
    <n v="302445"/>
    <s v="Alejandro Firmeza MNHS"/>
    <s v="MIAGAO"/>
    <n v="1"/>
    <m/>
    <n v="1"/>
    <m/>
    <m/>
    <m/>
    <m/>
    <m/>
    <n v="3134244.08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531"/>
    <s v="Miagao NHS"/>
    <s v="MIAGAO"/>
    <n v="1"/>
    <m/>
    <n v="1"/>
    <m/>
    <m/>
    <m/>
    <m/>
    <m/>
    <n v="4841253.9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514"/>
    <s v="Jose Facultad MNHS"/>
    <s v="POTOTAN"/>
    <n v="3"/>
    <m/>
    <n v="1"/>
    <m/>
    <m/>
    <m/>
    <m/>
    <m/>
    <n v="2447822.13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556"/>
    <s v="Pototan National Comprehensive High School"/>
    <s v="POTOTAN"/>
    <n v="3"/>
    <m/>
    <n v="1"/>
    <m/>
    <m/>
    <m/>
    <m/>
    <m/>
    <n v="4063058.7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455"/>
    <s v="Banate NHS"/>
    <s v="BANATE"/>
    <n v="4"/>
    <m/>
    <n v="1"/>
    <m/>
    <m/>
    <m/>
    <m/>
    <m/>
    <n v="4136526.8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489"/>
    <s v="De La Paz National High School"/>
    <s v="BANATE"/>
    <n v="4"/>
    <m/>
    <n v="1"/>
    <m/>
    <m/>
    <m/>
    <m/>
    <m/>
    <n v="3496108.7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490"/>
    <s v="Dingle NHS"/>
    <s v="DINGLE"/>
    <n v="4"/>
    <m/>
    <n v="1"/>
    <m/>
    <m/>
    <m/>
    <m/>
    <m/>
    <n v="4041949.4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11008"/>
    <s v="Rufino G. Palabrica, Sr. NHS"/>
    <s v="DINGLE"/>
    <n v="4"/>
    <m/>
    <n v="1"/>
    <m/>
    <m/>
    <m/>
    <m/>
    <m/>
    <n v="3116337.4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532"/>
    <s v="Milan NHS"/>
    <s v="LEMERY"/>
    <n v="5"/>
    <m/>
    <n v="1"/>
    <m/>
    <m/>
    <m/>
    <m/>
    <m/>
    <n v="2546414.2400000002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 City"/>
    <n v="302738"/>
    <s v="Iloilo City NHS"/>
    <s v="ILOILO CITY (Capital)"/>
    <n v="0"/>
    <m/>
    <n v="1"/>
    <m/>
    <m/>
    <m/>
    <m/>
    <m/>
    <n v="4475369.9000000004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Kabankalan City"/>
    <n v="117839"/>
    <s v="D.C.Gurrucharri MS"/>
    <s v="CITY OF KABANKALAN"/>
    <n v="6"/>
    <m/>
    <n v="1"/>
    <m/>
    <m/>
    <m/>
    <m/>
    <m/>
    <n v="1189719.3899999999"/>
    <s v="UPGRADING"/>
    <n v="1"/>
    <s v="Completed"/>
    <m/>
    <n v="1"/>
    <s v="September 13,2018"/>
    <m/>
    <m/>
    <s v="2018-012"/>
    <s v="February 20,2018"/>
    <s v="February 28,2018"/>
    <s v="March 12,2018"/>
    <s v="March 21,2018"/>
    <s v="May 9,2018"/>
    <s v="Micro-asia Builders Corporation"/>
    <n v="1179653.73"/>
    <n v="0"/>
    <n v="0"/>
    <n v="0"/>
    <n v="0"/>
    <n v="1"/>
    <n v="0"/>
    <n v="0"/>
    <n v="0"/>
    <n v="0"/>
    <n v="1"/>
  </r>
  <r>
    <x v="10"/>
    <s v="Kabankalan City"/>
    <n v="117859"/>
    <s v="Hilamonan ES"/>
    <s v="CITY OF KABANKALAN"/>
    <n v="6"/>
    <m/>
    <n v="1"/>
    <m/>
    <m/>
    <m/>
    <m/>
    <m/>
    <n v="1235574.22"/>
    <s v="UPGRADING"/>
    <n v="1"/>
    <s v="Completed"/>
    <m/>
    <n v="1"/>
    <s v="September 13,2018"/>
    <m/>
    <m/>
    <s v="2018-012"/>
    <s v="February 20,2018"/>
    <s v="February 28,2018"/>
    <s v="March 12,2018"/>
    <s v="March 21,2018"/>
    <s v="May 9,2018"/>
    <s v="Micro-asia Builders Corporation"/>
    <n v="1222832.52"/>
    <n v="0"/>
    <n v="0"/>
    <n v="0"/>
    <n v="0"/>
    <n v="1"/>
    <n v="0"/>
    <n v="0"/>
    <n v="0"/>
    <n v="0"/>
    <n v="1"/>
  </r>
  <r>
    <x v="10"/>
    <s v="Kabankalan City"/>
    <n v="117867"/>
    <s v="Pinaguinpinan ES"/>
    <s v="CITY OF KABANKALAN"/>
    <n v="6"/>
    <m/>
    <n v="1"/>
    <m/>
    <m/>
    <m/>
    <m/>
    <m/>
    <n v="1405408.16"/>
    <s v="UPGRADING"/>
    <n v="1"/>
    <s v="Completed"/>
    <m/>
    <n v="1"/>
    <s v="September 8,2018"/>
    <m/>
    <m/>
    <s v="2018-013"/>
    <s v="February 20,2018"/>
    <s v="February 28,2018"/>
    <s v="March 12,2018"/>
    <s v="March 21,2018"/>
    <s v="May 4,2018"/>
    <s v="Rism Builders and Construction Services Inc."/>
    <n v="1393914.58"/>
    <n v="0"/>
    <n v="0"/>
    <n v="0"/>
    <n v="0"/>
    <n v="1"/>
    <n v="0"/>
    <n v="0"/>
    <n v="0"/>
    <n v="0"/>
    <n v="1"/>
  </r>
  <r>
    <x v="10"/>
    <s v="Kabankalan City"/>
    <n v="117872"/>
    <s v="Yanog ES"/>
    <s v="CITY OF KABANKALAN"/>
    <n v="6"/>
    <m/>
    <n v="1"/>
    <m/>
    <m/>
    <m/>
    <m/>
    <m/>
    <n v="477986.55"/>
    <s v="UPGRADING"/>
    <n v="1"/>
    <s v="Completed"/>
    <m/>
    <n v="1"/>
    <s v="September 8,2018"/>
    <m/>
    <m/>
    <s v="2018-013"/>
    <s v="February 20,2018"/>
    <s v="February 28,2018"/>
    <s v="March 12,2018"/>
    <s v="March 21,2018"/>
    <s v="May 4,2018"/>
    <s v="Rism Builders and Construction Services Inc."/>
    <n v="471075.51"/>
    <n v="0"/>
    <n v="0"/>
    <n v="0"/>
    <n v="0"/>
    <n v="1"/>
    <n v="0"/>
    <n v="0"/>
    <n v="0"/>
    <n v="0"/>
    <n v="1"/>
  </r>
  <r>
    <x v="10"/>
    <s v="Kabankalan City"/>
    <n v="117885"/>
    <s v="Locotan ES"/>
    <s v="CITY OF KABANKALAN"/>
    <n v="6"/>
    <m/>
    <n v="1"/>
    <m/>
    <m/>
    <m/>
    <m/>
    <m/>
    <n v="1524238.54"/>
    <s v="UPGRADING"/>
    <n v="1"/>
    <s v="Completed"/>
    <m/>
    <n v="1"/>
    <s v="September 13,2018"/>
    <m/>
    <m/>
    <s v="2018-014"/>
    <s v="February 20,2018"/>
    <s v="February 28,2018"/>
    <s v="March 12,2018"/>
    <s v="March 21,2018"/>
    <s v="May 9,2018"/>
    <s v="Micro-asia Builders Corporation"/>
    <n v="1510168.12"/>
    <n v="0"/>
    <n v="0"/>
    <n v="0"/>
    <n v="0"/>
    <n v="1"/>
    <n v="0"/>
    <n v="0"/>
    <n v="0"/>
    <n v="0"/>
    <n v="1"/>
  </r>
  <r>
    <x v="10"/>
    <s v="Kabankalan City"/>
    <n v="117887"/>
    <s v="Magballo ES"/>
    <s v="CITY OF KABANKALAN"/>
    <n v="6"/>
    <m/>
    <n v="1"/>
    <m/>
    <m/>
    <m/>
    <m/>
    <m/>
    <n v="1674056.79"/>
    <s v="UPGRADING"/>
    <n v="1"/>
    <s v="Completed"/>
    <m/>
    <n v="1"/>
    <s v="September 8,2018"/>
    <m/>
    <m/>
    <s v="2018-013"/>
    <s v="February 20,2018"/>
    <s v="February 28,2018"/>
    <s v="March 12,2018"/>
    <s v="March 21,2018"/>
    <s v="May 4,2018"/>
    <s v="Rism Builders and Construction Services Inc."/>
    <n v="1661209.91"/>
    <n v="0"/>
    <n v="0"/>
    <n v="0"/>
    <n v="0"/>
    <n v="1"/>
    <n v="0"/>
    <n v="0"/>
    <n v="0"/>
    <n v="0"/>
    <n v="1"/>
  </r>
  <r>
    <x v="10"/>
    <s v="Kabankalan City"/>
    <n v="117894"/>
    <s v="Talubangi ES"/>
    <s v="CITY OF KABANKALAN"/>
    <n v="6"/>
    <m/>
    <n v="1"/>
    <m/>
    <m/>
    <m/>
    <m/>
    <m/>
    <n v="1294087.8600000001"/>
    <s v="UPGRADING"/>
    <n v="1"/>
    <s v="Completed"/>
    <m/>
    <n v="1"/>
    <s v="September 13,2018"/>
    <m/>
    <m/>
    <s v="2018-012"/>
    <s v="February 20,2018"/>
    <s v="February 28,2018"/>
    <s v="March 12,2018"/>
    <s v="March 21,2018"/>
    <s v="May 9,2018"/>
    <s v="Micro-asia Builders Corporation"/>
    <n v="1283512.02"/>
    <n v="0"/>
    <n v="0"/>
    <n v="0"/>
    <n v="0"/>
    <n v="1"/>
    <n v="0"/>
    <n v="0"/>
    <n v="0"/>
    <n v="0"/>
    <n v="1"/>
  </r>
  <r>
    <x v="10"/>
    <s v="Kabankalan City"/>
    <n v="117895"/>
    <s v="Tapi ES"/>
    <s v="CITY OF KABANKALAN"/>
    <n v="6"/>
    <m/>
    <n v="1"/>
    <m/>
    <m/>
    <m/>
    <m/>
    <m/>
    <n v="2109898.02"/>
    <s v="UPGRADING"/>
    <n v="1"/>
    <s v="Completed"/>
    <m/>
    <n v="1"/>
    <s v="September 13, 2018"/>
    <m/>
    <m/>
    <s v="2018-014"/>
    <s v="February 20,2018"/>
    <s v="February 28,2018"/>
    <s v="March 12,2018"/>
    <s v="March 21,2018"/>
    <s v="May 8,2018"/>
    <s v="Micro-asia Builders Corporation"/>
    <n v="2090797.87"/>
    <n v="0"/>
    <n v="0"/>
    <n v="0"/>
    <n v="0"/>
    <n v="1"/>
    <n v="0"/>
    <n v="0"/>
    <n v="0"/>
    <n v="0"/>
    <n v="1"/>
  </r>
  <r>
    <x v="10"/>
    <s v="Kabankalan City"/>
    <n v="302785"/>
    <s v="Bantayan NHS"/>
    <s v="CITY OF KABANKALAN"/>
    <n v="6"/>
    <m/>
    <n v="1"/>
    <m/>
    <m/>
    <m/>
    <m/>
    <m/>
    <n v="1242920.54"/>
    <s v="UPGRADING"/>
    <n v="1"/>
    <s v="ONGOING"/>
    <m/>
    <n v="0.95"/>
    <s v="September 8,2018"/>
    <m/>
    <m/>
    <s v="2018-011"/>
    <s v="February 20,2018"/>
    <s v="February 28,2018"/>
    <s v="March 12,2018"/>
    <s v="March 21,2018"/>
    <s v="May 4,2018"/>
    <s v="Rism Builders and Construction Services Inc."/>
    <n v="1233763.67"/>
    <n v="0"/>
    <n v="0"/>
    <n v="0"/>
    <n v="1"/>
    <n v="0"/>
    <n v="0"/>
    <n v="0"/>
    <n v="0"/>
    <n v="1"/>
    <n v="0"/>
  </r>
  <r>
    <x v="10"/>
    <s v="Kabankalan City"/>
    <n v="302786"/>
    <s v="Binicuil NHS"/>
    <s v="CITY OF KABANKALAN"/>
    <n v="6"/>
    <m/>
    <n v="1"/>
    <m/>
    <m/>
    <m/>
    <m/>
    <m/>
    <n v="1079432.83"/>
    <s v="UPGRADING"/>
    <n v="1"/>
    <s v="ONGOING"/>
    <m/>
    <n v="0.95"/>
    <s v="September 8,2018"/>
    <m/>
    <m/>
    <s v="2018-009"/>
    <s v="February 20,2018"/>
    <s v="February 28,2018"/>
    <s v="March 12,2018"/>
    <s v="March 21,2018"/>
    <s v="May 4,2018"/>
    <s v="Rism Builders and Construction Services Inc."/>
    <n v="1070675.04"/>
    <n v="0"/>
    <n v="0"/>
    <n v="0"/>
    <n v="1"/>
    <n v="0"/>
    <n v="0"/>
    <n v="0"/>
    <n v="0"/>
    <n v="1"/>
    <n v="0"/>
  </r>
  <r>
    <x v="10"/>
    <s v="Kabankalan City"/>
    <n v="302787"/>
    <s v="CAROL-AN NHS"/>
    <s v="CITY OF KABANKALAN"/>
    <n v="6"/>
    <m/>
    <n v="1"/>
    <m/>
    <m/>
    <m/>
    <m/>
    <m/>
    <n v="1062593.6100000001"/>
    <s v="UPGRADING"/>
    <n v="1"/>
    <s v="ONGOING"/>
    <m/>
    <n v="0.95"/>
    <s v="September 8,2018"/>
    <m/>
    <m/>
    <s v="2018-009"/>
    <s v="February 20,2018"/>
    <s v="February 28,2018"/>
    <s v="March 12,2018"/>
    <s v="March 21,2018"/>
    <s v="May 4,2018"/>
    <s v="Rism Builders and Construction Services Inc."/>
    <n v="1053919.5900000001"/>
    <n v="0"/>
    <n v="0"/>
    <n v="0"/>
    <n v="1"/>
    <n v="0"/>
    <n v="0"/>
    <n v="0"/>
    <n v="0"/>
    <n v="1"/>
    <n v="0"/>
  </r>
  <r>
    <x v="10"/>
    <s v="Kabankalan City"/>
    <n v="302792"/>
    <s v="Camansi NHS"/>
    <s v="CITY OF KABANKALAN"/>
    <n v="6"/>
    <m/>
    <n v="1"/>
    <m/>
    <m/>
    <m/>
    <m/>
    <m/>
    <n v="735237.11"/>
    <s v="UPGRADING"/>
    <n v="1"/>
    <s v="ONGOING"/>
    <m/>
    <n v="0.95"/>
    <s v="September 8,2018"/>
    <m/>
    <m/>
    <s v="2018-010"/>
    <s v="February 20,2018"/>
    <s v="February 28,2018"/>
    <s v="March 12,2018"/>
    <s v="March 21,2018"/>
    <s v="May 4,2018"/>
    <s v="Rism Builders and Construction Services Inc."/>
    <n v="729079.2"/>
    <n v="0"/>
    <n v="0"/>
    <n v="0"/>
    <n v="1"/>
    <n v="0"/>
    <n v="0"/>
    <n v="0"/>
    <n v="0"/>
    <n v="1"/>
    <n v="0"/>
  </r>
  <r>
    <x v="10"/>
    <s v="Kabankalan City"/>
    <n v="302793"/>
    <s v="Florentino Galang Sr. NHS"/>
    <s v="CITY OF KABANKALAN"/>
    <n v="6"/>
    <m/>
    <n v="1"/>
    <m/>
    <m/>
    <m/>
    <m/>
    <m/>
    <n v="1470360.01"/>
    <s v="UPGRADING"/>
    <n v="1"/>
    <s v="ONGOING"/>
    <m/>
    <n v="0.95"/>
    <s v="September 8,2018"/>
    <m/>
    <m/>
    <s v="2018-009"/>
    <s v="February 20,2018"/>
    <s v="February 28,2018"/>
    <s v="March 12,2018"/>
    <s v="March 21,2018"/>
    <s v="May 4,2018"/>
    <s v="Rism Builders and Construction Services Inc."/>
    <n v="1459657.31"/>
    <n v="0"/>
    <n v="0"/>
    <n v="0"/>
    <n v="1"/>
    <n v="0"/>
    <n v="0"/>
    <n v="0"/>
    <n v="0"/>
    <n v="1"/>
    <n v="0"/>
  </r>
  <r>
    <x v="10"/>
    <s v="Kabankalan City"/>
    <n v="302796"/>
    <s v="Salong NHS"/>
    <s v="CITY OF KABANKALAN"/>
    <n v="6"/>
    <m/>
    <n v="1"/>
    <m/>
    <m/>
    <m/>
    <m/>
    <m/>
    <n v="1211309.76"/>
    <s v="UPGRADING"/>
    <n v="1"/>
    <s v="ONGOING"/>
    <m/>
    <n v="0.95"/>
    <s v="September 8,2018"/>
    <m/>
    <m/>
    <s v="2018-010"/>
    <s v="February 20,2018"/>
    <s v="February 28,2018"/>
    <s v="March 12,2018"/>
    <s v="March 21,2018"/>
    <s v="May 4,2018"/>
    <s v="Rism Builders and Construction Services Inc."/>
    <n v="1203264.7"/>
    <n v="0"/>
    <n v="0"/>
    <n v="0"/>
    <n v="1"/>
    <n v="0"/>
    <n v="0"/>
    <n v="0"/>
    <n v="0"/>
    <n v="1"/>
    <n v="0"/>
  </r>
  <r>
    <x v="10"/>
    <s v="Kabankalan City"/>
    <n v="302797"/>
    <s v="Tabugon NHS"/>
    <s v="CITY OF KABANKALAN"/>
    <n v="6"/>
    <m/>
    <n v="1"/>
    <m/>
    <m/>
    <m/>
    <m/>
    <m/>
    <n v="777804.47"/>
    <s v="UPGRADING"/>
    <n v="1"/>
    <s v="ONGOING"/>
    <m/>
    <n v="0.95"/>
    <s v="September 8,2018"/>
    <m/>
    <m/>
    <s v="2018-010"/>
    <s v="February 20,2018"/>
    <s v="February 28,2018"/>
    <s v="March 12,2018"/>
    <s v="March 21,2018"/>
    <s v="May 4,2018"/>
    <s v="Rism Builders and Construction Services Inc."/>
    <n v="771434.8"/>
    <n v="0"/>
    <n v="0"/>
    <n v="0"/>
    <n v="1"/>
    <n v="0"/>
    <n v="0"/>
    <n v="0"/>
    <n v="0"/>
    <n v="1"/>
    <n v="0"/>
  </r>
  <r>
    <x v="10"/>
    <s v="Kabankalan City"/>
    <n v="302798"/>
    <s v="PINAGUINPINAN NHS"/>
    <s v="CITY OF KABANKALAN"/>
    <n v="6"/>
    <m/>
    <n v="1"/>
    <m/>
    <m/>
    <m/>
    <m/>
    <m/>
    <n v="1178458.45"/>
    <s v="UPGRADING"/>
    <n v="1"/>
    <s v="ONGOING"/>
    <m/>
    <n v="0.95"/>
    <s v="September 8,2018"/>
    <m/>
    <m/>
    <s v="2018-011"/>
    <s v="February 20,2018"/>
    <s v="February 28,2018"/>
    <s v="March 12,2018"/>
    <s v="March 21,2018"/>
    <s v="May 4,2018"/>
    <s v="Rism Builders and Construction Services Inc."/>
    <n v="1169522.29"/>
    <n v="0"/>
    <n v="0"/>
    <n v="0"/>
    <n v="1"/>
    <n v="0"/>
    <n v="0"/>
    <n v="0"/>
    <n v="0"/>
    <n v="1"/>
    <n v="0"/>
  </r>
  <r>
    <x v="10"/>
    <s v="Kabankalan City"/>
    <n v="302800"/>
    <s v="Tampalon NHS"/>
    <s v="CITY OF KABANKALAN"/>
    <n v="6"/>
    <m/>
    <n v="1"/>
    <m/>
    <m/>
    <m/>
    <m/>
    <m/>
    <n v="1066144.1399999999"/>
    <s v="UPGRADING"/>
    <n v="1"/>
    <s v="ONGOING"/>
    <m/>
    <n v="0.95"/>
    <s v="September 8,2018"/>
    <m/>
    <m/>
    <s v="2018-010"/>
    <s v="February 20,2018"/>
    <s v="February 28,2018"/>
    <s v="March 12,2018"/>
    <s v="March 21,2018"/>
    <s v="May 4,2018"/>
    <s v="Rism Builders and Construction Services Inc."/>
    <n v="1058821.3"/>
    <n v="0"/>
    <n v="0"/>
    <n v="0"/>
    <n v="1"/>
    <n v="0"/>
    <n v="0"/>
    <n v="0"/>
    <n v="0"/>
    <n v="1"/>
    <n v="0"/>
  </r>
  <r>
    <x v="10"/>
    <s v="Kabankalan City"/>
    <n v="302801"/>
    <s v="Tapi NHS"/>
    <s v="CITY OF KABANKALAN"/>
    <n v="6"/>
    <m/>
    <n v="1"/>
    <m/>
    <m/>
    <m/>
    <m/>
    <m/>
    <n v="1141365.67"/>
    <s v="UPGRADING"/>
    <n v="1"/>
    <s v="ONGOING"/>
    <m/>
    <n v="0.95"/>
    <s v="September 8,2018"/>
    <m/>
    <m/>
    <s v="2018-011"/>
    <s v="February 20,2018"/>
    <s v="February 28,2018"/>
    <s v="March 12,2018"/>
    <s v="March 21,2018"/>
    <s v="May 4,2018"/>
    <s v="Rism Builders and Construction Services Inc."/>
    <n v="1132714.04"/>
    <n v="0"/>
    <n v="0"/>
    <n v="0"/>
    <n v="1"/>
    <n v="0"/>
    <n v="0"/>
    <n v="0"/>
    <n v="0"/>
    <n v="1"/>
    <n v="0"/>
  </r>
  <r>
    <x v="10"/>
    <s v="Kabankalan City"/>
    <n v="312101"/>
    <s v="TAN-AWAN NHS"/>
    <s v="CITY OF KABANKALAN"/>
    <n v="6"/>
    <m/>
    <n v="1"/>
    <m/>
    <m/>
    <m/>
    <m/>
    <m/>
    <n v="1015085.74"/>
    <s v="UPGRADING"/>
    <n v="1"/>
    <s v="ONGOING"/>
    <m/>
    <n v="0.95"/>
    <s v="September 8,2018"/>
    <m/>
    <m/>
    <s v="2018-009"/>
    <s v="February 20,2018"/>
    <s v="February 28,2018"/>
    <s v="March 12,2018"/>
    <s v="March 21,2018"/>
    <s v="May 4,2018"/>
    <s v="Rism Builders and Construction Services Inc."/>
    <n v="1006648.06"/>
    <n v="0"/>
    <n v="0"/>
    <n v="0"/>
    <n v="1"/>
    <n v="0"/>
    <n v="0"/>
    <n v="0"/>
    <n v="0"/>
    <n v="1"/>
    <n v="0"/>
  </r>
  <r>
    <x v="10"/>
    <s v="Negros Occidental"/>
    <n v="302669"/>
    <s v="Negros Occidental HS"/>
    <s v="BACOLOD CITY (Capital)"/>
    <n v="0"/>
    <m/>
    <n v="1"/>
    <m/>
    <m/>
    <m/>
    <m/>
    <m/>
    <n v="5285721.3"/>
    <s v="UPGRADING"/>
    <n v="1"/>
    <s v="Completed"/>
    <n v="0.65"/>
    <n v="1"/>
    <m/>
    <m/>
    <n v="5460136"/>
    <s v="18-09-013"/>
    <s v="July 3, 2018"/>
    <s v="July 11, 2018"/>
    <s v="August 20, 2018"/>
    <s v="September 10, 2018"/>
    <s v="September 21, 2018"/>
    <s v="TMTC Construction and Supply"/>
    <n v="4974653.0199999996"/>
    <n v="0"/>
    <n v="0"/>
    <n v="0"/>
    <n v="0"/>
    <n v="1"/>
    <n v="0"/>
    <n v="0"/>
    <n v="0"/>
    <n v="0"/>
    <n v="1"/>
  </r>
  <r>
    <x v="10"/>
    <s v="Negros Occidental"/>
    <n v="302652"/>
    <s v="Inocencio V. Ferrer SOF (TASOF) (under the Reg'l Office)"/>
    <s v="CITY OF TALISAY"/>
    <n v="3"/>
    <m/>
    <n v="1"/>
    <m/>
    <m/>
    <m/>
    <m/>
    <m/>
    <n v="3764775.05"/>
    <s v="UPGRADING"/>
    <n v="1"/>
    <s v="ONGOING"/>
    <n v="0.56999999999999995"/>
    <n v="0.95"/>
    <m/>
    <m/>
    <n v="5460154"/>
    <s v="18-09-014"/>
    <s v="July 3, 2018"/>
    <s v="July 11, 2018"/>
    <s v="July 23, 2018"/>
    <s v="September 10, 2018"/>
    <s v="September 21, 2018"/>
    <s v="Romber Construction and General Merchandise"/>
    <n v="3721032.46"/>
    <n v="0"/>
    <n v="0"/>
    <n v="0"/>
    <n v="1"/>
    <n v="0"/>
    <n v="0"/>
    <n v="0"/>
    <n v="0"/>
    <n v="1"/>
    <n v="0"/>
  </r>
  <r>
    <x v="10"/>
    <s v="Negros Occidental"/>
    <n v="302678"/>
    <s v="Rafael B. Lacson NHS"/>
    <s v="CITY OF TALISAY"/>
    <n v="3"/>
    <m/>
    <n v="1"/>
    <m/>
    <m/>
    <m/>
    <m/>
    <m/>
    <n v="3817604.51"/>
    <s v="UPGRADING"/>
    <n v="1"/>
    <s v="Completed"/>
    <n v="0.39"/>
    <n v="1"/>
    <m/>
    <m/>
    <n v="5605695"/>
    <s v="18-10-015"/>
    <s v="September 4, 2018"/>
    <s v="September 12, 2018"/>
    <s v="September 24, 2018"/>
    <s v="October 15, 2018"/>
    <s v="November 27, 2018"/>
    <s v="LJPM Builders and Construction Supply"/>
    <n v="3788330.6"/>
    <n v="0"/>
    <n v="0"/>
    <n v="0"/>
    <n v="0"/>
    <n v="1"/>
    <n v="0"/>
    <n v="0"/>
    <n v="0"/>
    <n v="0"/>
    <n v="1"/>
  </r>
  <r>
    <x v="10"/>
    <s v="Negros Occidental"/>
    <n v="302695"/>
    <s v="Victorias National High School"/>
    <s v="CITY OF VICTORIAS"/>
    <n v="3"/>
    <m/>
    <n v="1"/>
    <m/>
    <m/>
    <m/>
    <m/>
    <m/>
    <n v="5241938.17"/>
    <s v="UPGRADING"/>
    <n v="1"/>
    <s v="Completed"/>
    <n v="0.39"/>
    <n v="1"/>
    <m/>
    <m/>
    <n v="5605347"/>
    <s v="18-10-014"/>
    <s v="September 4, 2018"/>
    <s v="September 12, 2018"/>
    <s v="September 24, 2018"/>
    <s v="October 15, 2018"/>
    <s v="November 27, 2018"/>
    <s v="LJPM Builders and Construction Supply"/>
    <n v="5205258.47"/>
    <n v="0"/>
    <n v="0"/>
    <n v="0"/>
    <n v="0"/>
    <n v="1"/>
    <n v="0"/>
    <n v="0"/>
    <n v="0"/>
    <n v="0"/>
    <n v="1"/>
  </r>
  <r>
    <x v="10"/>
    <s v="Negros Occidental"/>
    <n v="302609"/>
    <s v="Cansilayan NHS"/>
    <s v="MURCIA"/>
    <n v="3"/>
    <m/>
    <n v="1"/>
    <m/>
    <m/>
    <m/>
    <m/>
    <m/>
    <n v="1274910.45"/>
    <s v="UPGRADING"/>
    <n v="1"/>
    <s v="Completed"/>
    <n v="0.38"/>
    <n v="1"/>
    <m/>
    <m/>
    <n v="5463534"/>
    <s v="18-09-017"/>
    <s v="July 4, 2018"/>
    <s v="July 12, 2018"/>
    <s v="July 24, 2018"/>
    <s v="September 10, 2018"/>
    <s v="September 21, 2018"/>
    <s v="Romber Construction and General Merchandise"/>
    <n v="1249959.6100000001"/>
    <n v="0"/>
    <n v="0"/>
    <n v="0"/>
    <n v="0"/>
    <n v="1"/>
    <n v="0"/>
    <n v="0"/>
    <n v="0"/>
    <n v="0"/>
    <n v="1"/>
  </r>
  <r>
    <x v="10"/>
    <s v="Negros Occidental"/>
    <n v="302670"/>
    <s v="Murcia National High School"/>
    <s v="MURCIA"/>
    <n v="3"/>
    <m/>
    <n v="1"/>
    <m/>
    <m/>
    <m/>
    <m/>
    <m/>
    <n v="3382586.69"/>
    <s v="UPGRADING"/>
    <n v="1"/>
    <s v="ONGOING"/>
    <n v="0.53"/>
    <n v="0.95"/>
    <m/>
    <m/>
    <n v="5460097"/>
    <s v="18-09-012"/>
    <s v="July 3, 2018"/>
    <s v="July 11, 2018"/>
    <s v="July 23, 2018"/>
    <s v="September 10, 2018"/>
    <s v="September 21, 2018"/>
    <s v="Romber Construction and General Merchandise"/>
    <n v="3346741.14"/>
    <n v="0"/>
    <n v="0"/>
    <n v="0"/>
    <n v="1"/>
    <n v="0"/>
    <n v="0"/>
    <n v="0"/>
    <n v="0"/>
    <n v="1"/>
    <n v="0"/>
  </r>
  <r>
    <x v="10"/>
    <s v="Negros Occidental"/>
    <n v="302677"/>
    <s v="Pontevedra NHS"/>
    <s v="PONTEVEDRA"/>
    <n v="4"/>
    <m/>
    <n v="1"/>
    <m/>
    <m/>
    <m/>
    <m/>
    <m/>
    <n v="3817604.51"/>
    <s v="UPGRADING"/>
    <n v="1"/>
    <s v="Completed"/>
    <n v="0.75"/>
    <n v="1"/>
    <m/>
    <m/>
    <n v="5463520"/>
    <s v="18-09-016"/>
    <s v="July 4, 2018"/>
    <s v="July 12, 2018"/>
    <s v="July 24, 2018"/>
    <s v="September 10, 2018"/>
    <s v="September 21, 2018"/>
    <s v="Romber Construction and General Merchandise"/>
    <n v="3780045.51"/>
    <n v="0"/>
    <n v="0"/>
    <n v="0"/>
    <n v="0"/>
    <n v="1"/>
    <n v="0"/>
    <n v="0"/>
    <n v="0"/>
    <n v="0"/>
    <n v="1"/>
  </r>
  <r>
    <x v="10"/>
    <s v="Negros Occidental"/>
    <n v="116875"/>
    <s v="Nabu-ac ES"/>
    <s v="BINALBAGAN"/>
    <n v="5"/>
    <m/>
    <n v="1"/>
    <m/>
    <m/>
    <m/>
    <m/>
    <m/>
    <n v="473564.08"/>
    <s v="SOLAR PANEL"/>
    <n v="1"/>
    <s v="Completed"/>
    <n v="0.4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16882"/>
    <s v="Binadlan ES"/>
    <s v="BINALBAGAN"/>
    <n v="5"/>
    <m/>
    <n v="1"/>
    <m/>
    <m/>
    <m/>
    <m/>
    <m/>
    <n v="881548.26"/>
    <s v="SOLAR PANEL"/>
    <n v="1"/>
    <s v="Completed"/>
    <n v="0.4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17087"/>
    <s v="Tiqui ES"/>
    <s v="CITY OF HIMAMAYLAN"/>
    <n v="5"/>
    <m/>
    <n v="1"/>
    <m/>
    <m/>
    <m/>
    <m/>
    <m/>
    <n v="614377.15"/>
    <s v="SOLAR PANEL"/>
    <n v="1"/>
    <s v="Completed"/>
    <n v="0.4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302651"/>
    <s v="Hinigaran NHS"/>
    <s v="HINIGARAN"/>
    <n v="5"/>
    <m/>
    <n v="1"/>
    <m/>
    <m/>
    <m/>
    <m/>
    <m/>
    <n v="5608104.5700000003"/>
    <s v="UPGRADING"/>
    <n v="1"/>
    <s v="Completed"/>
    <n v="0.84"/>
    <n v="1"/>
    <m/>
    <m/>
    <n v="5460162"/>
    <s v="18-09-015"/>
    <s v="July 3, 2018"/>
    <s v="July 11, 2018"/>
    <s v="August 2, 2018"/>
    <s v="September 10, 2018"/>
    <s v="September 21, 2018"/>
    <s v="TMTC Construction and Supply"/>
    <n v="5180471.84"/>
    <n v="0"/>
    <n v="0"/>
    <n v="0"/>
    <n v="0"/>
    <n v="1"/>
    <n v="0"/>
    <n v="0"/>
    <n v="0"/>
    <n v="0"/>
    <n v="1"/>
  </r>
  <r>
    <x v="10"/>
    <s v="Negros Occidental"/>
    <n v="302668"/>
    <s v="Negros Occ. NAISHI ( under the Reg'l Office)"/>
    <s v="HINIGARAN"/>
    <n v="5"/>
    <m/>
    <n v="1"/>
    <m/>
    <m/>
    <m/>
    <m/>
    <m/>
    <n v="3745342.73"/>
    <s v="UPGRADING"/>
    <n v="1"/>
    <s v="Completed"/>
    <n v="0.76"/>
    <n v="1"/>
    <m/>
    <m/>
    <n v="5460063"/>
    <s v="18-09-011"/>
    <s v="July 3, 2018"/>
    <s v="July 11, 2018"/>
    <s v="August 2, 2018"/>
    <s v="September 10, 2018"/>
    <s v="September 21, 2018"/>
    <s v="TMTC Construction and Supply"/>
    <n v="3461829.73"/>
    <n v="0"/>
    <n v="0"/>
    <n v="0"/>
    <n v="0"/>
    <n v="1"/>
    <n v="0"/>
    <n v="0"/>
    <n v="0"/>
    <n v="0"/>
    <n v="1"/>
  </r>
  <r>
    <x v="10"/>
    <s v="Negros Occidental"/>
    <n v="302653"/>
    <s v="Isabela National High School"/>
    <s v="ISABELA"/>
    <n v="5"/>
    <m/>
    <n v="1"/>
    <m/>
    <m/>
    <m/>
    <m/>
    <m/>
    <n v="2814054.98"/>
    <s v="UPGRADING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17256"/>
    <s v="Agogolo ES"/>
    <s v="MOISES PADILLA (MAGALLON)"/>
    <n v="5"/>
    <m/>
    <n v="1"/>
    <m/>
    <m/>
    <m/>
    <m/>
    <m/>
    <n v="1287247.06"/>
    <s v="SOLAR PANEL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17259"/>
    <s v="Cuyaoyao ES"/>
    <s v="MOISES PADILLA (MAGALLON)"/>
    <n v="5"/>
    <m/>
    <n v="1"/>
    <m/>
    <m/>
    <m/>
    <m/>
    <m/>
    <n v="881548.26"/>
    <s v="SOLAR PANEL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17270"/>
    <s v="Nacurohan ES"/>
    <s v="MOISES PADILLA (MAGALLON)"/>
    <n v="5"/>
    <m/>
    <n v="1"/>
    <m/>
    <m/>
    <m/>
    <m/>
    <m/>
    <n v="1287247.06"/>
    <s v="SOLAR PANEL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16967"/>
    <s v="Jerusalem ES"/>
    <s v="CAUAYAN"/>
    <n v="6"/>
    <m/>
    <n v="1"/>
    <m/>
    <m/>
    <m/>
    <m/>
    <m/>
    <n v="612976.07999999996"/>
    <s v="SOLAR PANEL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17009"/>
    <s v="Pinamay-an ES"/>
    <s v="CAUAYAN"/>
    <n v="6"/>
    <m/>
    <n v="1"/>
    <m/>
    <m/>
    <m/>
    <m/>
    <m/>
    <n v="1079342.74"/>
    <s v="SOLAR PANEL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17359"/>
    <s v="Hda. Maricalum ES"/>
    <s v="CITY OF SIPALAY"/>
    <n v="6"/>
    <m/>
    <n v="1"/>
    <m/>
    <m/>
    <m/>
    <m/>
    <m/>
    <n v="875895.2"/>
    <s v="SOLAR PANEL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17378"/>
    <s v="Patag Magbanua ES"/>
    <s v="CITY OF SIPALAY"/>
    <n v="6"/>
    <m/>
    <n v="1"/>
    <m/>
    <m/>
    <m/>
    <m/>
    <m/>
    <n v="1491653.57"/>
    <s v="SOLAR PANEL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180521"/>
    <s v="Dung-I ES"/>
    <s v="CITY OF SIPALAY"/>
    <n v="6"/>
    <m/>
    <n v="1"/>
    <m/>
    <m/>
    <m/>
    <m/>
    <m/>
    <n v="1079342.74"/>
    <s v="SOLAR PANEL"/>
    <n v="1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Negros Occidental"/>
    <n v="302632"/>
    <s v="GIL MONTILLA NATIONAL HIGH SCHOOL"/>
    <s v="CITY OF SIPALAY"/>
    <n v="6"/>
    <m/>
    <n v="1"/>
    <m/>
    <m/>
    <m/>
    <m/>
    <m/>
    <n v="4406315.0999999996"/>
    <s v="UPGRADING"/>
    <n v="1"/>
    <s v="Completed"/>
    <n v="0.1"/>
    <n v="1"/>
    <m/>
    <m/>
    <n v="5605736"/>
    <s v="18-10-016"/>
    <s v="September 4, 2018"/>
    <s v="September 12, 2018"/>
    <s v="September 24, 2018"/>
    <s v="October 15, 2018"/>
    <s v="November 27, 2018"/>
    <s v="LJPM Builders and Construction Supply"/>
    <n v="4372766.4000000004"/>
    <n v="0"/>
    <n v="0"/>
    <n v="0"/>
    <n v="0"/>
    <n v="1"/>
    <n v="0"/>
    <n v="0"/>
    <n v="0"/>
    <n v="0"/>
    <n v="1"/>
  </r>
  <r>
    <x v="10"/>
    <s v="Passi City"/>
    <n v="302806"/>
    <s v="Efraim M. Santibanez National High School"/>
    <s v="CITY OF PASSI"/>
    <n v="4"/>
    <m/>
    <n v="1"/>
    <m/>
    <m/>
    <m/>
    <m/>
    <m/>
    <n v="3134244.08"/>
    <s v="UPGRADING"/>
    <n v="1"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Roxas City"/>
    <n v="117656"/>
    <s v="Don Ynocencio del Rosario MS"/>
    <s v="ROXAS CITY (Capital)"/>
    <n v="1"/>
    <m/>
    <n v="1"/>
    <m/>
    <m/>
    <m/>
    <m/>
    <m/>
    <n v="579912.76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302755"/>
    <s v="Bago NHS"/>
    <s v="ROXAS CITY (Capital)"/>
    <n v="1"/>
    <m/>
    <n v="1"/>
    <m/>
    <m/>
    <m/>
    <m/>
    <m/>
    <n v="547749.92000000004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302756"/>
    <s v="Balijuagan NHS"/>
    <s v="ROXAS CITY (Capital)"/>
    <n v="1"/>
    <m/>
    <n v="1"/>
    <m/>
    <m/>
    <m/>
    <m/>
    <m/>
    <n v="578369.0500000000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302757"/>
    <s v="Cong. Ramon A. Arnaldo HS"/>
    <s v="ROXAS CITY (Capital)"/>
    <n v="1"/>
    <m/>
    <n v="1"/>
    <m/>
    <m/>
    <m/>
    <m/>
    <m/>
    <n v="978658.94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302759"/>
    <s v="Dumolog NHS"/>
    <s v="ROXAS CITY (Capital)"/>
    <n v="1"/>
    <m/>
    <n v="1"/>
    <m/>
    <m/>
    <m/>
    <m/>
    <m/>
    <n v="580044.6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302760"/>
    <s v="Milibili NHS"/>
    <s v="ROXAS CITY (Capital)"/>
    <n v="1"/>
    <m/>
    <n v="1"/>
    <m/>
    <m/>
    <m/>
    <m/>
    <m/>
    <n v="578369.0500000000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302761"/>
    <s v="Tanque NHS"/>
    <s v="ROXAS CITY (Capital)"/>
    <n v="1"/>
    <m/>
    <n v="1"/>
    <m/>
    <m/>
    <m/>
    <m/>
    <m/>
    <n v="579559.7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311702"/>
    <s v="Roxas City School for Philippine Craftsmen"/>
    <s v="ROXAS CITY (Capital)"/>
    <n v="1"/>
    <m/>
    <n v="1"/>
    <m/>
    <m/>
    <m/>
    <m/>
    <m/>
    <n v="679412.1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311703"/>
    <s v="Marcos Fuentes IS"/>
    <s v="ROXAS CITY (Capital)"/>
    <n v="1"/>
    <m/>
    <n v="1"/>
    <m/>
    <m/>
    <m/>
    <m/>
    <m/>
    <n v="607797.43999999994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02764"/>
    <s v="Colonia Divina Integrated School"/>
    <s v="SAGAY CITY"/>
    <n v="2"/>
    <m/>
    <n v="1"/>
    <m/>
    <m/>
    <m/>
    <m/>
    <m/>
    <n v="1170095.8400000001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02765"/>
    <s v="Eusebio Lopez Memorial Integrated School"/>
    <s v="SAGAY CITY"/>
    <n v="2"/>
    <m/>
    <n v="1"/>
    <m/>
    <m/>
    <m/>
    <m/>
    <m/>
    <n v="1496882.1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02766"/>
    <s v="Himogaan Baybay Integrated School"/>
    <s v="SAGAY CITY"/>
    <n v="2"/>
    <m/>
    <n v="1"/>
    <m/>
    <m/>
    <m/>
    <m/>
    <m/>
    <n v="1495260.1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02767"/>
    <s v="Sagay NHS"/>
    <s v="SAGAY CITY"/>
    <n v="2"/>
    <m/>
    <n v="1"/>
    <m/>
    <m/>
    <m/>
    <m/>
    <m/>
    <n v="1496882.1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02768"/>
    <s v="Bulanon National High School"/>
    <s v="SAGAY CITY"/>
    <n v="2"/>
    <m/>
    <n v="1"/>
    <m/>
    <m/>
    <m/>
    <m/>
    <m/>
    <n v="1191398.82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02771"/>
    <s v="Vito NHS"/>
    <s v="SAGAY CITY"/>
    <n v="2"/>
    <m/>
    <n v="1"/>
    <m/>
    <m/>
    <m/>
    <m/>
    <m/>
    <n v="1225112.2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11802"/>
    <s v="Sagay NHS-Rizal Ext."/>
    <s v="SAGAY CITY"/>
    <n v="2"/>
    <m/>
    <n v="1"/>
    <m/>
    <m/>
    <m/>
    <m/>
    <m/>
    <n v="1271236.13999999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11803"/>
    <s v="Sagay NHS-Lopez Jaena Ext."/>
    <s v="SAGAY CITY"/>
    <n v="2"/>
    <m/>
    <n v="1"/>
    <m/>
    <m/>
    <m/>
    <m/>
    <m/>
    <n v="1170095.8400000001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43922"/>
    <s v="Sagay City SHS"/>
    <s v="SAGAY CITY"/>
    <n v="2"/>
    <m/>
    <n v="1"/>
    <m/>
    <m/>
    <m/>
    <m/>
    <m/>
    <n v="1496882.1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n Carlos City"/>
    <n v="117755"/>
    <s v="Rizal ES"/>
    <s v="SAN CARLOS CITY"/>
    <n v="1"/>
    <m/>
    <n v="1"/>
    <m/>
    <m/>
    <m/>
    <m/>
    <m/>
    <n v="1577032.92"/>
    <s v="SOLAR PANEL"/>
    <n v="1"/>
    <s v="Completed"/>
    <m/>
    <n v="1"/>
    <m/>
    <m/>
    <s v="5294450-2018-BEFF-Electification"/>
    <s v="5294450-2018-BEFF-Electification"/>
    <s v=" April 17, 2018"/>
    <d v="2018-04-25T00:00:00"/>
    <d v="2018-05-07T00:00:00"/>
    <d v="2018-05-22T00:00:00"/>
    <d v="2018-06-04T00:00:00"/>
    <s v="ALI Construstion &amp; Supply"/>
    <m/>
    <n v="0"/>
    <n v="0"/>
    <n v="0"/>
    <n v="0"/>
    <n v="1"/>
    <n v="0"/>
    <n v="0"/>
    <n v="0"/>
    <n v="0"/>
    <n v="1"/>
  </r>
  <r>
    <x v="10"/>
    <s v="San Carlos City"/>
    <n v="117759"/>
    <s v="Gigalaman ES"/>
    <s v="SAN CARLOS CITY"/>
    <n v="1"/>
    <m/>
    <n v="1"/>
    <m/>
    <m/>
    <m/>
    <m/>
    <m/>
    <n v="1793278.34"/>
    <s v="SOLAR PANEL"/>
    <n v="1"/>
    <s v="Completed"/>
    <m/>
    <n v="1"/>
    <m/>
    <m/>
    <s v="5294450-2018-BEFF-Electification"/>
    <s v="5294450-2018-BEFF-Electification"/>
    <s v=" April 17, 2019"/>
    <d v="2018-04-25T00:00:00"/>
    <d v="2018-05-07T00:00:00"/>
    <d v="2018-05-22T00:00:00"/>
    <d v="2018-06-04T00:00:00"/>
    <s v="ALI Construstion &amp; Supply"/>
    <m/>
    <n v="0"/>
    <n v="0"/>
    <n v="0"/>
    <n v="0"/>
    <n v="1"/>
    <n v="0"/>
    <n v="0"/>
    <n v="0"/>
    <n v="0"/>
    <n v="1"/>
  </r>
  <r>
    <x v="10"/>
    <s v="San Carlos City"/>
    <n v="117761"/>
    <s v="Handalago ES"/>
    <s v="SAN CARLOS CITY"/>
    <n v="1"/>
    <m/>
    <n v="1"/>
    <m/>
    <m/>
    <m/>
    <m/>
    <m/>
    <n v="1144542.0900000001"/>
    <s v="SOLAR PANEL"/>
    <n v="1"/>
    <s v="Completed"/>
    <m/>
    <n v="1"/>
    <m/>
    <m/>
    <s v="5294450-2018-BEFF-Electification"/>
    <s v="5294450-2018-BEFF-Electification"/>
    <s v=" April 17, 2020"/>
    <d v="2018-04-25T00:00:00"/>
    <d v="2018-05-07T00:00:00"/>
    <d v="2018-05-22T00:00:00"/>
    <d v="2018-06-04T00:00:00"/>
    <s v="ALI Construstion &amp; Supply"/>
    <m/>
    <n v="0"/>
    <n v="0"/>
    <n v="0"/>
    <n v="0"/>
    <n v="1"/>
    <n v="0"/>
    <n v="0"/>
    <n v="0"/>
    <n v="0"/>
    <n v="1"/>
  </r>
  <r>
    <x v="10"/>
    <s v="San Carlos City"/>
    <n v="117778"/>
    <s v="Lagha Elementary School - Extension"/>
    <s v="SAN CARLOS CITY"/>
    <n v="1"/>
    <m/>
    <n v="1"/>
    <m/>
    <m/>
    <m/>
    <m/>
    <m/>
    <n v="917691.67"/>
    <s v="SOLAR PANEL"/>
    <n v="1"/>
    <s v="Completed"/>
    <m/>
    <n v="1"/>
    <m/>
    <m/>
    <s v="5294450-2018-BEFF-Electification"/>
    <s v="5294450-2018-BEFF-Electification"/>
    <s v=" April 17, 2021"/>
    <d v="2018-04-25T00:00:00"/>
    <d v="2018-05-07T00:00:00"/>
    <d v="2018-05-22T00:00:00"/>
    <d v="2018-06-04T00:00:00"/>
    <s v="ALI Construstion &amp; Supply"/>
    <m/>
    <n v="0"/>
    <n v="0"/>
    <n v="0"/>
    <n v="0"/>
    <n v="1"/>
    <n v="0"/>
    <n v="0"/>
    <n v="0"/>
    <n v="0"/>
    <n v="1"/>
  </r>
  <r>
    <x v="10"/>
    <s v="San Carlos City"/>
    <n v="117797"/>
    <s v="Pagbatangan ES"/>
    <s v="SAN CARLOS CITY"/>
    <n v="1"/>
    <m/>
    <n v="1"/>
    <m/>
    <m/>
    <m/>
    <m/>
    <m/>
    <n v="3955732.52"/>
    <s v="SOLAR PANEL"/>
    <n v="1"/>
    <s v="Completed"/>
    <m/>
    <n v="1"/>
    <m/>
    <m/>
    <s v="5294450-2018-BEFF-Electification"/>
    <s v="5294450-2018-BEFF-Electification"/>
    <s v=" April 17, 2022"/>
    <d v="2018-04-25T00:00:00"/>
    <d v="2018-05-07T00:00:00"/>
    <d v="2018-05-22T00:00:00"/>
    <d v="2018-06-04T00:00:00"/>
    <s v="ALI Construstion &amp; Supply"/>
    <m/>
    <n v="0"/>
    <n v="0"/>
    <n v="0"/>
    <n v="0"/>
    <n v="1"/>
    <n v="0"/>
    <n v="0"/>
    <n v="0"/>
    <n v="0"/>
    <n v="1"/>
  </r>
  <r>
    <x v="10"/>
    <s v="San Carlos City"/>
    <n v="117798"/>
    <s v="Paniagan ES"/>
    <s v="SAN CARLOS CITY"/>
    <n v="1"/>
    <m/>
    <n v="1"/>
    <m/>
    <m/>
    <m/>
    <m/>
    <m/>
    <n v="928296.67"/>
    <s v="SOLAR PANEL"/>
    <n v="1"/>
    <s v="ONGOING"/>
    <m/>
    <n v="0.16"/>
    <m/>
    <m/>
    <s v="5294450-2018-BEFF-Electification"/>
    <s v="5294450-2018-BEFF-Electification"/>
    <s v=" April 17, 2023"/>
    <d v="2018-04-25T00:00:00"/>
    <d v="2018-05-07T00:00:00"/>
    <d v="2018-05-22T00:00:00"/>
    <d v="2018-06-04T00:00:00"/>
    <s v="ALI Construstion &amp; Supply"/>
    <m/>
    <n v="0"/>
    <n v="0"/>
    <n v="0"/>
    <n v="1"/>
    <n v="0"/>
    <n v="0"/>
    <n v="0"/>
    <n v="0"/>
    <n v="1"/>
    <n v="0"/>
  </r>
  <r>
    <x v="10"/>
    <s v="Silay City"/>
    <n v="302778"/>
    <s v="Brgy. Guimbala-on NHS"/>
    <s v="SILAY CITY"/>
    <n v="3"/>
    <m/>
    <n v="1"/>
    <m/>
    <m/>
    <m/>
    <m/>
    <m/>
    <n v="1226572.17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ilay City"/>
    <n v="302779"/>
    <s v="Don Felix T. Lacson NHS (Brgy. Capitan Ramon)"/>
    <s v="SILAY CITY"/>
    <n v="3"/>
    <m/>
    <n v="1"/>
    <m/>
    <m/>
    <m/>
    <m/>
    <m/>
    <n v="1223049.33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ilay City"/>
    <n v="302781"/>
    <s v="Brgy. E. Lopez National High School"/>
    <s v="SILAY CITY"/>
    <n v="3"/>
    <m/>
    <n v="1"/>
    <m/>
    <m/>
    <m/>
    <m/>
    <m/>
    <n v="1678512.43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Bais City"/>
    <n v="303212"/>
    <s v="Bais City National High School"/>
    <s v="BAIS CITY"/>
    <n v="2"/>
    <m/>
    <n v="1"/>
    <m/>
    <m/>
    <m/>
    <m/>
    <m/>
    <n v="4097269.85"/>
    <s v="UPGRADING"/>
    <n v="1"/>
    <s v="ONGOING"/>
    <n v="0.75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ais City"/>
    <n v="303215"/>
    <s v="Lonoy National High School"/>
    <s v="BAIS CITY"/>
    <n v="2"/>
    <m/>
    <n v="1"/>
    <m/>
    <m/>
    <m/>
    <m/>
    <m/>
    <n v="2638984.5099999998"/>
    <s v="UPGRADING"/>
    <n v="1"/>
    <s v="ONGOING"/>
    <n v="0.73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ais City"/>
    <n v="303216"/>
    <s v="Bais City Science NHS"/>
    <s v="BAIS CITY"/>
    <n v="2"/>
    <m/>
    <n v="1"/>
    <m/>
    <m/>
    <m/>
    <m/>
    <m/>
    <n v="1627597.61"/>
    <s v="UPGRADING"/>
    <n v="1"/>
    <s v="ONGOING"/>
    <n v="0.75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ais City"/>
    <n v="323007"/>
    <s v="Mansangaban National HS"/>
    <s v="BAIS CITY"/>
    <n v="2"/>
    <m/>
    <n v="1"/>
    <m/>
    <m/>
    <m/>
    <m/>
    <m/>
    <n v="1435064.97"/>
    <s v="UPGRADING"/>
    <n v="1"/>
    <s v="ONGOING"/>
    <n v="0.7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ayawan City"/>
    <n v="120111"/>
    <s v="Cabigti-an ES"/>
    <s v="BASAY"/>
    <n v="3"/>
    <m/>
    <n v="1"/>
    <m/>
    <m/>
    <m/>
    <m/>
    <m/>
    <n v="1813292.52"/>
    <s v="UPGRADING"/>
    <n v="1"/>
    <s v="Completed"/>
    <n v="1"/>
    <n v="1"/>
    <m/>
    <m/>
    <m/>
    <m/>
    <s v="3/13/18"/>
    <s v="3/21/18"/>
    <d v="2018-02-04T00:00:00"/>
    <s v="4/20/18"/>
    <s v="4/26/18"/>
    <s v="GC TECH"/>
    <n v="1768728.41"/>
    <n v="0"/>
    <n v="0"/>
    <n v="0"/>
    <n v="0"/>
    <n v="1"/>
    <n v="0"/>
    <n v="0"/>
    <n v="0"/>
    <n v="0"/>
    <n v="1"/>
  </r>
  <r>
    <x v="11"/>
    <s v="Bayawan City"/>
    <n v="303217"/>
    <s v="Basay National High School"/>
    <s v="BASAY"/>
    <n v="3"/>
    <m/>
    <n v="1"/>
    <m/>
    <m/>
    <m/>
    <m/>
    <m/>
    <n v="2410027.9700000002"/>
    <s v="UPGRADING"/>
    <n v="1"/>
    <s v="Completed"/>
    <n v="0.25"/>
    <n v="1"/>
    <m/>
    <m/>
    <m/>
    <m/>
    <s v="4/18/18"/>
    <s v="4/26/18"/>
    <d v="2018-08-05T00:00:00"/>
    <s v="5/25/18"/>
    <d v="2018-07-06T00:00:00"/>
    <s v="SM AND MST CONST'N"/>
    <n v="2393026.79"/>
    <n v="0"/>
    <n v="0"/>
    <n v="0"/>
    <n v="0"/>
    <n v="1"/>
    <n v="0"/>
    <n v="0"/>
    <n v="0"/>
    <n v="0"/>
    <n v="1"/>
  </r>
  <r>
    <x v="11"/>
    <s v="Bayawan City"/>
    <n v="303218"/>
    <s v="Actin National High School"/>
    <s v="BASAY"/>
    <n v="3"/>
    <m/>
    <n v="1"/>
    <m/>
    <m/>
    <m/>
    <m/>
    <m/>
    <n v="1877651.65"/>
    <s v="UPGRADING"/>
    <n v="1"/>
    <s v="Completed"/>
    <n v="0.3"/>
    <n v="1"/>
    <m/>
    <m/>
    <m/>
    <m/>
    <s v="4/18/18"/>
    <s v="4/26/18"/>
    <d v="2018-08-05T00:00:00"/>
    <s v="5/25/18"/>
    <d v="2018-07-06T00:00:00"/>
    <s v="SM AND MST CONST'N"/>
    <n v="1863296.59"/>
    <n v="0"/>
    <n v="0"/>
    <n v="0"/>
    <n v="0"/>
    <n v="1"/>
    <n v="0"/>
    <n v="0"/>
    <n v="0"/>
    <n v="0"/>
    <n v="1"/>
  </r>
  <r>
    <x v="11"/>
    <s v="Bayawan City"/>
    <n v="303219"/>
    <s v="Bal-os National High School"/>
    <s v="BASAY"/>
    <n v="3"/>
    <m/>
    <n v="1"/>
    <m/>
    <m/>
    <m/>
    <m/>
    <m/>
    <n v="1499669.73"/>
    <s v="UPGRADING"/>
    <n v="1"/>
    <s v="Completed"/>
    <n v="0.45"/>
    <n v="1"/>
    <m/>
    <m/>
    <m/>
    <m/>
    <s v="4/18/18"/>
    <s v="4/26/18"/>
    <d v="2018-08-05T00:00:00"/>
    <s v="5/25/18"/>
    <d v="2018-07-06T00:00:00"/>
    <s v="SM AND MST CONST'N"/>
    <n v="1487208.28"/>
    <n v="0"/>
    <n v="0"/>
    <n v="0"/>
    <n v="0"/>
    <n v="1"/>
    <n v="0"/>
    <n v="0"/>
    <n v="0"/>
    <n v="0"/>
    <n v="1"/>
  </r>
  <r>
    <x v="11"/>
    <s v="Bayawan City"/>
    <n v="303220"/>
    <s v="Maglinao National High School"/>
    <s v="BASAY"/>
    <n v="3"/>
    <m/>
    <n v="1"/>
    <m/>
    <m/>
    <m/>
    <m/>
    <m/>
    <n v="1379975.04"/>
    <s v="UPGRADING"/>
    <n v="1"/>
    <s v="Completed"/>
    <n v="0.25"/>
    <n v="1"/>
    <m/>
    <m/>
    <m/>
    <m/>
    <s v="4/18/18"/>
    <s v="4/26/18"/>
    <d v="2018-08-05T00:00:00"/>
    <s v="5/25/18"/>
    <d v="2018-07-06T00:00:00"/>
    <s v="SM AND MST CONST'N"/>
    <n v="1368108.92"/>
    <n v="0"/>
    <n v="0"/>
    <n v="0"/>
    <n v="0"/>
    <n v="1"/>
    <n v="0"/>
    <n v="0"/>
    <n v="0"/>
    <n v="0"/>
    <n v="1"/>
  </r>
  <r>
    <x v="11"/>
    <s v="Bayawan City"/>
    <n v="120131"/>
    <s v="Kasla ES"/>
    <s v="CITY OF BAYAWAN (TULONG)"/>
    <n v="3"/>
    <m/>
    <n v="1"/>
    <m/>
    <m/>
    <m/>
    <m/>
    <m/>
    <n v="767286.51"/>
    <s v="UPGRADING"/>
    <n v="1"/>
    <s v="Completed"/>
    <n v="1"/>
    <n v="1"/>
    <m/>
    <m/>
    <m/>
    <m/>
    <s v="3/13/18"/>
    <s v="3/21/18"/>
    <d v="2018-02-04T00:00:00"/>
    <s v="4/20/18"/>
    <s v="4/26/18"/>
    <s v="GC TECH"/>
    <n v="670969.06000000006"/>
    <n v="0"/>
    <n v="0"/>
    <n v="0"/>
    <n v="0"/>
    <n v="1"/>
    <n v="0"/>
    <n v="0"/>
    <n v="0"/>
    <n v="0"/>
    <n v="1"/>
  </r>
  <r>
    <x v="11"/>
    <s v="Bayawan City"/>
    <n v="120146"/>
    <s v="Canabuan PS"/>
    <s v="CITY OF BAYAWAN (TULONG)"/>
    <n v="3"/>
    <m/>
    <n v="1"/>
    <m/>
    <m/>
    <m/>
    <m/>
    <m/>
    <n v="1572433.82"/>
    <s v="UPGRADING"/>
    <n v="1"/>
    <s v="Completed"/>
    <n v="1"/>
    <n v="1"/>
    <m/>
    <m/>
    <m/>
    <m/>
    <s v="3/13/18"/>
    <s v="3/21/18"/>
    <d v="2018-02-04T00:00:00"/>
    <s v="4/20/18"/>
    <s v="4/26/18"/>
    <s v="GC TECH"/>
    <n v="1520756.68"/>
    <n v="0"/>
    <n v="0"/>
    <n v="0"/>
    <n v="0"/>
    <n v="1"/>
    <n v="0"/>
    <n v="0"/>
    <n v="0"/>
    <n v="0"/>
    <n v="1"/>
  </r>
  <r>
    <x v="11"/>
    <s v="Bayawan City"/>
    <n v="120150"/>
    <s v="Guintana-an ES"/>
    <s v="CITY OF BAYAWAN (TULONG)"/>
    <n v="3"/>
    <m/>
    <n v="1"/>
    <m/>
    <m/>
    <m/>
    <m/>
    <m/>
    <n v="1216320.4099999999"/>
    <s v="UPGRADING"/>
    <n v="1"/>
    <s v="Completed"/>
    <n v="1"/>
    <n v="1"/>
    <m/>
    <m/>
    <m/>
    <m/>
    <s v="3/13/18"/>
    <s v="3/21/18"/>
    <d v="2018-02-04T00:00:00"/>
    <s v="4/20/18"/>
    <s v="4/26/18"/>
    <s v="GC TECH"/>
    <n v="988325.04"/>
    <n v="0"/>
    <n v="0"/>
    <n v="0"/>
    <n v="0"/>
    <n v="1"/>
    <n v="0"/>
    <n v="0"/>
    <n v="0"/>
    <n v="0"/>
    <n v="1"/>
  </r>
  <r>
    <x v="11"/>
    <s v="Bayawan City"/>
    <n v="120153"/>
    <s v="Hag-um PS"/>
    <s v="CITY OF BAYAWAN (TULONG)"/>
    <n v="3"/>
    <m/>
    <n v="1"/>
    <m/>
    <m/>
    <m/>
    <m/>
    <m/>
    <n v="642505.31000000006"/>
    <s v="UPGRADING"/>
    <n v="1"/>
    <s v="Completed"/>
    <n v="1"/>
    <n v="1"/>
    <m/>
    <m/>
    <m/>
    <m/>
    <s v="3/13/18"/>
    <s v="3/21/18"/>
    <d v="2018-02-04T00:00:00"/>
    <s v="4/20/18"/>
    <s v="4/26/18"/>
    <s v="GC TECH"/>
    <n v="435345.98"/>
    <n v="0"/>
    <n v="0"/>
    <n v="0"/>
    <n v="0"/>
    <n v="1"/>
    <n v="0"/>
    <n v="0"/>
    <n v="0"/>
    <n v="0"/>
    <n v="1"/>
  </r>
  <r>
    <x v="11"/>
    <s v="Bayawan City"/>
    <n v="120158"/>
    <s v="Kangkawit PS"/>
    <s v="CITY OF BAYAWAN (TULONG)"/>
    <n v="3"/>
    <m/>
    <n v="1"/>
    <m/>
    <m/>
    <m/>
    <m/>
    <m/>
    <n v="1379061.37"/>
    <s v="UPGRADING"/>
    <n v="1"/>
    <s v="Completed"/>
    <n v="1"/>
    <n v="1"/>
    <m/>
    <m/>
    <m/>
    <m/>
    <s v="3/13/18"/>
    <s v="3/21/18"/>
    <d v="2018-02-04T00:00:00"/>
    <s v="4/20/18"/>
    <s v="4/26/18"/>
    <s v="GC TECH"/>
    <n v="1369638.42"/>
    <n v="0"/>
    <n v="0"/>
    <n v="0"/>
    <n v="0"/>
    <n v="1"/>
    <n v="0"/>
    <n v="0"/>
    <n v="0"/>
    <n v="0"/>
    <n v="1"/>
  </r>
  <r>
    <x v="11"/>
    <s v="Bayawan City"/>
    <n v="120159"/>
    <s v="Lunoy Elementary School"/>
    <s v="CITY OF BAYAWAN (TULONG)"/>
    <n v="3"/>
    <m/>
    <n v="1"/>
    <m/>
    <m/>
    <m/>
    <m/>
    <m/>
    <n v="1254280.1599999999"/>
    <s v="UPGRADING"/>
    <n v="1"/>
    <s v="Completed"/>
    <n v="1"/>
    <n v="1"/>
    <m/>
    <m/>
    <m/>
    <m/>
    <s v="3/13/18"/>
    <s v="3/21/18"/>
    <d v="2018-02-04T00:00:00"/>
    <s v="4/20/18"/>
    <s v="4/26/18"/>
    <s v="GC TECH"/>
    <n v="1162458.67"/>
    <n v="0"/>
    <n v="0"/>
    <n v="0"/>
    <n v="0"/>
    <n v="1"/>
    <n v="0"/>
    <n v="0"/>
    <n v="0"/>
    <n v="0"/>
    <n v="1"/>
  </r>
  <r>
    <x v="11"/>
    <s v="Bayawan City"/>
    <n v="232003"/>
    <s v="Napo ES"/>
    <s v="CITY OF BAYAWAN (TULONG)"/>
    <n v="3"/>
    <m/>
    <n v="1"/>
    <m/>
    <m/>
    <m/>
    <m/>
    <m/>
    <n v="1260825.01"/>
    <s v="UPGRADING"/>
    <n v="1"/>
    <s v="Completed"/>
    <n v="1"/>
    <n v="1"/>
    <m/>
    <m/>
    <m/>
    <m/>
    <s v="3/13/18"/>
    <s v="3/21/18"/>
    <d v="2018-02-04T00:00:00"/>
    <s v="4/20/18"/>
    <s v="4/26/18"/>
    <s v="GC TECH"/>
    <n v="1109689.97"/>
    <n v="0"/>
    <n v="0"/>
    <n v="0"/>
    <n v="0"/>
    <n v="1"/>
    <n v="0"/>
    <n v="0"/>
    <n v="0"/>
    <n v="0"/>
    <n v="1"/>
  </r>
  <r>
    <x v="11"/>
    <s v="Bayawan City"/>
    <n v="303221"/>
    <s v="Bayawan National High School"/>
    <s v="CITY OF BAYAWAN (TULONG)"/>
    <n v="3"/>
    <m/>
    <n v="1"/>
    <m/>
    <m/>
    <m/>
    <m/>
    <m/>
    <n v="4287728.97"/>
    <s v="UPGRADING"/>
    <n v="1"/>
    <s v="Completed"/>
    <n v="0.45"/>
    <n v="1"/>
    <m/>
    <m/>
    <m/>
    <m/>
    <s v="4/18/18"/>
    <s v="4/26/18"/>
    <d v="2018-08-05T00:00:00"/>
    <s v="5/25/18"/>
    <d v="2018-07-06T00:00:00"/>
    <s v="SM AND MST CONST'N"/>
    <n v="4258888.0199999996"/>
    <n v="0"/>
    <n v="0"/>
    <n v="0"/>
    <n v="0"/>
    <n v="1"/>
    <n v="0"/>
    <n v="0"/>
    <n v="0"/>
    <n v="0"/>
    <n v="1"/>
  </r>
  <r>
    <x v="11"/>
    <s v="Bayawan City"/>
    <n v="303227"/>
    <s v="Dawis NHS"/>
    <s v="CITY OF BAYAWAN (TULONG)"/>
    <n v="3"/>
    <m/>
    <n v="1"/>
    <m/>
    <m/>
    <m/>
    <m/>
    <m/>
    <n v="2208937.86"/>
    <s v="UPGRADING"/>
    <n v="1"/>
    <s v="Completed"/>
    <n v="0.1"/>
    <n v="1"/>
    <m/>
    <m/>
    <m/>
    <m/>
    <s v="4/18/18"/>
    <s v="4/26/18"/>
    <d v="2018-08-05T00:00:00"/>
    <s v="5/25/18"/>
    <d v="2018-07-06T00:00:00"/>
    <s v="SM AND MST CONST'N"/>
    <n v="2190447.83"/>
    <n v="0"/>
    <n v="0"/>
    <n v="0"/>
    <n v="0"/>
    <n v="1"/>
    <n v="0"/>
    <n v="0"/>
    <n v="0"/>
    <n v="0"/>
    <n v="1"/>
  </r>
  <r>
    <x v="11"/>
    <s v="Bayawan City"/>
    <n v="303237"/>
    <s v="Kalumboyan NHS"/>
    <s v="CITY OF BAYAWAN (TULONG)"/>
    <n v="3"/>
    <m/>
    <n v="1"/>
    <m/>
    <m/>
    <m/>
    <m/>
    <m/>
    <n v="1920492.43"/>
    <s v="UPGRADING"/>
    <n v="1"/>
    <s v="Completed"/>
    <n v="0.2"/>
    <n v="1"/>
    <m/>
    <m/>
    <m/>
    <m/>
    <s v="4/18/18"/>
    <s v="4/26/18"/>
    <d v="2018-08-05T00:00:00"/>
    <s v="5/25/18"/>
    <d v="2018-07-06T00:00:00"/>
    <s v="SM AND MST CONST'N"/>
    <n v="1905937.13"/>
    <n v="0"/>
    <n v="0"/>
    <n v="0"/>
    <n v="0"/>
    <n v="1"/>
    <n v="0"/>
    <n v="0"/>
    <n v="0"/>
    <n v="0"/>
    <n v="1"/>
  </r>
  <r>
    <x v="11"/>
    <s v="Bayawan City"/>
    <n v="303238"/>
    <s v="Bugay NHS"/>
    <s v="CITY OF BAYAWAN (TULONG)"/>
    <n v="3"/>
    <m/>
    <n v="1"/>
    <m/>
    <m/>
    <m/>
    <m/>
    <m/>
    <n v="2286399.4"/>
    <s v="UPGRADING"/>
    <n v="1"/>
    <s v="Completed"/>
    <n v="0.15"/>
    <n v="1"/>
    <m/>
    <m/>
    <m/>
    <m/>
    <s v="4/18/18"/>
    <s v="4/26/18"/>
    <d v="2018-08-05T00:00:00"/>
    <s v="5/25/18"/>
    <d v="2018-07-06T00:00:00"/>
    <s v="SM AND MST CONST'N"/>
    <n v="2267516.46"/>
    <n v="0"/>
    <n v="0"/>
    <n v="0"/>
    <n v="0"/>
    <n v="1"/>
    <n v="0"/>
    <n v="0"/>
    <n v="0"/>
    <n v="0"/>
    <n v="1"/>
  </r>
  <r>
    <x v="11"/>
    <s v="Bayawan City"/>
    <n v="303239"/>
    <s v="Kalamtukan NHS"/>
    <s v="CITY OF BAYAWAN (TULONG)"/>
    <n v="3"/>
    <m/>
    <n v="1"/>
    <m/>
    <m/>
    <m/>
    <m/>
    <m/>
    <n v="2682519.69"/>
    <s v="UPGRADING"/>
    <n v="1"/>
    <s v="Completed"/>
    <n v="1"/>
    <n v="1"/>
    <m/>
    <m/>
    <m/>
    <m/>
    <d v="2018-07-06T00:00:00"/>
    <s v="6/15/18"/>
    <s v="6/27/18"/>
    <d v="2018-05-07T00:00:00"/>
    <d v="2018-11-07T00:00:00"/>
    <s v="MS CONSTN &amp; MKTG"/>
    <n v="2639904.02"/>
    <n v="0"/>
    <n v="0"/>
    <n v="0"/>
    <n v="0"/>
    <n v="1"/>
    <n v="0"/>
    <n v="0"/>
    <n v="0"/>
    <n v="0"/>
    <n v="1"/>
  </r>
  <r>
    <x v="11"/>
    <s v="Bayawan City"/>
    <n v="303240"/>
    <s v="Manduaw NHS"/>
    <s v="CITY OF BAYAWAN (TULONG)"/>
    <n v="3"/>
    <m/>
    <n v="1"/>
    <m/>
    <m/>
    <m/>
    <m/>
    <m/>
    <n v="2623847.79"/>
    <s v="UPGRADING"/>
    <n v="1"/>
    <s v="Completed"/>
    <n v="1"/>
    <n v="1"/>
    <m/>
    <m/>
    <m/>
    <m/>
    <d v="2018-07-06T00:00:00"/>
    <s v="6/15/18"/>
    <s v="6/27/18"/>
    <d v="2018-05-07T00:00:00"/>
    <d v="2018-11-07T00:00:00"/>
    <s v="MS CONSTN &amp; MKTG"/>
    <n v="2582259.02"/>
    <n v="0"/>
    <n v="0"/>
    <n v="0"/>
    <n v="0"/>
    <n v="1"/>
    <n v="0"/>
    <n v="0"/>
    <n v="0"/>
    <n v="0"/>
    <n v="1"/>
  </r>
  <r>
    <x v="11"/>
    <s v="Bayawan City"/>
    <n v="303241"/>
    <s v="Tabuan PCHS"/>
    <s v="CITY OF BAYAWAN (TULONG)"/>
    <n v="3"/>
    <m/>
    <n v="1"/>
    <m/>
    <m/>
    <m/>
    <m/>
    <m/>
    <n v="2814862.39"/>
    <s v="UPGRADING"/>
    <n v="1"/>
    <s v="Completed"/>
    <n v="0.1"/>
    <n v="1"/>
    <m/>
    <m/>
    <m/>
    <m/>
    <s v="4/18/18"/>
    <s v="4/26/18"/>
    <d v="2018-08-05T00:00:00"/>
    <s v="5/25/18"/>
    <d v="2018-07-06T00:00:00"/>
    <s v="SM AND MST CONST'N"/>
    <n v="2795857.65"/>
    <n v="0"/>
    <n v="0"/>
    <n v="0"/>
    <n v="0"/>
    <n v="1"/>
    <n v="0"/>
    <n v="0"/>
    <n v="0"/>
    <n v="0"/>
    <n v="1"/>
  </r>
  <r>
    <x v="11"/>
    <s v="Bayawan City"/>
    <n v="303242"/>
    <s v="Tayawan NHS"/>
    <s v="CITY OF BAYAWAN (TULONG)"/>
    <n v="3"/>
    <m/>
    <n v="1"/>
    <m/>
    <m/>
    <m/>
    <m/>
    <m/>
    <n v="2662911.37"/>
    <s v="UPGRADING"/>
    <n v="1"/>
    <s v="Completed"/>
    <n v="0.45"/>
    <n v="1"/>
    <m/>
    <m/>
    <m/>
    <m/>
    <s v="4/18/18"/>
    <s v="4/26/18"/>
    <d v="2018-08-05T00:00:00"/>
    <s v="5/25/18"/>
    <d v="2018-07-06T00:00:00"/>
    <s v="SM AND MST CONST'N"/>
    <n v="2642161.1"/>
    <n v="0"/>
    <n v="0"/>
    <n v="0"/>
    <n v="0"/>
    <n v="1"/>
    <n v="0"/>
    <n v="0"/>
    <n v="0"/>
    <n v="0"/>
    <n v="1"/>
  </r>
  <r>
    <x v="11"/>
    <s v="Bayawan City"/>
    <n v="303254"/>
    <s v="Narra HS"/>
    <s v="CITY OF BAYAWAN (TULONG)"/>
    <n v="3"/>
    <m/>
    <n v="1"/>
    <m/>
    <m/>
    <m/>
    <m/>
    <m/>
    <n v="1881799.15"/>
    <s v="UPGRADING"/>
    <n v="1"/>
    <s v="Completed"/>
    <n v="1"/>
    <n v="1"/>
    <m/>
    <m/>
    <m/>
    <m/>
    <s v="4/18/18"/>
    <s v="4/26/18"/>
    <d v="2018-08-05T00:00:00"/>
    <s v="5/25/18"/>
    <d v="2018-07-06T00:00:00"/>
    <s v="MS CONSTN &amp; MKTG"/>
    <n v="1872104.64"/>
    <n v="0"/>
    <n v="0"/>
    <n v="0"/>
    <n v="0"/>
    <n v="1"/>
    <n v="0"/>
    <n v="0"/>
    <n v="0"/>
    <n v="0"/>
    <n v="1"/>
  </r>
  <r>
    <x v="11"/>
    <s v="Bayawan City"/>
    <n v="303256"/>
    <s v="Omod National High School"/>
    <s v="CITY OF BAYAWAN (TULONG)"/>
    <n v="3"/>
    <m/>
    <n v="1"/>
    <m/>
    <m/>
    <m/>
    <m/>
    <m/>
    <n v="1559432.94"/>
    <s v="UPGRADING"/>
    <n v="1"/>
    <s v="Completed"/>
    <n v="1"/>
    <n v="1"/>
    <m/>
    <m/>
    <m/>
    <m/>
    <s v="4/18/18"/>
    <s v="4/26/18"/>
    <d v="2018-08-05T00:00:00"/>
    <s v="5/25/18"/>
    <d v="2018-07-06T00:00:00"/>
    <s v="MS CONSTN &amp; MKTG"/>
    <n v="1551470.34"/>
    <n v="0"/>
    <n v="0"/>
    <n v="0"/>
    <n v="0"/>
    <n v="1"/>
    <n v="0"/>
    <n v="0"/>
    <n v="0"/>
    <n v="0"/>
    <n v="1"/>
  </r>
  <r>
    <x v="11"/>
    <s v="Bayawan City"/>
    <n v="321901"/>
    <s v="Banaybanay NHS"/>
    <s v="CITY OF BAYAWAN (TULONG)"/>
    <n v="3"/>
    <m/>
    <n v="1"/>
    <m/>
    <m/>
    <m/>
    <m/>
    <m/>
    <n v="2306773.75"/>
    <s v="UPGRADING"/>
    <n v="1"/>
    <s v="Completed"/>
    <n v="0.25"/>
    <n v="1"/>
    <m/>
    <m/>
    <m/>
    <m/>
    <s v="4/18/18"/>
    <s v="4/26/18"/>
    <d v="2018-08-05T00:00:00"/>
    <s v="5/25/18"/>
    <d v="2018-07-06T00:00:00"/>
    <s v="SM AND MST CONST'N"/>
    <n v="2290297.1"/>
    <n v="0"/>
    <n v="0"/>
    <n v="0"/>
    <n v="0"/>
    <n v="1"/>
    <n v="0"/>
    <n v="0"/>
    <n v="0"/>
    <n v="0"/>
    <n v="1"/>
  </r>
  <r>
    <x v="11"/>
    <s v="Bayawan City"/>
    <n v="321902"/>
    <s v="Bayawan City Science HS"/>
    <s v="CITY OF BAYAWAN (TULONG)"/>
    <n v="3"/>
    <m/>
    <n v="1"/>
    <m/>
    <m/>
    <m/>
    <m/>
    <m/>
    <n v="1428522.8"/>
    <s v="UPGRADING"/>
    <n v="1"/>
    <s v="Completed"/>
    <n v="0.25"/>
    <n v="1"/>
    <m/>
    <m/>
    <m/>
    <m/>
    <s v="4/18/18"/>
    <s v="4/26/18"/>
    <d v="2018-08-05T00:00:00"/>
    <s v="5/25/18"/>
    <d v="2018-07-06T00:00:00"/>
    <s v="SM AND MST CONST'N"/>
    <n v="1413910.11"/>
    <n v="0"/>
    <n v="0"/>
    <n v="0"/>
    <n v="0"/>
    <n v="1"/>
    <n v="0"/>
    <n v="0"/>
    <n v="0"/>
    <n v="0"/>
    <n v="1"/>
  </r>
  <r>
    <x v="11"/>
    <s v="Bayawan City"/>
    <n v="321903"/>
    <s v="Minaba HS"/>
    <s v="CITY OF BAYAWAN (TULONG)"/>
    <n v="3"/>
    <m/>
    <n v="1"/>
    <m/>
    <m/>
    <m/>
    <m/>
    <m/>
    <n v="1941999.9"/>
    <s v="UPGRADING"/>
    <n v="1"/>
    <s v="Completed"/>
    <n v="0.45"/>
    <n v="1"/>
    <m/>
    <m/>
    <m/>
    <m/>
    <s v="4/18/18"/>
    <s v="4/26/18"/>
    <d v="2018-08-05T00:00:00"/>
    <s v="5/25/18"/>
    <d v="2018-07-06T00:00:00"/>
    <s v="SM AND MST CONST'N"/>
    <n v="1924840.35"/>
    <n v="0"/>
    <n v="0"/>
    <n v="0"/>
    <n v="0"/>
    <n v="1"/>
    <n v="0"/>
    <n v="0"/>
    <n v="0"/>
    <n v="0"/>
    <n v="1"/>
  </r>
  <r>
    <x v="11"/>
    <s v="Bayawan City"/>
    <n v="321904"/>
    <s v="Villasol HS"/>
    <s v="CITY OF BAYAWAN (TULONG)"/>
    <n v="3"/>
    <m/>
    <n v="1"/>
    <m/>
    <m/>
    <m/>
    <m/>
    <m/>
    <n v="1464300.14"/>
    <s v="UPGRADING"/>
    <n v="1"/>
    <s v="Completed"/>
    <n v="1"/>
    <n v="1"/>
    <m/>
    <m/>
    <m/>
    <m/>
    <d v="2018-07-06T00:00:00"/>
    <s v="6/15/18"/>
    <s v="6/27/18"/>
    <d v="2018-05-07T00:00:00"/>
    <d v="2018-11-07T00:00:00"/>
    <s v="MS CONSTN &amp; MKTG"/>
    <n v="1455818.07"/>
    <n v="0"/>
    <n v="0"/>
    <n v="0"/>
    <n v="0"/>
    <n v="1"/>
    <n v="0"/>
    <n v="0"/>
    <n v="0"/>
    <n v="0"/>
    <n v="1"/>
  </r>
  <r>
    <x v="11"/>
    <s v="Bayawan City"/>
    <n v="321905"/>
    <s v="Lapay High School"/>
    <s v="CITY OF BAYAWAN (TULONG)"/>
    <n v="3"/>
    <m/>
    <n v="1"/>
    <m/>
    <m/>
    <m/>
    <m/>
    <m/>
    <n v="1992340.81"/>
    <s v="UPGRADING"/>
    <n v="1"/>
    <s v="Completed"/>
    <n v="0.15"/>
    <n v="1"/>
    <m/>
    <m/>
    <m/>
    <m/>
    <s v="4/18/18"/>
    <s v="4/26/18"/>
    <d v="2018-08-05T00:00:00"/>
    <s v="5/25/18"/>
    <d v="2018-07-06T00:00:00"/>
    <s v="SM AND MST CONST'N"/>
    <n v="1974928.47"/>
    <n v="0"/>
    <n v="0"/>
    <n v="0"/>
    <n v="0"/>
    <n v="1"/>
    <n v="0"/>
    <n v="0"/>
    <n v="0"/>
    <n v="0"/>
    <n v="1"/>
  </r>
  <r>
    <x v="11"/>
    <s v="Bayawan City"/>
    <n v="321906"/>
    <s v="San Jose HS"/>
    <s v="CITY OF BAYAWAN (TULONG)"/>
    <n v="3"/>
    <m/>
    <n v="1"/>
    <m/>
    <m/>
    <m/>
    <m/>
    <m/>
    <n v="1431785.89"/>
    <s v="UPGRADING"/>
    <n v="1"/>
    <s v="Completed"/>
    <n v="0.25"/>
    <n v="1"/>
    <m/>
    <m/>
    <m/>
    <m/>
    <s v="4/18/18"/>
    <s v="4/26/18"/>
    <d v="2018-08-05T00:00:00"/>
    <s v="5/25/18"/>
    <d v="2018-07-06T00:00:00"/>
    <s v="SM AND MST CONST'N"/>
    <n v="1417162.97"/>
    <n v="0"/>
    <n v="0"/>
    <n v="0"/>
    <n v="0"/>
    <n v="1"/>
    <n v="0"/>
    <n v="0"/>
    <n v="0"/>
    <n v="0"/>
    <n v="1"/>
  </r>
  <r>
    <x v="11"/>
    <s v="Bayawan City"/>
    <n v="321907"/>
    <s v="Atilano B. Cabangal MHS"/>
    <s v="CITY OF BAYAWAN (TULONG)"/>
    <n v="3"/>
    <m/>
    <n v="1"/>
    <m/>
    <m/>
    <m/>
    <m/>
    <m/>
    <n v="1286681.5900000001"/>
    <s v="UPGRADING"/>
    <n v="1"/>
    <s v="Completed"/>
    <n v="0.15"/>
    <n v="1"/>
    <m/>
    <m/>
    <m/>
    <m/>
    <s v="4/18/18"/>
    <s v="4/26/18"/>
    <d v="2018-08-05T00:00:00"/>
    <s v="5/25/18"/>
    <d v="2018-07-06T00:00:00"/>
    <s v="SM AND MST CONST'N"/>
    <n v="1275279.5900000001"/>
    <n v="0"/>
    <n v="0"/>
    <n v="0"/>
    <n v="0"/>
    <n v="1"/>
    <n v="0"/>
    <n v="0"/>
    <n v="0"/>
    <n v="0"/>
    <n v="1"/>
  </r>
  <r>
    <x v="11"/>
    <s v="Bayawan City"/>
    <n v="321908"/>
    <s v="Antonio M. Lacson, Sr. MHS"/>
    <s v="CITY OF BAYAWAN (TULONG)"/>
    <n v="3"/>
    <m/>
    <n v="1"/>
    <m/>
    <m/>
    <m/>
    <m/>
    <m/>
    <n v="1725381.18"/>
    <s v="UPGRADING"/>
    <n v="1"/>
    <s v="Completed"/>
    <n v="1"/>
    <n v="1"/>
    <m/>
    <m/>
    <m/>
    <m/>
    <s v="4/18/18"/>
    <s v="4/26/18"/>
    <d v="2018-08-05T00:00:00"/>
    <s v="5/25/18"/>
    <d v="2018-07-06T00:00:00"/>
    <s v="MS CONSTN &amp; MKTG"/>
    <n v="1716527.19"/>
    <n v="0"/>
    <n v="0"/>
    <n v="0"/>
    <n v="0"/>
    <n v="1"/>
    <n v="0"/>
    <n v="0"/>
    <n v="0"/>
    <n v="0"/>
    <n v="1"/>
  </r>
  <r>
    <x v="11"/>
    <s v="Bayawan City"/>
    <n v="321909"/>
    <s v="Malabugas HS"/>
    <s v="CITY OF BAYAWAN (TULONG)"/>
    <n v="3"/>
    <m/>
    <n v="1"/>
    <m/>
    <m/>
    <m/>
    <m/>
    <m/>
    <n v="2560876.5699999998"/>
    <s v="UPGRADING"/>
    <n v="1"/>
    <s v="Completed"/>
    <n v="1"/>
    <n v="1"/>
    <m/>
    <m/>
    <m/>
    <m/>
    <d v="2018-07-06T00:00:00"/>
    <s v="6/15/18"/>
    <s v="6/27/18"/>
    <d v="2018-05-07T00:00:00"/>
    <d v="2018-11-07T00:00:00"/>
    <s v="MS CONSTN &amp; MKTG"/>
    <n v="2514873.29"/>
    <n v="0"/>
    <n v="0"/>
    <n v="0"/>
    <n v="0"/>
    <n v="1"/>
    <n v="0"/>
    <n v="0"/>
    <n v="0"/>
    <n v="0"/>
    <n v="1"/>
  </r>
  <r>
    <x v="11"/>
    <s v="Bayawan City"/>
    <n v="321910"/>
    <s v="Pagatban HS"/>
    <s v="CITY OF BAYAWAN (TULONG)"/>
    <n v="3"/>
    <m/>
    <n v="1"/>
    <m/>
    <m/>
    <m/>
    <m/>
    <m/>
    <n v="1892234.94"/>
    <s v="UPGRADING"/>
    <n v="1"/>
    <s v="Completed"/>
    <n v="0.35"/>
    <n v="1"/>
    <m/>
    <m/>
    <m/>
    <m/>
    <s v="4/18/18"/>
    <s v="4/26/18"/>
    <d v="2018-08-05T00:00:00"/>
    <s v="5/25/18"/>
    <d v="2018-07-06T00:00:00"/>
    <s v="SM AND MST CONST'N"/>
    <n v="1877816.51"/>
    <n v="0"/>
    <n v="0"/>
    <n v="0"/>
    <n v="0"/>
    <n v="1"/>
    <n v="0"/>
    <n v="0"/>
    <n v="0"/>
    <n v="0"/>
    <n v="1"/>
  </r>
  <r>
    <x v="11"/>
    <s v="Bayawan City"/>
    <n v="321911"/>
    <s v="Abundio Agarpao, Sr. MHS"/>
    <s v="CITY OF BAYAWAN (TULONG)"/>
    <n v="3"/>
    <m/>
    <n v="1"/>
    <m/>
    <m/>
    <m/>
    <m/>
    <m/>
    <n v="1936621.59"/>
    <s v="UPGRADING"/>
    <n v="1"/>
    <s v="Completed"/>
    <n v="1"/>
    <n v="1"/>
    <m/>
    <m/>
    <m/>
    <m/>
    <s v="4/18/18"/>
    <s v="4/26/18"/>
    <d v="2018-08-05T00:00:00"/>
    <s v="5/25/18"/>
    <d v="2018-07-06T00:00:00"/>
    <s v="MS CONSTN &amp; MKTG"/>
    <n v="1926822.56"/>
    <n v="0"/>
    <n v="0"/>
    <n v="0"/>
    <n v="0"/>
    <n v="1"/>
    <n v="0"/>
    <n v="0"/>
    <n v="0"/>
    <n v="0"/>
    <n v="1"/>
  </r>
  <r>
    <x v="11"/>
    <s v="Bayawan City"/>
    <n v="321912"/>
    <s v="Cansumalig High School"/>
    <s v="CITY OF BAYAWAN (TULONG)"/>
    <n v="3"/>
    <m/>
    <n v="1"/>
    <m/>
    <m/>
    <m/>
    <m/>
    <m/>
    <n v="2168858.4"/>
    <s v="UPGRADING"/>
    <n v="1"/>
    <s v="Completed"/>
    <n v="1"/>
    <n v="1"/>
    <m/>
    <m/>
    <m/>
    <m/>
    <s v="4/18/18"/>
    <s v="4/26/18"/>
    <d v="2018-08-05T00:00:00"/>
    <s v="5/25/18"/>
    <d v="2018-07-06T00:00:00"/>
    <s v="MS CONSTN &amp; MKTG"/>
    <n v="2157882.9300000002"/>
    <n v="0"/>
    <n v="0"/>
    <n v="0"/>
    <n v="0"/>
    <n v="1"/>
    <n v="0"/>
    <n v="0"/>
    <n v="0"/>
    <n v="0"/>
    <n v="1"/>
  </r>
  <r>
    <x v="11"/>
    <s v="Bohol"/>
    <n v="302850"/>
    <s v="Fatima NHS"/>
    <s v="CORTES"/>
    <n v="1"/>
    <m/>
    <n v="1"/>
    <m/>
    <m/>
    <m/>
    <m/>
    <m/>
    <n v="934429.73"/>
    <s v="UPGRADING"/>
    <n v="1"/>
    <s v="ONGOING"/>
    <n v="0.3"/>
    <n v="0.3"/>
    <m/>
    <m/>
    <m/>
    <m/>
    <m/>
    <m/>
    <m/>
    <m/>
    <m/>
    <s v="MEGABLUE KONTRAK CORP."/>
    <m/>
    <n v="0"/>
    <n v="0"/>
    <n v="0"/>
    <n v="1"/>
    <n v="0"/>
    <n v="0"/>
    <n v="0"/>
    <n v="0"/>
    <n v="1"/>
    <n v="0"/>
  </r>
  <r>
    <x v="11"/>
    <s v="Bohol"/>
    <n v="302817"/>
    <s v="Biking Tech-Voc HS"/>
    <s v="DAUIS"/>
    <n v="1"/>
    <m/>
    <n v="1"/>
    <m/>
    <m/>
    <m/>
    <m/>
    <m/>
    <n v="2927879.56"/>
    <s v="UPGRADING"/>
    <n v="1"/>
    <s v="Completed"/>
    <n v="0.9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908"/>
    <s v="Tabalong NHS"/>
    <s v="DAUIS"/>
    <n v="1"/>
    <m/>
    <n v="1"/>
    <m/>
    <m/>
    <m/>
    <m/>
    <m/>
    <n v="1170845.23"/>
    <s v="UPGRADING"/>
    <n v="1"/>
    <s v="Completed"/>
    <n v="0.9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881"/>
    <s v="Pagnito-an NHS"/>
    <s v="MARIBOJOC"/>
    <n v="1"/>
    <m/>
    <n v="1"/>
    <m/>
    <m/>
    <m/>
    <m/>
    <m/>
    <n v="1272128.3600000001"/>
    <s v="UPGRADING"/>
    <n v="1"/>
    <s v="Completed"/>
    <n v="0.9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906"/>
    <s v="Sikatuna NHS"/>
    <s v="SIKATUNA"/>
    <n v="1"/>
    <m/>
    <n v="1"/>
    <m/>
    <m/>
    <m/>
    <m/>
    <m/>
    <n v="2100247.2599999998"/>
    <s v="UPGRADING"/>
    <n v="1"/>
    <s v="ONGOING"/>
    <n v="0.32"/>
    <n v="0.32"/>
    <m/>
    <m/>
    <m/>
    <m/>
    <m/>
    <m/>
    <m/>
    <m/>
    <m/>
    <s v="MEGABLUE KONTRAK CORP."/>
    <m/>
    <n v="0"/>
    <n v="0"/>
    <n v="0"/>
    <n v="1"/>
    <n v="0"/>
    <n v="0"/>
    <n v="0"/>
    <n v="0"/>
    <n v="1"/>
    <n v="0"/>
  </r>
  <r>
    <x v="11"/>
    <s v="Bohol"/>
    <n v="302822"/>
    <s v="Tubigon West NHS"/>
    <s v="TUBIGON"/>
    <n v="1"/>
    <m/>
    <n v="1"/>
    <m/>
    <m/>
    <m/>
    <m/>
    <m/>
    <n v="1831127.71"/>
    <s v="UPGRADING"/>
    <n v="1"/>
    <s v="Completed"/>
    <n v="0.88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12333"/>
    <s v="Tubigon West Central HS"/>
    <s v="TUBIGON"/>
    <n v="1"/>
    <m/>
    <n v="1"/>
    <m/>
    <m/>
    <m/>
    <m/>
    <m/>
    <n v="1841339.03"/>
    <s v="UPGRADING"/>
    <n v="1"/>
    <s v="Completed"/>
    <n v="0.88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886"/>
    <s v="Pres. Carlos P. Garcia Technical Vocational School of Fisheries and Arts"/>
    <s v="BIEN UNIDO"/>
    <n v="2"/>
    <m/>
    <n v="1"/>
    <m/>
    <m/>
    <m/>
    <m/>
    <m/>
    <n v="2244438.83"/>
    <s v="UPGRADING"/>
    <n v="1"/>
    <s v="Completed"/>
    <n v="1"/>
    <n v="1"/>
    <m/>
    <m/>
    <m/>
    <m/>
    <m/>
    <m/>
    <m/>
    <m/>
    <m/>
    <s v="WIL TAN CONSTRUCTION"/>
    <m/>
    <n v="0"/>
    <n v="0"/>
    <n v="0"/>
    <n v="0"/>
    <n v="1"/>
    <n v="0"/>
    <n v="0"/>
    <n v="0"/>
    <n v="0"/>
    <n v="1"/>
  </r>
  <r>
    <x v="11"/>
    <s v="Bohol"/>
    <n v="302830"/>
    <s v="Cangawa NHS"/>
    <s v="BUENAVISTA"/>
    <n v="2"/>
    <m/>
    <n v="1"/>
    <m/>
    <m/>
    <m/>
    <m/>
    <m/>
    <n v="2190473.84"/>
    <s v="UPGRADING"/>
    <n v="1"/>
    <s v="Completed"/>
    <n v="0.95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841"/>
    <s v="Danao NHS"/>
    <s v="DANAO"/>
    <n v="2"/>
    <m/>
    <n v="1"/>
    <m/>
    <m/>
    <m/>
    <m/>
    <m/>
    <n v="1480446.26"/>
    <s v="UPGRADING"/>
    <n v="1"/>
    <s v="Completed"/>
    <n v="0.95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842"/>
    <s v="Cantubod NHS"/>
    <s v="DANAO"/>
    <n v="2"/>
    <m/>
    <n v="1"/>
    <m/>
    <m/>
    <m/>
    <m/>
    <m/>
    <n v="1473448.07"/>
    <s v="UPGRADING"/>
    <n v="1"/>
    <s v="Completed"/>
    <n v="0.95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891"/>
    <s v="San Jose NHS"/>
    <s v="INABANGA"/>
    <n v="2"/>
    <m/>
    <n v="1"/>
    <m/>
    <m/>
    <m/>
    <m/>
    <m/>
    <n v="1598514.16"/>
    <s v="UPGRADING"/>
    <n v="1"/>
    <s v="Completed"/>
    <n v="0.8"/>
    <n v="1"/>
    <m/>
    <m/>
    <m/>
    <m/>
    <m/>
    <m/>
    <m/>
    <m/>
    <m/>
    <s v="MAQUESERG CONSTRUCTION"/>
    <m/>
    <n v="0"/>
    <n v="0"/>
    <n v="0"/>
    <n v="0"/>
    <n v="1"/>
    <n v="0"/>
    <n v="0"/>
    <n v="0"/>
    <n v="0"/>
    <n v="1"/>
  </r>
  <r>
    <x v="11"/>
    <s v="Bohol"/>
    <n v="302913"/>
    <s v="Tulang NHS"/>
    <s v="JETAFE"/>
    <n v="2"/>
    <m/>
    <n v="1"/>
    <m/>
    <m/>
    <m/>
    <m/>
    <m/>
    <n v="1705970.03"/>
    <s v="UPGRADING"/>
    <n v="1"/>
    <s v="Completed"/>
    <n v="0.8"/>
    <n v="1"/>
    <m/>
    <m/>
    <m/>
    <m/>
    <m/>
    <m/>
    <m/>
    <m/>
    <m/>
    <s v="MAQUESERG CONSTRUCTION"/>
    <m/>
    <n v="0"/>
    <n v="0"/>
    <n v="0"/>
    <n v="0"/>
    <n v="1"/>
    <n v="0"/>
    <n v="0"/>
    <n v="0"/>
    <n v="0"/>
    <n v="1"/>
  </r>
  <r>
    <x v="11"/>
    <s v="Bohol"/>
    <n v="302887"/>
    <s v="San Agustin NHS"/>
    <s v="SAGBAYAN (BORJA)"/>
    <n v="2"/>
    <m/>
    <n v="1"/>
    <m/>
    <m/>
    <m/>
    <m/>
    <m/>
    <n v="2050773.44"/>
    <s v="UPGRADING"/>
    <n v="1"/>
    <s v="Completed"/>
    <n v="0.8"/>
    <n v="1"/>
    <m/>
    <m/>
    <m/>
    <m/>
    <m/>
    <m/>
    <m/>
    <m/>
    <m/>
    <s v="MAQUESERG CONSTRUCTION"/>
    <m/>
    <n v="0"/>
    <n v="0"/>
    <n v="0"/>
    <n v="0"/>
    <n v="1"/>
    <n v="0"/>
    <n v="0"/>
    <n v="0"/>
    <n v="0"/>
    <n v="1"/>
  </r>
  <r>
    <x v="11"/>
    <s v="Bohol"/>
    <n v="302888"/>
    <s v="Eugenio V. Amores MHS"/>
    <s v="SAGBAYAN (BORJA)"/>
    <n v="2"/>
    <m/>
    <n v="1"/>
    <m/>
    <m/>
    <m/>
    <m/>
    <m/>
    <n v="1174611.9099999999"/>
    <s v="UPGRADING"/>
    <n v="1"/>
    <s v="Completed"/>
    <n v="0.9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12309"/>
    <s v="JAPER Memorial High Shoool"/>
    <s v="SAGBAYAN (BORJA)"/>
    <n v="2"/>
    <m/>
    <n v="1"/>
    <m/>
    <m/>
    <m/>
    <m/>
    <m/>
    <n v="1478617.91"/>
    <s v="UPGRADING"/>
    <n v="1"/>
    <s v="Completed"/>
    <n v="0.9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893"/>
    <s v="San Jose NHS"/>
    <s v="TALIBON"/>
    <n v="2"/>
    <m/>
    <n v="1"/>
    <m/>
    <m/>
    <m/>
    <m/>
    <m/>
    <n v="1998749.2"/>
    <s v="UPGRADING"/>
    <n v="1"/>
    <s v="ONGOING"/>
    <n v="0.8"/>
    <n v="0.6"/>
    <m/>
    <m/>
    <m/>
    <m/>
    <m/>
    <m/>
    <m/>
    <m/>
    <m/>
    <s v="MAQUESERG CONSTRUCTION"/>
    <m/>
    <n v="0"/>
    <n v="0"/>
    <n v="0"/>
    <n v="1"/>
    <n v="0"/>
    <n v="0"/>
    <n v="0"/>
    <n v="0"/>
    <n v="1"/>
    <n v="0"/>
  </r>
  <r>
    <x v="11"/>
    <s v="Bohol"/>
    <n v="302816"/>
    <s v="Biabas Trade High School"/>
    <s v="UBAY"/>
    <n v="2"/>
    <m/>
    <n v="1"/>
    <m/>
    <m/>
    <m/>
    <m/>
    <m/>
    <n v="1390322.41"/>
    <s v="UPGRADING"/>
    <n v="1"/>
    <s v="Completed"/>
    <n v="1"/>
    <n v="1"/>
    <m/>
    <m/>
    <m/>
    <m/>
    <m/>
    <m/>
    <m/>
    <m/>
    <m/>
    <s v="MABB CONSTRUCTION"/>
    <m/>
    <n v="0"/>
    <n v="0"/>
    <n v="0"/>
    <n v="0"/>
    <n v="1"/>
    <n v="0"/>
    <n v="0"/>
    <n v="0"/>
    <n v="0"/>
    <n v="1"/>
  </r>
  <r>
    <x v="11"/>
    <s v="Bohol"/>
    <n v="302825"/>
    <s v="Camambugan NHS"/>
    <s v="UBAY"/>
    <n v="2"/>
    <m/>
    <n v="1"/>
    <m/>
    <m/>
    <m/>
    <m/>
    <m/>
    <n v="1568580.44"/>
    <s v="UPGRADING"/>
    <n v="1"/>
    <s v="Completed"/>
    <n v="1"/>
    <n v="1"/>
    <m/>
    <m/>
    <m/>
    <m/>
    <m/>
    <m/>
    <m/>
    <m/>
    <m/>
    <s v="MABB CONSTRUCTION"/>
    <m/>
    <n v="0"/>
    <n v="0"/>
    <n v="0"/>
    <n v="0"/>
    <n v="1"/>
    <n v="0"/>
    <n v="0"/>
    <n v="0"/>
    <n v="0"/>
    <n v="1"/>
  </r>
  <r>
    <x v="11"/>
    <s v="Bohol"/>
    <n v="302899"/>
    <s v="San Pascual National Agr'l HS"/>
    <s v="UBAY"/>
    <n v="2"/>
    <m/>
    <n v="1"/>
    <m/>
    <m/>
    <m/>
    <m/>
    <m/>
    <n v="2030908.29"/>
    <s v="UPGRADING"/>
    <n v="1"/>
    <s v="Completed"/>
    <n v="1"/>
    <n v="1"/>
    <m/>
    <m/>
    <m/>
    <m/>
    <m/>
    <m/>
    <m/>
    <m/>
    <m/>
    <s v="MABB CONSTRUCTION"/>
    <m/>
    <n v="0"/>
    <n v="0"/>
    <n v="0"/>
    <n v="0"/>
    <n v="1"/>
    <n v="0"/>
    <n v="0"/>
    <n v="0"/>
    <n v="0"/>
    <n v="1"/>
  </r>
  <r>
    <x v="11"/>
    <s v="Bohol"/>
    <n v="302914"/>
    <s v="Union NHS"/>
    <s v="UBAY"/>
    <n v="2"/>
    <m/>
    <n v="1"/>
    <m/>
    <m/>
    <m/>
    <m/>
    <m/>
    <n v="1471889.96"/>
    <s v="UPGRADING"/>
    <n v="1"/>
    <s v="Completed"/>
    <n v="1"/>
    <n v="1"/>
    <m/>
    <m/>
    <m/>
    <m/>
    <m/>
    <m/>
    <m/>
    <m/>
    <m/>
    <s v="MABB CONSTRUCTION"/>
    <m/>
    <n v="0"/>
    <n v="0"/>
    <n v="0"/>
    <n v="0"/>
    <n v="1"/>
    <n v="0"/>
    <n v="0"/>
    <n v="0"/>
    <n v="0"/>
    <n v="1"/>
  </r>
  <r>
    <x v="11"/>
    <s v="Bohol"/>
    <n v="302809"/>
    <s v="Alicia Technical-Voc'l HS"/>
    <s v="ALICIA"/>
    <n v="3"/>
    <m/>
    <n v="1"/>
    <m/>
    <m/>
    <m/>
    <m/>
    <m/>
    <n v="2241906.13"/>
    <s v="UPGRADING"/>
    <n v="1"/>
    <s v="Completed"/>
    <n v="0.95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810"/>
    <s v="Ambassador Pablo R. Suarez, Jr. NHS"/>
    <s v="CARMEN"/>
    <n v="3"/>
    <m/>
    <n v="1"/>
    <m/>
    <m/>
    <m/>
    <m/>
    <m/>
    <n v="1064141.97"/>
    <s v="UPGRADING"/>
    <n v="1"/>
    <s v="Completed"/>
    <n v="0.8"/>
    <n v="1"/>
    <m/>
    <m/>
    <m/>
    <m/>
    <m/>
    <m/>
    <m/>
    <m/>
    <m/>
    <s v="HME CLAVITE CONSTRUCTION AND SUPPLY"/>
    <m/>
    <n v="0"/>
    <n v="0"/>
    <n v="0"/>
    <n v="0"/>
    <n v="1"/>
    <n v="0"/>
    <n v="0"/>
    <n v="0"/>
    <n v="0"/>
    <n v="1"/>
  </r>
  <r>
    <x v="11"/>
    <s v="Bohol"/>
    <n v="302860"/>
    <s v="Katipunan NHS"/>
    <s v="CARMEN"/>
    <n v="3"/>
    <m/>
    <n v="1"/>
    <m/>
    <m/>
    <m/>
    <m/>
    <m/>
    <n v="2806151.62"/>
    <s v="UPGRADING"/>
    <n v="1"/>
    <s v="Completed"/>
    <n v="0.9"/>
    <n v="1"/>
    <m/>
    <m/>
    <m/>
    <m/>
    <m/>
    <m/>
    <m/>
    <m/>
    <m/>
    <s v="HME CLAVITE CONSTRUCTION AND SUPPLY"/>
    <m/>
    <n v="0"/>
    <n v="0"/>
    <n v="0"/>
    <n v="0"/>
    <n v="1"/>
    <n v="0"/>
    <n v="0"/>
    <n v="0"/>
    <n v="0"/>
    <n v="1"/>
  </r>
  <r>
    <x v="11"/>
    <s v="Bohol"/>
    <n v="302885"/>
    <s v="Policronio S. Dano, Sr. HS"/>
    <s v="CARMEN"/>
    <n v="3"/>
    <m/>
    <n v="1"/>
    <m/>
    <m/>
    <m/>
    <m/>
    <m/>
    <n v="1112355.22"/>
    <s v="UPGRADING"/>
    <n v="1"/>
    <s v="Completed"/>
    <n v="0.9"/>
    <n v="1"/>
    <m/>
    <m/>
    <m/>
    <m/>
    <m/>
    <m/>
    <m/>
    <m/>
    <m/>
    <s v="HME CLAVITE CONSTRUCTION AND SUPPLY"/>
    <m/>
    <n v="0"/>
    <n v="0"/>
    <n v="0"/>
    <n v="0"/>
    <n v="1"/>
    <n v="0"/>
    <n v="0"/>
    <n v="0"/>
    <n v="0"/>
    <n v="1"/>
  </r>
  <r>
    <x v="11"/>
    <s v="Bohol"/>
    <n v="312339"/>
    <s v="Ponciano F. Ramasola Sr. High School"/>
    <s v="CARMEN"/>
    <n v="3"/>
    <m/>
    <n v="1"/>
    <m/>
    <m/>
    <m/>
    <m/>
    <m/>
    <n v="1294081.44"/>
    <s v="UPGRADING"/>
    <n v="1"/>
    <s v="Completed"/>
    <n v="0.8"/>
    <n v="1"/>
    <m/>
    <m/>
    <m/>
    <m/>
    <m/>
    <m/>
    <m/>
    <m/>
    <m/>
    <s v="HME CLAVITE CONSTRUCTION AND SUPPLY"/>
    <m/>
    <n v="0"/>
    <n v="0"/>
    <n v="0"/>
    <n v="0"/>
    <n v="1"/>
    <n v="0"/>
    <n v="0"/>
    <n v="0"/>
    <n v="0"/>
    <n v="1"/>
  </r>
  <r>
    <x v="11"/>
    <s v="Bohol"/>
    <n v="302884"/>
    <s v="Pilar Technical-Vocational HS"/>
    <s v="PILAR"/>
    <n v="3"/>
    <m/>
    <n v="1"/>
    <m/>
    <m/>
    <m/>
    <m/>
    <m/>
    <n v="2898887.62"/>
    <s v="UPGRADING"/>
    <n v="1"/>
    <s v="Completed"/>
    <n v="1"/>
    <n v="1"/>
    <m/>
    <m/>
    <m/>
    <m/>
    <m/>
    <m/>
    <m/>
    <m/>
    <m/>
    <s v="WIL TAN CONSTRUCTION"/>
    <m/>
    <n v="0"/>
    <n v="0"/>
    <n v="0"/>
    <n v="0"/>
    <n v="1"/>
    <n v="0"/>
    <n v="0"/>
    <n v="0"/>
    <n v="0"/>
    <n v="1"/>
  </r>
  <r>
    <x v="11"/>
    <s v="Bohol"/>
    <n v="302848"/>
    <s v="Dusita High School"/>
    <s v="SIERRA BULLONES"/>
    <n v="3"/>
    <m/>
    <n v="1"/>
    <m/>
    <m/>
    <m/>
    <m/>
    <m/>
    <n v="1031990.82"/>
    <s v="UPGRADING"/>
    <n v="1"/>
    <s v="Completed"/>
    <n v="0.95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905"/>
    <s v="Sierra Bullones Technical Vocational High School"/>
    <s v="SIERRA BULLONES"/>
    <n v="3"/>
    <m/>
    <n v="1"/>
    <m/>
    <m/>
    <m/>
    <m/>
    <m/>
    <n v="2750227.21"/>
    <s v="UPGRADING"/>
    <n v="1"/>
    <s v="Completed"/>
    <n v="0.98"/>
    <n v="1"/>
    <m/>
    <m/>
    <m/>
    <m/>
    <m/>
    <m/>
    <m/>
    <m/>
    <m/>
    <s v="RONNYL CONSTRUCTION"/>
    <m/>
    <n v="0"/>
    <n v="0"/>
    <n v="0"/>
    <n v="0"/>
    <n v="1"/>
    <n v="0"/>
    <n v="0"/>
    <n v="0"/>
    <n v="0"/>
    <n v="1"/>
  </r>
  <r>
    <x v="11"/>
    <s v="Bohol"/>
    <n v="302916"/>
    <s v="Valencia Tech-Voc HS"/>
    <s v="VALENCIA"/>
    <n v="3"/>
    <m/>
    <n v="1"/>
    <m/>
    <m/>
    <m/>
    <m/>
    <m/>
    <n v="2980751.81"/>
    <s v="UPGRADING"/>
    <n v="1"/>
    <s v="Completed"/>
    <n v="0.95"/>
    <n v="1"/>
    <m/>
    <m/>
    <m/>
    <m/>
    <m/>
    <m/>
    <m/>
    <m/>
    <m/>
    <s v="LTS BUILDERS &amp; CONSTRUCTION SUPPLY"/>
    <m/>
    <n v="0"/>
    <n v="0"/>
    <n v="0"/>
    <n v="0"/>
    <n v="1"/>
    <n v="0"/>
    <n v="0"/>
    <n v="0"/>
    <n v="0"/>
    <n v="1"/>
  </r>
  <r>
    <x v="11"/>
    <s v="Carcar City"/>
    <n v="302970"/>
    <s v="Can-asujan NHS"/>
    <s v="CITY OF CARCAR"/>
    <n v="1"/>
    <m/>
    <n v="1"/>
    <m/>
    <m/>
    <m/>
    <m/>
    <m/>
    <n v="2347731.87"/>
    <s v="UPGRADING"/>
    <n v="1"/>
    <s v="ONGOING"/>
    <n v="0.95"/>
    <n v="0.95"/>
    <d v="2018-11-25T00:00:00"/>
    <m/>
    <s v="CY 2018 BEFF ELECTRIFICATION PROGRAM @ CAN-ASUJAN NATIONAL HIGH SCHOOL (Lot 1)"/>
    <s v="2018-eloectrification-carcar-lot1"/>
    <d v="2018-05-30T00:00:00"/>
    <d v="2018-06-05T00:00:00"/>
    <d v="2018-06-19T00:00:00"/>
    <d v="2018-08-10T00:00:00"/>
    <d v="2018-08-20T00:00:00"/>
    <s v="SUKI TRADING CORPORATION"/>
    <n v="2217698.2599999998"/>
    <n v="0"/>
    <n v="0"/>
    <n v="0"/>
    <n v="1"/>
    <n v="0"/>
    <n v="0"/>
    <n v="0"/>
    <n v="0"/>
    <n v="1"/>
    <n v="0"/>
  </r>
  <r>
    <x v="11"/>
    <s v="Carcar City"/>
    <n v="302972"/>
    <s v="Carcar Central National High School (Pob. Night)"/>
    <s v="CITY OF CARCAR"/>
    <n v="1"/>
    <m/>
    <n v="1"/>
    <m/>
    <m/>
    <m/>
    <m/>
    <m/>
    <n v="2031404"/>
    <s v="UPGRADING"/>
    <n v="1"/>
    <s v="ONGOING"/>
    <n v="0.95"/>
    <n v="0.95"/>
    <d v="2018-11-25T00:00:00"/>
    <m/>
    <s v="CY 2018 BEFF ELECTRIFICATION PROGRAM @ CARCAR CENTRAL NATIONAL HIGH SCHOOL (Lot 2)"/>
    <s v="2018-eloectrification-carcar-lot2"/>
    <d v="2018-05-30T00:00:00"/>
    <d v="2018-06-05T00:00:00"/>
    <d v="2018-06-19T00:00:00"/>
    <d v="2018-08-10T00:00:00"/>
    <d v="2018-08-20T00:00:00"/>
    <s v="SUKI TRADING CORPORATION"/>
    <n v="1873580.29"/>
    <n v="0"/>
    <n v="0"/>
    <n v="0"/>
    <n v="1"/>
    <n v="0"/>
    <n v="0"/>
    <n v="0"/>
    <n v="0"/>
    <n v="1"/>
    <n v="0"/>
  </r>
  <r>
    <x v="11"/>
    <s v="Carcar City"/>
    <n v="303016"/>
    <s v="Maximino Noel Memorial National High School"/>
    <s v="CITY OF CARCAR"/>
    <n v="1"/>
    <m/>
    <n v="1"/>
    <m/>
    <m/>
    <m/>
    <m/>
    <m/>
    <n v="2770566.64"/>
    <s v="UPGRADING"/>
    <n v="1"/>
    <s v="ONGOING"/>
    <n v="0.95"/>
    <n v="0.95"/>
    <d v="2018-11-08T00:00:00"/>
    <m/>
    <s v="CY 2018 BEFF ELECTRIFICATION PROGRAM @ MAXIMINO NOEL MEMORIAL NATIONAL HIGH SCHOOL (Lot 3)"/>
    <s v="2018-eloectrification-carcar-lot3"/>
    <d v="2018-05-30T00:00:00"/>
    <d v="2018-06-05T00:00:00"/>
    <d v="2018-06-19T00:00:00"/>
    <d v="2018-08-03T00:00:00"/>
    <d v="2018-08-03T00:00:00"/>
    <s v="PJA CONSTRUCTION"/>
    <n v="2327102.41"/>
    <n v="0"/>
    <n v="0"/>
    <n v="0"/>
    <n v="1"/>
    <n v="0"/>
    <n v="0"/>
    <n v="0"/>
    <n v="0"/>
    <n v="1"/>
    <n v="0"/>
  </r>
  <r>
    <x v="11"/>
    <s v="Carcar City"/>
    <n v="303066"/>
    <s v="OCAÑA NHS"/>
    <s v="CITY OF CARCAR"/>
    <n v="1"/>
    <m/>
    <n v="1"/>
    <m/>
    <m/>
    <m/>
    <m/>
    <m/>
    <n v="1975444.19"/>
    <s v="UPGRADING"/>
    <n v="1"/>
    <s v="Completed"/>
    <n v="1"/>
    <n v="1"/>
    <d v="2018-11-08T00:00:00"/>
    <m/>
    <s v="CY 2018 BEFF ELECTRIFICATION PROGRAM @ OCAÑA NATIONAL HIGH SCHOOL (Lot 4)"/>
    <s v="2018-eloectrification-carcar-lot4"/>
    <d v="2018-05-30T00:00:00"/>
    <d v="2018-06-05T00:00:00"/>
    <d v="2018-06-19T00:00:00"/>
    <d v="2018-08-03T00:00:00"/>
    <d v="2018-08-03T00:00:00"/>
    <s v="PJA CONSTRUCTION"/>
    <n v="1660698.44"/>
    <n v="0"/>
    <n v="0"/>
    <n v="0"/>
    <n v="0"/>
    <n v="1"/>
    <n v="0"/>
    <n v="0"/>
    <n v="0"/>
    <n v="0"/>
    <n v="1"/>
  </r>
  <r>
    <x v="11"/>
    <s v="Carcar City"/>
    <n v="303082"/>
    <s v="ROBERTO E. SATO MEMORIAL NATIONAL HIGH SCHOOL"/>
    <s v="CITY OF CARCAR"/>
    <n v="1"/>
    <m/>
    <n v="1"/>
    <m/>
    <m/>
    <m/>
    <m/>
    <m/>
    <n v="2010499.34"/>
    <s v="UPGRADING"/>
    <n v="1"/>
    <s v="ONGOING"/>
    <n v="0.95"/>
    <n v="0.95"/>
    <d v="2018-11-25T00:00:00"/>
    <m/>
    <s v="CY 2018 BEFF ELECTRIFICATION PROGRAM @ ROBERTO E. SATO MEMORIAL NATIONAL HIGH SCHOOL (Lot 5)"/>
    <s v="2018-eloectrification-carcar-lot5"/>
    <d v="2018-05-30T00:00:00"/>
    <d v="2018-06-05T00:00:00"/>
    <d v="2018-06-19T00:00:00"/>
    <d v="2018-08-10T00:00:00"/>
    <d v="2018-08-20T00:00:00"/>
    <s v="SUKI TRADING CORPORATION"/>
    <n v="1896106.26"/>
    <n v="0"/>
    <n v="0"/>
    <n v="0"/>
    <n v="1"/>
    <n v="0"/>
    <n v="0"/>
    <n v="0"/>
    <n v="0"/>
    <n v="1"/>
    <n v="0"/>
  </r>
  <r>
    <x v="11"/>
    <s v="Carcar City"/>
    <n v="303126"/>
    <s v="Valencia VOCATIONAL  NHS"/>
    <s v="CITY OF CARCAR"/>
    <n v="1"/>
    <m/>
    <n v="1"/>
    <m/>
    <m/>
    <m/>
    <m/>
    <m/>
    <n v="2344712.7400000002"/>
    <s v="UPGRADING"/>
    <n v="1"/>
    <s v="ONGOING"/>
    <n v="0.95"/>
    <n v="0.95"/>
    <d v="2018-11-25T00:00:00"/>
    <m/>
    <s v="CY 2018 BEFF ELECTRIFICATION PROGRAM @ VALENCIA VOCATIONAL NATIONAL HIGH SCHOOL (Lot 7)"/>
    <s v="2018-eloectrification-carcar-lot6"/>
    <d v="2018-05-30T00:00:00"/>
    <d v="2018-06-05T00:00:00"/>
    <d v="2018-06-19T00:00:00"/>
    <d v="2018-08-10T00:00:00"/>
    <d v="2018-08-20T00:00:00"/>
    <s v="SUKI TRADING CORPORATION"/>
    <n v="2215627.09"/>
    <n v="0"/>
    <n v="0"/>
    <n v="0"/>
    <n v="1"/>
    <n v="0"/>
    <n v="0"/>
    <n v="0"/>
    <n v="0"/>
    <n v="1"/>
    <n v="0"/>
  </r>
  <r>
    <x v="11"/>
    <s v="Carcar City"/>
    <n v="324904"/>
    <s v="Tuyom National High School"/>
    <s v="CITY OF CARCAR"/>
    <n v="1"/>
    <m/>
    <n v="1"/>
    <m/>
    <m/>
    <m/>
    <m/>
    <m/>
    <n v="2089088.32"/>
    <s v="UPGRADING"/>
    <n v="1"/>
    <s v="Completed"/>
    <n v="1"/>
    <n v="1"/>
    <d v="2018-11-08T00:00:00"/>
    <m/>
    <s v="CY 2018 BEFF ELECTRIFICATION PROGRAM @ TUYOM NATIONAL HIGH SCHOOL (Lot 6)"/>
    <s v="2018-eloectrification-carcar-lot7"/>
    <d v="2018-05-30T00:00:00"/>
    <d v="2018-06-05T00:00:00"/>
    <d v="2018-06-19T00:00:00"/>
    <d v="2018-08-03T00:00:00"/>
    <d v="2018-08-03T00:00:00"/>
    <s v="PJA CONSTRUCTION"/>
    <n v="1743738.8799999999"/>
    <n v="0"/>
    <n v="0"/>
    <n v="0"/>
    <n v="0"/>
    <n v="1"/>
    <n v="0"/>
    <n v="0"/>
    <n v="0"/>
    <n v="0"/>
    <n v="1"/>
  </r>
  <r>
    <x v="11"/>
    <s v="Cebu"/>
    <n v="302928"/>
    <s v="Balao NHS"/>
    <s v="BARILI"/>
    <n v="3"/>
    <m/>
    <n v="1"/>
    <m/>
    <m/>
    <m/>
    <m/>
    <m/>
    <n v="1282976.83"/>
    <s v="UPGRADING"/>
    <n v="1"/>
    <s v="ONGOING"/>
    <n v="0.4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69"/>
    <s v="Bartolome &amp; Manuela Pañares MNHS"/>
    <s v="BARILI"/>
    <n v="3"/>
    <m/>
    <n v="1"/>
    <m/>
    <m/>
    <m/>
    <m/>
    <m/>
    <n v="2547911.59"/>
    <s v="UPGRADING"/>
    <n v="1"/>
    <s v="ONGOING"/>
    <n v="0.4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62"/>
    <s v="Malingin NHS"/>
    <s v="DAANBANTAYAN"/>
    <n v="4"/>
    <m/>
    <n v="1"/>
    <m/>
    <m/>
    <m/>
    <m/>
    <m/>
    <n v="1250231.3700000001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64"/>
    <s v="Tapilon National High School"/>
    <s v="DAANBANTAYAN"/>
    <n v="4"/>
    <m/>
    <n v="1"/>
    <m/>
    <m/>
    <m/>
    <m/>
    <m/>
    <n v="1244277.6499999999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500220"/>
    <s v="Anapog IS"/>
    <s v="San Remegio"/>
    <n v="4"/>
    <m/>
    <n v="1"/>
    <m/>
    <m/>
    <m/>
    <m/>
    <m/>
    <n v="1347045.04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500221"/>
    <s v="Busogon IS"/>
    <s v="San Remegio"/>
    <n v="4"/>
    <m/>
    <n v="1"/>
    <m/>
    <m/>
    <m/>
    <m/>
    <m/>
    <n v="1067155.76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30"/>
    <s v="Lambusan NHS"/>
    <s v="SAN REMIGIO"/>
    <n v="4"/>
    <m/>
    <n v="1"/>
    <m/>
    <m/>
    <m/>
    <m/>
    <m/>
    <n v="1518405.3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104"/>
    <s v="Tabunan NHS"/>
    <s v="BORBON"/>
    <n v="5"/>
    <m/>
    <n v="1"/>
    <m/>
    <m/>
    <m/>
    <m/>
    <m/>
    <n v="1751641.51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106"/>
    <s v="Borbon NHS"/>
    <s v="BORBON"/>
    <n v="5"/>
    <m/>
    <n v="1"/>
    <m/>
    <m/>
    <m/>
    <m/>
    <m/>
    <n v="1792226.23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107"/>
    <s v="Campusong NHS"/>
    <s v="BORBON"/>
    <n v="5"/>
    <m/>
    <n v="1"/>
    <m/>
    <m/>
    <m/>
    <m/>
    <m/>
    <n v="1730711.16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75"/>
    <s v="Cantumog NHS"/>
    <s v="CARMEN"/>
    <n v="5"/>
    <m/>
    <n v="1"/>
    <m/>
    <m/>
    <m/>
    <m/>
    <m/>
    <n v="2388626.23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79"/>
    <s v="Ceferino Sususco MNHS"/>
    <s v="CATMON"/>
    <n v="5"/>
    <m/>
    <n v="1"/>
    <m/>
    <m/>
    <m/>
    <m/>
    <m/>
    <n v="2525970.5499999998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80"/>
    <s v="Tinabyonan NHS"/>
    <s v="CATMON"/>
    <n v="5"/>
    <m/>
    <n v="1"/>
    <m/>
    <m/>
    <m/>
    <m/>
    <m/>
    <n v="1541167.6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12447"/>
    <s v="Catmon Integrated School"/>
    <s v="CATMON"/>
    <n v="5"/>
    <m/>
    <n v="1"/>
    <m/>
    <m/>
    <m/>
    <m/>
    <m/>
    <n v="2468951.37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62"/>
    <s v="Mulao NHS"/>
    <s v="COMPOSTELA"/>
    <n v="5"/>
    <m/>
    <n v="1"/>
    <m/>
    <m/>
    <m/>
    <m/>
    <m/>
    <n v="1428334.68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12448"/>
    <s v="Bagalnga Integrated School"/>
    <s v="COMPOSTELA"/>
    <n v="5"/>
    <m/>
    <n v="1"/>
    <m/>
    <m/>
    <m/>
    <m/>
    <m/>
    <n v="2018447.79"/>
    <s v="UPGRADING"/>
    <n v="1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54"/>
    <s v="Cabangahan NHS"/>
    <s v="CONSOLACION"/>
    <n v="6"/>
    <m/>
    <n v="1"/>
    <m/>
    <m/>
    <m/>
    <m/>
    <m/>
    <n v="1381008.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"/>
    <n v="302988"/>
    <s v="Consolacion NHS - Day Class"/>
    <s v="CONSOLACION"/>
    <n v="6"/>
    <m/>
    <n v="1"/>
    <m/>
    <m/>
    <m/>
    <m/>
    <m/>
    <n v="1740293.68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"/>
    <n v="302989"/>
    <s v="Consolacion NHS - Evening Class"/>
    <s v="CONSOLACION"/>
    <n v="6"/>
    <m/>
    <n v="1"/>
    <m/>
    <m/>
    <m/>
    <m/>
    <m/>
    <n v="1593451.38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"/>
    <n v="302992"/>
    <s v="Tolotolo NHS"/>
    <s v="CONSOLACION"/>
    <n v="6"/>
    <m/>
    <n v="1"/>
    <m/>
    <m/>
    <m/>
    <m/>
    <m/>
    <n v="622369.41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"/>
    <n v="302993"/>
    <s v="Tugbongan NHS"/>
    <s v="CONSOLACION"/>
    <n v="6"/>
    <m/>
    <n v="1"/>
    <m/>
    <m/>
    <m/>
    <m/>
    <m/>
    <n v="1130749.45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"/>
    <n v="303010"/>
    <s v="Garing NHS"/>
    <s v="CONSOLACION"/>
    <n v="6"/>
    <m/>
    <n v="1"/>
    <m/>
    <m/>
    <m/>
    <m/>
    <m/>
    <n v="2014254.0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"/>
    <n v="302955"/>
    <s v="Cordova NHS"/>
    <s v="CORDOBA"/>
    <n v="6"/>
    <m/>
    <n v="1"/>
    <m/>
    <m/>
    <m/>
    <m/>
    <m/>
    <n v="1284016.9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Dumaguete City"/>
    <n v="303168"/>
    <s v="Dumaguete City HS"/>
    <s v="DUMAGUETE CITY (Capital)"/>
    <n v="2"/>
    <m/>
    <n v="1"/>
    <m/>
    <m/>
    <m/>
    <m/>
    <m/>
    <n v="1552683.93"/>
    <s v="UPGRADING"/>
    <n v="1"/>
    <s v="ONGOING"/>
    <n v="0.94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Dumaguete City"/>
    <n v="303169"/>
    <s v="RTPM - Dumaguete Science HS"/>
    <s v="DUMAGUETE CITY (Capital)"/>
    <n v="2"/>
    <m/>
    <n v="1"/>
    <m/>
    <m/>
    <m/>
    <m/>
    <m/>
    <n v="821230.26"/>
    <s v="UPGRADING"/>
    <n v="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Dumaguete City"/>
    <n v="303171"/>
    <s v="Taclobo NHS"/>
    <s v="DUMAGUETE CITY (Capital)"/>
    <n v="2"/>
    <m/>
    <n v="1"/>
    <m/>
    <m/>
    <m/>
    <m/>
    <m/>
    <n v="836109.56"/>
    <s v="UPGRADING"/>
    <n v="1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Guihulngan City"/>
    <n v="120239"/>
    <s v="Busay Elementary School"/>
    <s v="CITY OF GUIHULNGAN"/>
    <n v="1"/>
    <m/>
    <n v="1"/>
    <m/>
    <m/>
    <m/>
    <m/>
    <m/>
    <n v="938136.67"/>
    <s v="SOLAR PANEL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Guihulngan City"/>
    <n v="120258"/>
    <s v="Trinidad ES"/>
    <s v="CITY OF GUIHULNGAN"/>
    <n v="1"/>
    <m/>
    <n v="1"/>
    <m/>
    <m/>
    <m/>
    <m/>
    <m/>
    <n v="1866055.02"/>
    <s v="SOLAR PANEL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Guihulngan City"/>
    <n v="303230"/>
    <s v="GUIHULNGAN NATIONAL AGRICULTURAL SCHOOL"/>
    <s v="CITY OF GUIHULNGAN"/>
    <n v="1"/>
    <m/>
    <n v="1"/>
    <m/>
    <m/>
    <m/>
    <m/>
    <m/>
    <n v="1657858.69"/>
    <s v="UPGRADING"/>
    <n v="1"/>
    <s v="REVERTED"/>
    <m/>
    <m/>
    <m/>
    <m/>
    <m/>
    <m/>
    <m/>
    <m/>
    <m/>
    <m/>
    <m/>
    <m/>
    <m/>
    <n v="1"/>
    <n v="0"/>
    <n v="0"/>
    <n v="0"/>
    <n v="0"/>
    <n v="1"/>
    <n v="0"/>
    <n v="0"/>
    <n v="0"/>
    <n v="0"/>
  </r>
  <r>
    <x v="11"/>
    <s v="Guihulngan City"/>
    <n v="303231"/>
    <s v="Guihulngan NHS - Poblacion"/>
    <s v="CITY OF GUIHULNGAN"/>
    <n v="1"/>
    <m/>
    <n v="1"/>
    <m/>
    <m/>
    <m/>
    <m/>
    <m/>
    <n v="2259021.5"/>
    <s v="UPGRADING"/>
    <n v="1"/>
    <s v="REVERTED"/>
    <m/>
    <m/>
    <m/>
    <m/>
    <m/>
    <m/>
    <m/>
    <m/>
    <m/>
    <m/>
    <m/>
    <m/>
    <m/>
    <n v="1"/>
    <n v="0"/>
    <n v="0"/>
    <n v="0"/>
    <n v="0"/>
    <n v="1"/>
    <n v="0"/>
    <n v="0"/>
    <n v="0"/>
    <n v="0"/>
  </r>
  <r>
    <x v="11"/>
    <s v="Guihulngan City"/>
    <n v="312952"/>
    <s v="Guihulngan National High School-Poblacion (Linantuyan Annex)"/>
    <s v="CITY OF GUIHULNGAN"/>
    <n v="1"/>
    <m/>
    <n v="1"/>
    <m/>
    <m/>
    <m/>
    <m/>
    <m/>
    <n v="1382422.08"/>
    <s v="UPGRADING"/>
    <n v="1"/>
    <s v="REVERTED"/>
    <m/>
    <m/>
    <m/>
    <m/>
    <m/>
    <m/>
    <m/>
    <m/>
    <m/>
    <m/>
    <m/>
    <m/>
    <m/>
    <n v="1"/>
    <n v="0"/>
    <n v="0"/>
    <n v="0"/>
    <n v="0"/>
    <n v="1"/>
    <n v="0"/>
    <n v="0"/>
    <n v="0"/>
    <n v="0"/>
  </r>
  <r>
    <x v="11"/>
    <s v="Lapu-Lapu City"/>
    <n v="303174"/>
    <s v="Bankal NHS"/>
    <s v="LAPU-LAPU CITY (OPON)"/>
    <n v="6"/>
    <m/>
    <n v="1"/>
    <m/>
    <m/>
    <m/>
    <m/>
    <m/>
    <n v="1934925.66"/>
    <s v="UPGRADING"/>
    <n v="1"/>
    <s v="Completed"/>
    <n v="1"/>
    <n v="1"/>
    <s v="September 27, 2018"/>
    <m/>
    <m/>
    <m/>
    <m/>
    <m/>
    <m/>
    <s v="April 23, 2018"/>
    <s v="June 27, 2018"/>
    <s v="Golden Hammer Const. &amp; Supply"/>
    <n v="1913070.65"/>
    <n v="0"/>
    <n v="0"/>
    <n v="0"/>
    <n v="0"/>
    <n v="1"/>
    <n v="0"/>
    <n v="0"/>
    <n v="0"/>
    <n v="0"/>
    <n v="1"/>
  </r>
  <r>
    <x v="11"/>
    <s v="Lapu-Lapu City"/>
    <n v="303177"/>
    <s v="Lo-ok National High School"/>
    <s v="LAPU-LAPU CITY (OPON)"/>
    <n v="6"/>
    <m/>
    <n v="1"/>
    <m/>
    <m/>
    <m/>
    <m/>
    <m/>
    <n v="1823236.74"/>
    <s v="UPGRADING"/>
    <n v="1"/>
    <s v="Completed"/>
    <n v="1"/>
    <n v="1"/>
    <s v="September 27, 2018"/>
    <m/>
    <m/>
    <m/>
    <m/>
    <m/>
    <m/>
    <s v="April 23, 2018"/>
    <s v="June 27, 2018"/>
    <s v="Golden Hammer Const. &amp; Supply"/>
    <n v="2237468.87"/>
    <n v="0"/>
    <n v="0"/>
    <n v="0"/>
    <n v="0"/>
    <n v="1"/>
    <n v="0"/>
    <n v="0"/>
    <n v="0"/>
    <n v="0"/>
    <n v="1"/>
  </r>
  <r>
    <x v="11"/>
    <s v="Lapu-Lapu City"/>
    <n v="303184"/>
    <s v="Pajo NHS"/>
    <s v="LAPU-LAPU CITY (OPON)"/>
    <n v="6"/>
    <m/>
    <n v="1"/>
    <m/>
    <m/>
    <m/>
    <m/>
    <m/>
    <n v="2250748.96"/>
    <s v="UPGRADING"/>
    <n v="1"/>
    <s v="Completed"/>
    <n v="1"/>
    <n v="1"/>
    <s v="September 27, 2018"/>
    <m/>
    <m/>
    <m/>
    <m/>
    <m/>
    <m/>
    <s v="April 23, 2018"/>
    <s v="June 27, 2018"/>
    <s v="Golden Hammer Const. &amp; Supply"/>
    <n v="1813193.79"/>
    <n v="0"/>
    <n v="0"/>
    <n v="0"/>
    <n v="0"/>
    <n v="1"/>
    <n v="0"/>
    <n v="0"/>
    <n v="0"/>
    <n v="0"/>
    <n v="1"/>
  </r>
  <r>
    <x v="11"/>
    <s v="Mandaue City"/>
    <n v="303195"/>
    <s v="Canduman NHS"/>
    <s v="MANDAUE CITY"/>
    <n v="6"/>
    <m/>
    <n v="1"/>
    <m/>
    <m/>
    <m/>
    <m/>
    <m/>
    <n v="1191779.3700000001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Mandaue City"/>
    <n v="303198"/>
    <s v="Jagobiao NHS"/>
    <s v="MANDAUE CITY"/>
    <n v="6"/>
    <m/>
    <n v="1"/>
    <m/>
    <m/>
    <m/>
    <m/>
    <m/>
    <n v="923407.94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Mandaue City"/>
    <n v="303199"/>
    <s v="Mandaue City Comprehensive NHS"/>
    <s v="MANDAUE CITY"/>
    <n v="6"/>
    <m/>
    <n v="1"/>
    <m/>
    <m/>
    <m/>
    <m/>
    <m/>
    <n v="1196363.52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Negros Oriental"/>
    <n v="303277"/>
    <s v="Mabato Provincial Community HS"/>
    <s v="AYUNGON"/>
    <n v="1"/>
    <m/>
    <n v="1"/>
    <m/>
    <m/>
    <m/>
    <m/>
    <m/>
    <n v="627304.52"/>
    <s v="UPGRADING"/>
    <n v="1"/>
    <s v="ONGOING"/>
    <n v="0.5"/>
    <n v="0.5"/>
    <d v="2018-09-22T00:00:00"/>
    <m/>
    <m/>
    <m/>
    <d v="2018-03-07T00:00:00"/>
    <d v="2018-03-15T00:00:00"/>
    <d v="2018-03-27T00:00:00"/>
    <d v="2018-04-23T00:00:00"/>
    <d v="2018-06-05T00:00:00"/>
    <s v="SM &amp; MST Construction"/>
    <n v="621371.36"/>
    <n v="0"/>
    <n v="0"/>
    <n v="0"/>
    <n v="1"/>
    <n v="0"/>
    <n v="0"/>
    <n v="0"/>
    <n v="0"/>
    <n v="1"/>
    <n v="0"/>
  </r>
  <r>
    <x v="11"/>
    <s v="Negros Oriental"/>
    <n v="312949"/>
    <s v="Ayungon Science High School"/>
    <s v="AYUNGON"/>
    <n v="1"/>
    <m/>
    <n v="1"/>
    <m/>
    <m/>
    <m/>
    <m/>
    <m/>
    <n v="484435.16"/>
    <s v="UPGRADING"/>
    <n v="1"/>
    <s v="ONGOING"/>
    <n v="0.5"/>
    <n v="0.5"/>
    <d v="2018-09-22T00:00:00"/>
    <m/>
    <m/>
    <m/>
    <d v="2018-03-07T00:00:00"/>
    <d v="2018-03-15T00:00:00"/>
    <d v="2018-03-27T00:00:00"/>
    <d v="2018-04-23T00:00:00"/>
    <d v="2018-06-05T00:00:00"/>
    <s v="SM &amp; MST Construction"/>
    <n v="479852.65"/>
    <n v="0"/>
    <n v="0"/>
    <n v="0"/>
    <n v="1"/>
    <n v="0"/>
    <n v="0"/>
    <n v="0"/>
    <n v="0"/>
    <n v="1"/>
    <n v="0"/>
  </r>
  <r>
    <x v="11"/>
    <s v="Negros Oriental"/>
    <n v="312962"/>
    <s v="Ayungon NHS - Carol-an Extension"/>
    <s v="AYUNGON"/>
    <n v="1"/>
    <m/>
    <n v="1"/>
    <m/>
    <m/>
    <m/>
    <m/>
    <m/>
    <n v="586439.48"/>
    <s v="UPGRADING"/>
    <n v="1"/>
    <s v="ONGOING"/>
    <n v="0.5"/>
    <n v="0.5"/>
    <d v="2018-09-22T00:00:00"/>
    <m/>
    <m/>
    <m/>
    <d v="2018-03-07T00:00:00"/>
    <d v="2018-03-15T00:00:00"/>
    <d v="2018-03-27T00:00:00"/>
    <d v="2018-04-23T00:00:00"/>
    <d v="2018-06-05T00:00:00"/>
    <s v="SM &amp; MST Construction"/>
    <n v="580894.29"/>
    <n v="0"/>
    <n v="0"/>
    <n v="0"/>
    <n v="1"/>
    <n v="0"/>
    <n v="0"/>
    <n v="0"/>
    <n v="0"/>
    <n v="1"/>
    <n v="0"/>
  </r>
  <r>
    <x v="11"/>
    <s v="Negros Oriental"/>
    <n v="303229"/>
    <s v="Demetrio Alviola NHS - Nalundan Annex"/>
    <s v="BINDOY (PAYABON)"/>
    <n v="1"/>
    <m/>
    <n v="1"/>
    <m/>
    <m/>
    <m/>
    <m/>
    <m/>
    <n v="457294.38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452742"/>
    <n v="0"/>
    <n v="0"/>
    <n v="0"/>
    <n v="1"/>
    <n v="0"/>
    <n v="0"/>
    <n v="0"/>
    <n v="0"/>
    <n v="1"/>
    <n v="0"/>
  </r>
  <r>
    <x v="11"/>
    <s v="Negros Oriental"/>
    <n v="312917"/>
    <s v="Cabcaban CHS"/>
    <s v="BINDOY (PAYABON)"/>
    <n v="1"/>
    <m/>
    <n v="1"/>
    <m/>
    <m/>
    <m/>
    <m/>
    <m/>
    <n v="616259.06999999995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610118.41"/>
    <n v="0"/>
    <n v="0"/>
    <n v="0"/>
    <n v="1"/>
    <n v="0"/>
    <n v="0"/>
    <n v="0"/>
    <n v="0"/>
    <n v="1"/>
    <n v="0"/>
  </r>
  <r>
    <x v="11"/>
    <s v="Negros Oriental"/>
    <n v="303251"/>
    <s v="Manjuyod National High School"/>
    <s v="MANJUYOD"/>
    <n v="1"/>
    <m/>
    <n v="1"/>
    <m/>
    <m/>
    <m/>
    <m/>
    <m/>
    <n v="1027398.05"/>
    <s v="UPGRADING"/>
    <n v="1"/>
    <s v="ONGOING"/>
    <n v="0.97"/>
    <n v="0.97"/>
    <d v="2018-09-29T00:00:00"/>
    <m/>
    <m/>
    <m/>
    <d v="2018-03-07T00:00:00"/>
    <d v="2018-03-15T00:00:00"/>
    <d v="2018-03-27T00:00:00"/>
    <d v="2018-04-23T00:00:00"/>
    <d v="2018-06-13T00:00:00"/>
    <s v="MAQUESERG Contruction &amp; Gen. Merchandise"/>
    <n v="1009106.87"/>
    <n v="0"/>
    <n v="0"/>
    <n v="0"/>
    <n v="1"/>
    <n v="0"/>
    <n v="0"/>
    <n v="0"/>
    <n v="0"/>
    <n v="1"/>
    <n v="0"/>
  </r>
  <r>
    <x v="11"/>
    <s v="Negros Oriental"/>
    <n v="312902"/>
    <s v="Sampiniton Provincial Community HS"/>
    <s v="MANJUYOD"/>
    <n v="1"/>
    <m/>
    <n v="1"/>
    <m/>
    <m/>
    <m/>
    <m/>
    <m/>
    <n v="596480.43999999994"/>
    <s v="UPGRADING"/>
    <n v="1"/>
    <s v="ONGOING"/>
    <n v="0.97"/>
    <n v="0.97"/>
    <d v="2018-09-29T00:00:00"/>
    <m/>
    <m/>
    <m/>
    <d v="2018-03-07T00:00:00"/>
    <d v="2018-03-15T00:00:00"/>
    <d v="2018-03-27T00:00:00"/>
    <d v="2018-04-23T00:00:00"/>
    <d v="2018-06-13T00:00:00"/>
    <s v="MAQUESERG Contruction &amp; Gen. Merchandise"/>
    <n v="588081.49"/>
    <n v="0"/>
    <n v="0"/>
    <n v="0"/>
    <n v="1"/>
    <n v="0"/>
    <n v="0"/>
    <n v="0"/>
    <n v="0"/>
    <n v="1"/>
    <n v="0"/>
  </r>
  <r>
    <x v="11"/>
    <s v="Negros Oriental"/>
    <n v="312961"/>
    <s v="Manjuyod Science High School"/>
    <s v="MANJUYOD"/>
    <n v="1"/>
    <m/>
    <n v="1"/>
    <m/>
    <m/>
    <m/>
    <m/>
    <m/>
    <n v="466436.24"/>
    <s v="UPGRADING"/>
    <n v="1"/>
    <s v="ONGOING"/>
    <n v="0.18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461791.5"/>
    <n v="0"/>
    <n v="0"/>
    <n v="0"/>
    <n v="1"/>
    <n v="0"/>
    <n v="0"/>
    <n v="0"/>
    <n v="0"/>
    <n v="1"/>
    <n v="0"/>
  </r>
  <r>
    <x v="11"/>
    <s v="Negros Oriental"/>
    <n v="303211"/>
    <s v="Bagtic National High School"/>
    <s v="MABINAY"/>
    <n v="2"/>
    <m/>
    <n v="1"/>
    <m/>
    <m/>
    <m/>
    <m/>
    <m/>
    <n v="659054.43000000005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652943.56999999995"/>
    <n v="0"/>
    <n v="0"/>
    <n v="0"/>
    <n v="1"/>
    <n v="0"/>
    <n v="0"/>
    <n v="0"/>
    <n v="0"/>
    <n v="1"/>
    <n v="0"/>
  </r>
  <r>
    <x v="11"/>
    <s v="Negros Oriental"/>
    <n v="303245"/>
    <s v="Barras Annex National High School"/>
    <s v="MABINAY"/>
    <n v="2"/>
    <m/>
    <n v="1"/>
    <m/>
    <m/>
    <m/>
    <m/>
    <m/>
    <n v="577903.93000000005"/>
    <s v="UPGRADING"/>
    <n v="1"/>
    <s v="ONGOING"/>
    <n v="0.93"/>
    <n v="0.97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571012.45700000005"/>
    <n v="0"/>
    <n v="0"/>
    <n v="0"/>
    <n v="1"/>
    <n v="0"/>
    <n v="0"/>
    <n v="0"/>
    <n v="0"/>
    <n v="1"/>
    <n v="0"/>
  </r>
  <r>
    <x v="11"/>
    <s v="Negros Oriental"/>
    <n v="303246"/>
    <s v="Dahile PCHS"/>
    <s v="MABINAY"/>
    <n v="2"/>
    <m/>
    <n v="1"/>
    <m/>
    <m/>
    <m/>
    <m/>
    <m/>
    <n v="605633.91"/>
    <s v="UPGRADING"/>
    <n v="1"/>
    <s v="ONGOING"/>
    <n v="0.93"/>
    <n v="0.97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599603.80000000005"/>
    <n v="0"/>
    <n v="0"/>
    <n v="0"/>
    <n v="1"/>
    <n v="0"/>
    <n v="0"/>
    <n v="0"/>
    <n v="0"/>
    <n v="1"/>
    <n v="0"/>
  </r>
  <r>
    <x v="11"/>
    <s v="Negros Oriental"/>
    <n v="303248"/>
    <s v="Tara Provincial Community High School"/>
    <s v="MABINAY"/>
    <n v="2"/>
    <m/>
    <n v="1"/>
    <m/>
    <m/>
    <m/>
    <m/>
    <m/>
    <n v="659889.99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653772.56999999995"/>
    <n v="0"/>
    <n v="0"/>
    <n v="0"/>
    <n v="1"/>
    <n v="0"/>
    <n v="0"/>
    <n v="0"/>
    <n v="0"/>
    <n v="1"/>
    <n v="0"/>
  </r>
  <r>
    <x v="11"/>
    <s v="Negros Oriental"/>
    <n v="303260"/>
    <s v="Pantao NHS"/>
    <s v="MABINAY"/>
    <n v="2"/>
    <m/>
    <n v="1"/>
    <m/>
    <m/>
    <m/>
    <m/>
    <m/>
    <n v="663993.05000000005"/>
    <s v="UPGRADING"/>
    <n v="1"/>
    <s v="ONGOING"/>
    <n v="0.93"/>
    <n v="0.97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657672.6"/>
    <n v="0"/>
    <n v="0"/>
    <n v="0"/>
    <n v="1"/>
    <n v="0"/>
    <n v="0"/>
    <n v="0"/>
    <n v="0"/>
    <n v="1"/>
    <n v="0"/>
  </r>
  <r>
    <x v="11"/>
    <s v="Negros Oriental"/>
    <n v="312923"/>
    <s v="Canggohob HS"/>
    <s v="MABINAY"/>
    <n v="2"/>
    <m/>
    <n v="1"/>
    <m/>
    <m/>
    <m/>
    <m/>
    <m/>
    <n v="479603.42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475162.71"/>
    <n v="0"/>
    <n v="0"/>
    <n v="0"/>
    <n v="1"/>
    <n v="0"/>
    <n v="0"/>
    <n v="0"/>
    <n v="0"/>
    <n v="1"/>
    <n v="0"/>
  </r>
  <r>
    <x v="11"/>
    <s v="Negros Oriental"/>
    <n v="312924"/>
    <s v="Campanun-an Provincial Community High School"/>
    <s v="MABINAY"/>
    <n v="2"/>
    <m/>
    <n v="1"/>
    <m/>
    <m/>
    <m/>
    <m/>
    <m/>
    <n v="576820.9"/>
    <s v="UPGRADING"/>
    <n v="1"/>
    <s v="ONGOING"/>
    <n v="0.93"/>
    <n v="0.97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570934.14"/>
    <n v="0"/>
    <n v="0"/>
    <n v="0"/>
    <n v="1"/>
    <n v="0"/>
    <n v="0"/>
    <n v="0"/>
    <n v="0"/>
    <n v="1"/>
    <n v="0"/>
  </r>
  <r>
    <x v="11"/>
    <s v="Negros Oriental"/>
    <n v="312951"/>
    <s v="Mabinay Science High School"/>
    <s v="MABINAY"/>
    <n v="2"/>
    <m/>
    <n v="1"/>
    <m/>
    <m/>
    <m/>
    <m/>
    <m/>
    <n v="623832.56999999995"/>
    <s v="UPGRADING"/>
    <n v="1"/>
    <s v="ONGOING"/>
    <n v="0.93"/>
    <n v="0.97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616712.59700000007"/>
    <n v="0"/>
    <n v="0"/>
    <n v="0"/>
    <n v="1"/>
    <n v="0"/>
    <n v="0"/>
    <n v="0"/>
    <n v="0"/>
    <n v="1"/>
    <n v="0"/>
  </r>
  <r>
    <x v="11"/>
    <s v="Negros Oriental"/>
    <n v="312959"/>
    <s v="Mayaposi Community High School"/>
    <s v="MABINAY"/>
    <n v="2"/>
    <m/>
    <n v="1"/>
    <m/>
    <m/>
    <m/>
    <m/>
    <m/>
    <n v="631634.17000000004"/>
    <s v="UPGRADING"/>
    <n v="1"/>
    <s v="ONGOING"/>
    <n v="0.93"/>
    <n v="0.97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624474.94700000004"/>
    <n v="0"/>
    <n v="0"/>
    <n v="0"/>
    <n v="1"/>
    <n v="0"/>
    <n v="0"/>
    <n v="0"/>
    <n v="0"/>
    <n v="1"/>
    <n v="0"/>
  </r>
  <r>
    <x v="11"/>
    <s v="Negros Oriental"/>
    <n v="312967"/>
    <s v="Manlingay High School"/>
    <s v="MABINAY"/>
    <n v="2"/>
    <m/>
    <n v="1"/>
    <m/>
    <m/>
    <m/>
    <m/>
    <m/>
    <n v="471654.73"/>
    <s v="UPGRADING"/>
    <n v="1"/>
    <s v="ONGOING"/>
    <n v="0.93"/>
    <n v="0.97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466289.46"/>
    <n v="0"/>
    <n v="0"/>
    <n v="0"/>
    <n v="1"/>
    <n v="0"/>
    <n v="0"/>
    <n v="0"/>
    <n v="0"/>
    <n v="1"/>
    <n v="0"/>
  </r>
  <r>
    <x v="11"/>
    <s v="Negros Oriental"/>
    <n v="303278"/>
    <s v="Crisostomo O. Retes NHS (Tampi NHS)"/>
    <s v="SAN JOSE"/>
    <n v="2"/>
    <m/>
    <n v="1"/>
    <m/>
    <m/>
    <m/>
    <m/>
    <m/>
    <n v="769006.9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759164.24"/>
    <n v="0"/>
    <n v="0"/>
    <n v="0"/>
    <n v="0"/>
    <n v="1"/>
    <n v="0"/>
    <n v="0"/>
    <n v="0"/>
    <n v="0"/>
    <n v="1"/>
  </r>
  <r>
    <x v="11"/>
    <s v="Negros Oriental"/>
    <n v="303266"/>
    <s v="San Miguel NHS"/>
    <s v="BACONG"/>
    <n v="3"/>
    <m/>
    <n v="1"/>
    <m/>
    <m/>
    <m/>
    <m/>
    <m/>
    <n v="778525.78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768635.76"/>
    <n v="0"/>
    <n v="0"/>
    <n v="0"/>
    <n v="0"/>
    <n v="1"/>
    <n v="0"/>
    <n v="0"/>
    <n v="0"/>
    <n v="0"/>
    <n v="1"/>
  </r>
  <r>
    <x v="11"/>
    <s v="Negros Oriental"/>
    <n v="303267"/>
    <s v="Ong Che Tee - Bacong HS"/>
    <s v="BACONG"/>
    <n v="3"/>
    <m/>
    <n v="1"/>
    <m/>
    <m/>
    <m/>
    <m/>
    <m/>
    <n v="566903.28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560064.53700000001"/>
    <n v="0"/>
    <n v="0"/>
    <n v="0"/>
    <n v="0"/>
    <n v="1"/>
    <n v="0"/>
    <n v="0"/>
    <n v="0"/>
    <n v="0"/>
    <n v="1"/>
  </r>
  <r>
    <x v="11"/>
    <s v="Negros Oriental"/>
    <n v="303224"/>
    <s v="Apolinar B. Macias MHS (Casile NHS)"/>
    <s v="DAUIN"/>
    <n v="3"/>
    <m/>
    <n v="1"/>
    <m/>
    <m/>
    <m/>
    <m/>
    <m/>
    <n v="674191.81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666821.29700000002"/>
    <n v="0"/>
    <n v="0"/>
    <n v="0"/>
    <n v="0"/>
    <n v="1"/>
    <n v="0"/>
    <n v="0"/>
    <n v="0"/>
    <n v="0"/>
    <n v="1"/>
  </r>
  <r>
    <x v="11"/>
    <s v="Negros Oriental"/>
    <n v="303225"/>
    <s v="Dauin NHS"/>
    <s v="DAUIN"/>
    <n v="3"/>
    <m/>
    <n v="1"/>
    <m/>
    <m/>
    <m/>
    <m/>
    <m/>
    <n v="694285.21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686814.16700000002"/>
    <n v="0"/>
    <n v="0"/>
    <n v="0"/>
    <n v="0"/>
    <n v="1"/>
    <n v="0"/>
    <n v="0"/>
    <n v="0"/>
    <n v="0"/>
    <n v="1"/>
  </r>
  <r>
    <x v="11"/>
    <s v="Negros Oriental"/>
    <n v="312919"/>
    <s v="Malongcay Dacu HS"/>
    <s v="DAUIN"/>
    <n v="3"/>
    <m/>
    <n v="1"/>
    <m/>
    <m/>
    <m/>
    <m/>
    <m/>
    <n v="618741.84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611657.18700000003"/>
    <n v="0"/>
    <n v="0"/>
    <n v="0"/>
    <n v="0"/>
    <n v="1"/>
    <n v="0"/>
    <n v="0"/>
    <n v="0"/>
    <n v="0"/>
    <n v="1"/>
  </r>
  <r>
    <x v="11"/>
    <s v="Negros Oriental"/>
    <n v="312921"/>
    <s v="Froilan A. Alanano MHS"/>
    <s v="DAUIN"/>
    <n v="3"/>
    <m/>
    <n v="1"/>
    <m/>
    <m/>
    <m/>
    <m/>
    <m/>
    <n v="541118.53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534418.06700000004"/>
    <n v="0"/>
    <n v="0"/>
    <n v="0"/>
    <n v="0"/>
    <n v="1"/>
    <n v="0"/>
    <n v="0"/>
    <n v="0"/>
    <n v="0"/>
    <n v="1"/>
  </r>
  <r>
    <x v="11"/>
    <s v="Negros Oriental"/>
    <n v="303206"/>
    <s v="Avocado Community High School"/>
    <s v="SANTA CATALINA"/>
    <n v="3"/>
    <m/>
    <n v="1"/>
    <m/>
    <m/>
    <m/>
    <m/>
    <m/>
    <n v="549572.35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544576"/>
    <n v="0"/>
    <n v="0"/>
    <n v="0"/>
    <n v="1"/>
    <n v="0"/>
    <n v="0"/>
    <n v="0"/>
    <n v="0"/>
    <n v="1"/>
    <n v="0"/>
  </r>
  <r>
    <x v="11"/>
    <s v="Negros Oriental"/>
    <n v="303250"/>
    <s v="Casiano Z. Napigkit NHS (Manalongon NHS)"/>
    <s v="SANTA CATALINA"/>
    <n v="3"/>
    <m/>
    <n v="1"/>
    <m/>
    <m/>
    <m/>
    <m/>
    <m/>
    <n v="755011.31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745225.04"/>
    <n v="0"/>
    <n v="0"/>
    <n v="0"/>
    <n v="0"/>
    <n v="1"/>
    <n v="0"/>
    <n v="0"/>
    <n v="0"/>
    <n v="0"/>
    <n v="1"/>
  </r>
  <r>
    <x v="11"/>
    <s v="Negros Oriental"/>
    <n v="312929"/>
    <s v="Cawitan High School"/>
    <s v="SANTA CATALINA"/>
    <n v="3"/>
    <m/>
    <n v="1"/>
    <m/>
    <m/>
    <m/>
    <m/>
    <m/>
    <n v="633408.36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599043.49"/>
    <n v="0"/>
    <n v="0"/>
    <n v="0"/>
    <n v="1"/>
    <n v="0"/>
    <n v="0"/>
    <n v="0"/>
    <n v="0"/>
    <n v="1"/>
    <n v="0"/>
  </r>
  <r>
    <x v="11"/>
    <s v="Negros Oriental"/>
    <n v="312932"/>
    <s v="Eligio T. Monte De Ramos HS (Milagrosa HS)"/>
    <s v="SANTA CATALINA"/>
    <n v="3"/>
    <m/>
    <n v="1"/>
    <m/>
    <m/>
    <m/>
    <m/>
    <m/>
    <n v="642188.82999999996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638347.21"/>
    <n v="0"/>
    <n v="0"/>
    <n v="0"/>
    <n v="1"/>
    <n v="0"/>
    <n v="0"/>
    <n v="0"/>
    <n v="0"/>
    <n v="1"/>
    <n v="0"/>
  </r>
  <r>
    <x v="11"/>
    <s v="Negros Oriental"/>
    <n v="312933"/>
    <s v="Kakha High School"/>
    <s v="SANTA CATALINA"/>
    <n v="3"/>
    <m/>
    <n v="1"/>
    <m/>
    <m/>
    <m/>
    <m/>
    <m/>
    <n v="569707.80000000005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566218.9"/>
    <n v="0"/>
    <n v="0"/>
    <n v="0"/>
    <n v="1"/>
    <n v="0"/>
    <n v="0"/>
    <n v="0"/>
    <n v="0"/>
    <n v="1"/>
    <n v="0"/>
  </r>
  <r>
    <x v="11"/>
    <s v="Negros Oriental"/>
    <n v="312934"/>
    <s v="San Miguel High School"/>
    <s v="SANTA CATALINA"/>
    <n v="3"/>
    <m/>
    <n v="1"/>
    <m/>
    <m/>
    <m/>
    <m/>
    <m/>
    <n v="685131.65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675674.96"/>
    <n v="0"/>
    <n v="0"/>
    <n v="0"/>
    <n v="0"/>
    <n v="1"/>
    <n v="0"/>
    <n v="0"/>
    <n v="0"/>
    <n v="0"/>
    <n v="1"/>
  </r>
  <r>
    <x v="11"/>
    <s v="Negros Oriental"/>
    <n v="312935"/>
    <s v="Sta. Catalina Science High School"/>
    <s v="SANTA CATALINA"/>
    <n v="3"/>
    <m/>
    <n v="1"/>
    <m/>
    <m/>
    <m/>
    <m/>
    <m/>
    <n v="682615.65"/>
    <s v="UPGRADING"/>
    <n v="1"/>
    <s v="ONGOING"/>
    <n v="0.35"/>
    <n v="0.35"/>
    <d v="2018-09-22T00:00:00"/>
    <m/>
    <m/>
    <m/>
    <d v="2018-03-07T00:00:00"/>
    <d v="2018-03-15T00:00:00"/>
    <d v="2018-03-27T00:00:00"/>
    <d v="2018-04-23T00:00:00"/>
    <d v="2018-06-05T00:00:00"/>
    <s v="SM &amp; MST Construction"/>
    <n v="678509.1"/>
    <n v="0"/>
    <n v="0"/>
    <n v="0"/>
    <n v="1"/>
    <n v="0"/>
    <n v="0"/>
    <n v="0"/>
    <n v="0"/>
    <n v="1"/>
    <n v="0"/>
  </r>
  <r>
    <x v="11"/>
    <s v="Negros Oriental"/>
    <n v="312936"/>
    <s v="Nagbalaye HS"/>
    <s v="SANTA CATALINA"/>
    <n v="3"/>
    <m/>
    <n v="1"/>
    <m/>
    <m/>
    <m/>
    <m/>
    <m/>
    <n v="661279.81999999995"/>
    <s v="UPGRADING"/>
    <n v="1"/>
    <s v="ONGOING"/>
    <n v="0.27"/>
    <n v="0.27"/>
    <d v="2018-09-22T00:00:00"/>
    <m/>
    <m/>
    <m/>
    <d v="2018-03-07T00:00:00"/>
    <d v="2018-03-15T00:00:00"/>
    <d v="2018-03-27T00:00:00"/>
    <d v="2018-04-23T00:00:00"/>
    <d v="2018-06-05T00:00:00"/>
    <s v="SM &amp; MST Construction"/>
    <n v="655171.5"/>
    <n v="0"/>
    <n v="0"/>
    <n v="0"/>
    <n v="1"/>
    <n v="0"/>
    <n v="0"/>
    <n v="0"/>
    <n v="0"/>
    <n v="1"/>
    <n v="0"/>
  </r>
  <r>
    <x v="11"/>
    <s v="Negros Oriental"/>
    <n v="303252"/>
    <s v="Maria Macahig National High School"/>
    <s v="SIATON"/>
    <n v="3"/>
    <m/>
    <n v="1"/>
    <m/>
    <m/>
    <m/>
    <m/>
    <m/>
    <n v="748699.97"/>
    <s v="UPGRADING"/>
    <n v="1"/>
    <s v="ONGOING"/>
    <n v="0.16"/>
    <n v="0.16"/>
    <d v="2018-09-22T00:00:00"/>
    <m/>
    <m/>
    <m/>
    <d v="2018-03-07T00:00:00"/>
    <d v="2018-03-15T00:00:00"/>
    <d v="2018-03-27T00:00:00"/>
    <d v="2018-04-23T00:00:00"/>
    <d v="2018-06-05T00:00:00"/>
    <s v="SM &amp; MST Construction"/>
    <n v="740620.75"/>
    <n v="0"/>
    <n v="0"/>
    <n v="0"/>
    <n v="1"/>
    <n v="0"/>
    <n v="0"/>
    <n v="0"/>
    <n v="0"/>
    <n v="1"/>
    <n v="0"/>
  </r>
  <r>
    <x v="11"/>
    <s v="Negros Oriental"/>
    <n v="312942"/>
    <s v="Sumaliring HS [Inalad HS]"/>
    <s v="SIATON"/>
    <n v="3"/>
    <m/>
    <n v="1"/>
    <m/>
    <m/>
    <m/>
    <m/>
    <m/>
    <n v="664886.16"/>
    <s v="UPGRADING"/>
    <n v="1"/>
    <s v="ONGOING"/>
    <n v="0.16"/>
    <n v="0.92"/>
    <d v="2018-09-22T00:00:00"/>
    <m/>
    <m/>
    <m/>
    <d v="2018-03-07T00:00:00"/>
    <d v="2018-03-15T00:00:00"/>
    <d v="2018-03-27T00:00:00"/>
    <d v="2018-04-23T00:00:00"/>
    <d v="2018-06-05T00:00:00"/>
    <s v="SM &amp; MST Construction"/>
    <n v="657899.52000000002"/>
    <n v="0"/>
    <n v="0"/>
    <n v="0"/>
    <n v="1"/>
    <n v="0"/>
    <n v="0"/>
    <n v="0"/>
    <n v="0"/>
    <n v="1"/>
    <n v="0"/>
  </r>
  <r>
    <x v="11"/>
    <s v="Negros Oriental"/>
    <n v="303291"/>
    <s v="Valencia National High School (Valencia Tech. Sch.)"/>
    <s v="VALENCIA (LUZURRIAGA)"/>
    <n v="3"/>
    <m/>
    <n v="1"/>
    <m/>
    <m/>
    <m/>
    <m/>
    <m/>
    <n v="891964.53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881506.89"/>
    <n v="0"/>
    <n v="0"/>
    <n v="0"/>
    <n v="0"/>
    <n v="1"/>
    <n v="0"/>
    <n v="0"/>
    <n v="0"/>
    <n v="0"/>
    <n v="1"/>
  </r>
  <r>
    <x v="11"/>
    <s v="Negros Oriental"/>
    <n v="312908"/>
    <s v="Balugo National High School"/>
    <s v="VALENCIA (LUZURRIAGA)"/>
    <n v="3"/>
    <m/>
    <n v="1"/>
    <m/>
    <m/>
    <m/>
    <m/>
    <m/>
    <n v="773368.09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763493.11"/>
    <n v="0"/>
    <n v="0"/>
    <n v="0"/>
    <n v="0"/>
    <n v="1"/>
    <n v="0"/>
    <n v="0"/>
    <n v="0"/>
    <n v="0"/>
    <n v="1"/>
  </r>
  <r>
    <x v="11"/>
    <s v="Negros Oriental"/>
    <n v="312947"/>
    <s v="Zamboanguita Science HS"/>
    <s v="ZAMBOANGUITA"/>
    <n v="3"/>
    <m/>
    <n v="1"/>
    <m/>
    <m/>
    <m/>
    <m/>
    <m/>
    <n v="651972.91"/>
    <s v="UPGRADING"/>
    <n v="1"/>
    <s v="Completed"/>
    <n v="0.92"/>
    <n v="1"/>
    <d v="2018-09-18T00:00:00"/>
    <m/>
    <m/>
    <m/>
    <d v="2018-03-07T00:00:00"/>
    <d v="2018-03-15T00:00:00"/>
    <d v="2018-03-27T00:00:00"/>
    <d v="2018-04-23T00:00:00"/>
    <d v="2018-06-04T00:00:00"/>
    <s v="RISM Builders and Construction Services, Inc."/>
    <n v="644724.74699999997"/>
    <n v="0"/>
    <n v="0"/>
    <n v="0"/>
    <n v="0"/>
    <n v="1"/>
    <n v="0"/>
    <n v="0"/>
    <n v="0"/>
    <n v="0"/>
    <n v="1"/>
  </r>
  <r>
    <x v="11"/>
    <s v="Siquijor"/>
    <n v="303297"/>
    <s v="Enrique Villanueva National High School"/>
    <s v="ENRIQUE VILLANUEVA"/>
    <n v="0"/>
    <m/>
    <n v="1"/>
    <m/>
    <m/>
    <m/>
    <m/>
    <m/>
    <n v="2787612.5"/>
    <s v="UPGRADING"/>
    <n v="1"/>
    <s v="ONGOING"/>
    <n v="0.45"/>
    <n v="0.55000000000000004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2338366.12"/>
    <n v="0"/>
    <n v="0"/>
    <n v="0"/>
    <n v="1"/>
    <n v="0"/>
    <n v="0"/>
    <n v="0"/>
    <n v="0"/>
    <n v="1"/>
    <n v="0"/>
  </r>
  <r>
    <x v="11"/>
    <s v="Siquijor"/>
    <n v="303303"/>
    <s v="Basac National High School"/>
    <s v="LARENA"/>
    <n v="0"/>
    <m/>
    <n v="1"/>
    <m/>
    <m/>
    <m/>
    <m/>
    <m/>
    <n v="5937774.3499999996"/>
    <s v="UPGRADING"/>
    <n v="1"/>
    <s v="ONGOING"/>
    <n v="0.35"/>
    <n v="0.45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5314986.57"/>
    <n v="0"/>
    <n v="0"/>
    <n v="0"/>
    <n v="1"/>
    <n v="0"/>
    <n v="0"/>
    <n v="0"/>
    <n v="0"/>
    <n v="1"/>
    <n v="0"/>
  </r>
  <r>
    <x v="11"/>
    <s v="Siquijor"/>
    <n v="303293"/>
    <s v="Campalanas National High School"/>
    <s v="LAZI"/>
    <n v="0"/>
    <m/>
    <n v="1"/>
    <m/>
    <m/>
    <m/>
    <m/>
    <m/>
    <n v="2636170.21"/>
    <s v="UPGRADING"/>
    <n v="1"/>
    <s v="ONGOING"/>
    <n v="0.55000000000000004"/>
    <n v="0.75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2467591.87"/>
    <n v="0"/>
    <n v="0"/>
    <n v="0"/>
    <n v="1"/>
    <n v="0"/>
    <n v="0"/>
    <n v="0"/>
    <n v="0"/>
    <n v="1"/>
    <n v="0"/>
  </r>
  <r>
    <x v="11"/>
    <s v="Siquijor"/>
    <n v="303295"/>
    <s v="Leon Parami High School"/>
    <s v="LAZI"/>
    <n v="0"/>
    <m/>
    <n v="1"/>
    <m/>
    <m/>
    <m/>
    <m/>
    <m/>
    <n v="5722840.7999999998"/>
    <s v="UPGRADING"/>
    <n v="1"/>
    <s v="Completed"/>
    <n v="1"/>
    <n v="1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5216947.16"/>
    <n v="0"/>
    <n v="0"/>
    <n v="0"/>
    <n v="0"/>
    <n v="1"/>
    <n v="0"/>
    <n v="0"/>
    <n v="0"/>
    <n v="0"/>
    <n v="1"/>
  </r>
  <r>
    <x v="11"/>
    <s v="Siquijor"/>
    <n v="303306"/>
    <s v="DepED-Lazi National Agricultural School"/>
    <s v="LAZI"/>
    <n v="0"/>
    <m/>
    <n v="1"/>
    <m/>
    <m/>
    <m/>
    <m/>
    <m/>
    <n v="3700754.43"/>
    <s v="UPGRADING"/>
    <n v="1"/>
    <s v="Completed"/>
    <n v="1"/>
    <n v="1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3399753.16"/>
    <n v="0"/>
    <n v="0"/>
    <n v="0"/>
    <n v="0"/>
    <n v="1"/>
    <n v="0"/>
    <n v="0"/>
    <n v="0"/>
    <n v="0"/>
    <n v="1"/>
  </r>
  <r>
    <x v="11"/>
    <s v="Siquijor"/>
    <n v="120669"/>
    <s v="Candaping Elementary School"/>
    <s v="MARIA"/>
    <n v="0"/>
    <m/>
    <n v="1"/>
    <m/>
    <m/>
    <m/>
    <m/>
    <m/>
    <n v="2800298.26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Siquijor"/>
    <n v="303300"/>
    <s v="Tambisan National High School"/>
    <s v="SAN JUAN"/>
    <n v="0"/>
    <m/>
    <n v="1"/>
    <m/>
    <m/>
    <m/>
    <m/>
    <m/>
    <n v="3067762.82"/>
    <s v="UPGRADING"/>
    <n v="1"/>
    <s v="ONGOING"/>
    <n v="0.6"/>
    <n v="0.8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2795296.97"/>
    <n v="0"/>
    <n v="0"/>
    <n v="0"/>
    <n v="1"/>
    <n v="0"/>
    <n v="0"/>
    <n v="0"/>
    <n v="0"/>
    <n v="1"/>
    <n v="0"/>
  </r>
  <r>
    <x v="11"/>
    <s v="Siquijor"/>
    <n v="303305"/>
    <s v="Catulayan National High School"/>
    <s v="SAN JUAN"/>
    <n v="0"/>
    <m/>
    <n v="1"/>
    <m/>
    <m/>
    <m/>
    <m/>
    <m/>
    <n v="2955591.79"/>
    <s v="UPGRADING"/>
    <n v="1"/>
    <s v="ONGOING"/>
    <n v="0.45"/>
    <n v="0.65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2788223.92"/>
    <n v="0"/>
    <n v="0"/>
    <n v="0"/>
    <n v="1"/>
    <n v="0"/>
    <n v="0"/>
    <n v="0"/>
    <n v="0"/>
    <n v="1"/>
    <n v="0"/>
  </r>
  <r>
    <x v="11"/>
    <s v="Siquijor"/>
    <n v="120694"/>
    <s v="Cang-alwang Elementary School"/>
    <s v="SIQUIJOR (Capital)"/>
    <n v="0"/>
    <m/>
    <n v="1"/>
    <m/>
    <m/>
    <m/>
    <m/>
    <m/>
    <n v="1677180.96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Siquijor"/>
    <n v="303296"/>
    <s v="Cang-alwang National High School"/>
    <s v="SIQUIJOR (Capital)"/>
    <n v="0"/>
    <m/>
    <n v="1"/>
    <m/>
    <m/>
    <m/>
    <m/>
    <m/>
    <n v="1677180.96"/>
    <s v="UPGRADING"/>
    <n v="1"/>
    <s v="Completed"/>
    <n v="0.45"/>
    <n v="1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1352254.37"/>
    <n v="0"/>
    <n v="0"/>
    <n v="0"/>
    <n v="0"/>
    <n v="1"/>
    <n v="0"/>
    <n v="0"/>
    <n v="0"/>
    <n v="0"/>
    <n v="1"/>
  </r>
  <r>
    <x v="11"/>
    <s v="Siquijor"/>
    <n v="303298"/>
    <s v="San Antonio National High School"/>
    <s v="SIQUIJOR (Capital)"/>
    <n v="0"/>
    <m/>
    <n v="1"/>
    <m/>
    <m/>
    <m/>
    <m/>
    <m/>
    <n v="8550699.3499999996"/>
    <s v="UPGRADING"/>
    <n v="1"/>
    <s v="ONGOING"/>
    <n v="0.65"/>
    <n v="0.8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8162560.7000000002"/>
    <n v="0"/>
    <n v="0"/>
    <n v="0"/>
    <n v="1"/>
    <n v="0"/>
    <n v="0"/>
    <n v="0"/>
    <n v="0"/>
    <n v="1"/>
    <n v="0"/>
  </r>
  <r>
    <x v="11"/>
    <s v="Siquijor"/>
    <n v="303301"/>
    <s v="Siquijor Provincial Science High School"/>
    <s v="SIQUIJOR (Capital)"/>
    <n v="0"/>
    <m/>
    <n v="1"/>
    <m/>
    <m/>
    <m/>
    <m/>
    <m/>
    <n v="1606427.72"/>
    <s v="UPGRADING"/>
    <n v="1"/>
    <s v="Completed"/>
    <n v="0.95"/>
    <n v="1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1353112.32"/>
    <n v="0"/>
    <n v="0"/>
    <n v="0"/>
    <n v="0"/>
    <n v="1"/>
    <n v="0"/>
    <n v="0"/>
    <n v="0"/>
    <n v="0"/>
    <n v="1"/>
  </r>
  <r>
    <x v="11"/>
    <s v="Siquijor"/>
    <n v="303302"/>
    <s v="Banban National High School"/>
    <s v="SIQUIJOR (Capital)"/>
    <n v="0"/>
    <m/>
    <n v="1"/>
    <m/>
    <m/>
    <m/>
    <m/>
    <m/>
    <n v="2657032.83"/>
    <s v="UPGRADING"/>
    <n v="1"/>
    <s v="ONGOING"/>
    <n v="0.3"/>
    <n v="0.95"/>
    <d v="2018-08-22T00:00:00"/>
    <m/>
    <m/>
    <m/>
    <s v="Feb. 27 - Mar. 19, 2018"/>
    <d v="2018-03-06T00:00:00"/>
    <d v="2018-03-20T00:00:00"/>
    <d v="2018-03-23T00:00:00"/>
    <d v="2018-05-17T00:00:00"/>
    <s v="Maqueserg Construction &amp; General Merchandise "/>
    <n v="2608113.44"/>
    <n v="0"/>
    <n v="0"/>
    <n v="0"/>
    <n v="1"/>
    <n v="0"/>
    <n v="0"/>
    <n v="0"/>
    <n v="0"/>
    <n v="1"/>
    <n v="0"/>
  </r>
  <r>
    <x v="11"/>
    <s v="Tagbilaran City"/>
    <n v="302876"/>
    <s v="Tagbilaran City Science High School"/>
    <s v="TAGBILARAN CITY (Capital)"/>
    <n v="1"/>
    <m/>
    <n v="1"/>
    <m/>
    <m/>
    <m/>
    <m/>
    <m/>
    <n v="1682365.93"/>
    <s v="UPGRADING"/>
    <n v="1"/>
    <s v="Completed"/>
    <n v="0.1"/>
    <n v="1"/>
    <s v="December 31, 2018"/>
    <m/>
    <m/>
    <m/>
    <m/>
    <m/>
    <m/>
    <m/>
    <m/>
    <s v="DOLCI Construction and General Merchandise"/>
    <m/>
    <n v="0"/>
    <n v="0"/>
    <n v="0"/>
    <n v="0"/>
    <n v="1"/>
    <n v="0"/>
    <n v="0"/>
    <n v="0"/>
    <n v="0"/>
    <n v="1"/>
  </r>
  <r>
    <x v="11"/>
    <s v="Talisay City"/>
    <n v="119799"/>
    <s v="Jaclupan ES"/>
    <s v="CITY OF TALISAY"/>
    <n v="1"/>
    <m/>
    <n v="1"/>
    <m/>
    <m/>
    <m/>
    <m/>
    <m/>
    <n v="478753.59"/>
    <s v="UPGRADING"/>
    <n v="1"/>
    <s v="Completed"/>
    <n v="0.5"/>
    <n v="1"/>
    <m/>
    <m/>
    <m/>
    <m/>
    <s v="5/59/2018"/>
    <d v="2018-06-04T00:00:00"/>
    <d v="2018-06-19T00:00:00"/>
    <d v="2018-06-27T00:00:00"/>
    <d v="2018-07-30T00:00:00"/>
    <s v="QCC Construction"/>
    <n v="475256.61"/>
    <n v="0"/>
    <n v="0"/>
    <n v="0"/>
    <n v="0"/>
    <n v="1"/>
    <n v="0"/>
    <n v="0"/>
    <n v="0"/>
    <n v="0"/>
    <n v="1"/>
  </r>
  <r>
    <x v="11"/>
    <s v="Talisay City"/>
    <n v="303020"/>
    <s v="Pooc NHS (Jaclupan NHS - Pooc Ext.)"/>
    <s v="CITY OF TALISAY"/>
    <n v="1"/>
    <m/>
    <n v="1"/>
    <m/>
    <m/>
    <m/>
    <m/>
    <m/>
    <n v="460428.75"/>
    <s v="UPGRADING"/>
    <n v="1"/>
    <s v="Completed"/>
    <n v="1"/>
    <n v="1"/>
    <m/>
    <m/>
    <m/>
    <m/>
    <s v="5/59/2018"/>
    <d v="2018-06-04T00:00:00"/>
    <d v="2018-06-19T00:00:00"/>
    <d v="2018-06-27T00:00:00"/>
    <d v="2018-07-30T00:00:00"/>
    <s v="QCC Construction"/>
    <n v="456866.81628000003"/>
    <n v="0"/>
    <n v="0"/>
    <n v="0"/>
    <n v="0"/>
    <n v="1"/>
    <n v="0"/>
    <n v="0"/>
    <n v="0"/>
    <n v="0"/>
    <n v="1"/>
  </r>
  <r>
    <x v="11"/>
    <s v="Talisay City"/>
    <n v="303040"/>
    <s v="Lawaan NHS, Talisay"/>
    <s v="CITY OF TALISAY"/>
    <n v="1"/>
    <m/>
    <n v="1"/>
    <m/>
    <m/>
    <m/>
    <m/>
    <m/>
    <n v="509937.6"/>
    <s v="UPGRADING"/>
    <n v="1"/>
    <s v="Completed"/>
    <n v="1"/>
    <n v="1"/>
    <m/>
    <m/>
    <m/>
    <m/>
    <s v="5/59/2018"/>
    <d v="2018-06-04T00:00:00"/>
    <d v="2018-06-19T00:00:00"/>
    <d v="2018-06-27T00:00:00"/>
    <d v="2018-07-30T00:00:00"/>
    <s v="QCC Construction"/>
    <n v="505787.38207200001"/>
    <n v="0"/>
    <n v="0"/>
    <n v="0"/>
    <n v="0"/>
    <n v="1"/>
    <n v="0"/>
    <n v="0"/>
    <n v="0"/>
    <n v="0"/>
    <n v="1"/>
  </r>
  <r>
    <x v="11"/>
    <s v="Talisay City"/>
    <n v="303056"/>
    <s v="Mohon NHS (Mohon Divino Amore NHS)"/>
    <s v="CITY OF TALISAY"/>
    <n v="1"/>
    <m/>
    <n v="1"/>
    <m/>
    <m/>
    <m/>
    <m/>
    <m/>
    <n v="415655.55"/>
    <s v="UPGRADING"/>
    <n v="1"/>
    <s v="Completed"/>
    <n v="1"/>
    <n v="1"/>
    <m/>
    <m/>
    <m/>
    <m/>
    <s v="5/59/2018"/>
    <d v="2018-06-04T00:00:00"/>
    <d v="2018-06-19T00:00:00"/>
    <d v="2018-06-27T00:00:00"/>
    <d v="2018-07-30T00:00:00"/>
    <s v="QCC Construction"/>
    <n v="412816.12427999999"/>
    <n v="0"/>
    <n v="0"/>
    <n v="0"/>
    <n v="0"/>
    <n v="1"/>
    <n v="0"/>
    <n v="0"/>
    <n v="0"/>
    <n v="0"/>
    <n v="1"/>
  </r>
  <r>
    <x v="11"/>
    <s v="Talisay City"/>
    <n v="303088"/>
    <s v="San Roque NHS ( Laray NHS - Jaclupan NHS Ext.)"/>
    <s v="CITY OF TALISAY"/>
    <n v="1"/>
    <m/>
    <n v="1"/>
    <m/>
    <m/>
    <m/>
    <m/>
    <m/>
    <n v="415293.38"/>
    <s v="UPGRADING"/>
    <n v="1"/>
    <s v="Completed"/>
    <n v="1"/>
    <n v="1"/>
    <m/>
    <m/>
    <m/>
    <m/>
    <s v="5/59/2018"/>
    <d v="2018-06-04T00:00:00"/>
    <d v="2018-06-19T00:00:00"/>
    <d v="2018-06-27T00:00:00"/>
    <d v="2018-07-30T00:00:00"/>
    <s v="QCC Construction"/>
    <n v="412850.56427999999"/>
    <n v="0"/>
    <n v="0"/>
    <n v="0"/>
    <n v="0"/>
    <n v="1"/>
    <n v="0"/>
    <n v="0"/>
    <n v="0"/>
    <n v="0"/>
    <n v="1"/>
  </r>
  <r>
    <x v="11"/>
    <s v="Talisay City"/>
    <n v="303111"/>
    <s v="Tabunok Night HS"/>
    <s v="CITY OF TALISAY"/>
    <n v="1"/>
    <m/>
    <n v="1"/>
    <m/>
    <m/>
    <m/>
    <m/>
    <m/>
    <n v="475590.16"/>
    <s v="UPGRADING"/>
    <n v="1"/>
    <s v="Completed"/>
    <n v="1"/>
    <n v="1"/>
    <m/>
    <m/>
    <m/>
    <m/>
    <s v="5/59/2018"/>
    <d v="2018-06-04T00:00:00"/>
    <d v="2018-06-19T00:00:00"/>
    <d v="2018-06-27T00:00:00"/>
    <d v="2018-07-30T00:00:00"/>
    <s v="QCC Construction"/>
    <n v="471024.68027999997"/>
    <n v="0"/>
    <n v="0"/>
    <n v="0"/>
    <n v="0"/>
    <n v="1"/>
    <n v="0"/>
    <n v="0"/>
    <n v="0"/>
    <n v="0"/>
    <n v="1"/>
  </r>
  <r>
    <x v="11"/>
    <s v="Talisay City"/>
    <n v="303113"/>
    <s v="Talisay City National High School"/>
    <s v="CITY OF TALISAY"/>
    <n v="1"/>
    <m/>
    <n v="1"/>
    <m/>
    <m/>
    <m/>
    <m/>
    <m/>
    <n v="570530.15"/>
    <s v="UPGRADING"/>
    <n v="1"/>
    <s v="Completed"/>
    <n v="1"/>
    <n v="1"/>
    <m/>
    <m/>
    <m/>
    <m/>
    <s v="5/59/2018"/>
    <d v="2018-06-04T00:00:00"/>
    <d v="2018-06-19T00:00:00"/>
    <d v="2018-06-27T00:00:00"/>
    <d v="2018-07-30T00:00:00"/>
    <s v="QCC Construction"/>
    <n v="566019.58627199999"/>
    <n v="0"/>
    <n v="0"/>
    <n v="0"/>
    <n v="0"/>
    <n v="1"/>
    <n v="0"/>
    <n v="0"/>
    <n v="0"/>
    <n v="0"/>
    <n v="1"/>
  </r>
  <r>
    <x v="11"/>
    <s v="Talisay City"/>
    <n v="322201"/>
    <s v="Maghaway NHS"/>
    <s v="CITY OF TALISAY"/>
    <n v="1"/>
    <m/>
    <n v="1"/>
    <m/>
    <m/>
    <m/>
    <m/>
    <m/>
    <n v="552344.64"/>
    <s v="UPGRADING"/>
    <n v="1"/>
    <s v="Completed"/>
    <n v="0.5"/>
    <n v="1"/>
    <m/>
    <m/>
    <m/>
    <m/>
    <s v="5/59/2018"/>
    <d v="2018-06-04T00:00:00"/>
    <d v="2018-06-19T00:00:00"/>
    <d v="2018-06-27T00:00:00"/>
    <d v="2018-07-30T00:00:00"/>
    <s v="QCC Construction"/>
    <n v="547585.84402199998"/>
    <n v="0"/>
    <n v="0"/>
    <n v="0"/>
    <n v="0"/>
    <n v="1"/>
    <n v="0"/>
    <n v="0"/>
    <n v="0"/>
    <n v="0"/>
    <n v="1"/>
  </r>
  <r>
    <x v="11"/>
    <s v="Talisay City"/>
    <n v="322204"/>
    <s v="Bulacao NHS"/>
    <s v="CITY OF TALISAY"/>
    <n v="1"/>
    <m/>
    <n v="1"/>
    <m/>
    <m/>
    <m/>
    <m/>
    <m/>
    <n v="435845.86"/>
    <s v="UPGRADING"/>
    <n v="1"/>
    <s v="Completed"/>
    <n v="0.5"/>
    <n v="1"/>
    <m/>
    <m/>
    <m/>
    <m/>
    <s v="5/59/2018"/>
    <d v="2018-06-04T00:00:00"/>
    <d v="2018-06-19T00:00:00"/>
    <d v="2018-06-27T00:00:00"/>
    <d v="2018-07-30T00:00:00"/>
    <s v="QCC Construction"/>
    <n v="432795.67128000001"/>
    <n v="0"/>
    <n v="0"/>
    <n v="0"/>
    <n v="0"/>
    <n v="1"/>
    <n v="0"/>
    <n v="0"/>
    <n v="0"/>
    <n v="0"/>
    <n v="1"/>
  </r>
  <r>
    <x v="11"/>
    <s v="Talisay City"/>
    <n v="322206"/>
    <s v="Lagtang Night HS"/>
    <s v="CITY OF TALISAY"/>
    <n v="1"/>
    <m/>
    <n v="1"/>
    <m/>
    <m/>
    <m/>
    <m/>
    <m/>
    <n v="431634.01"/>
    <s v="UPGRADING"/>
    <n v="1"/>
    <s v="Completed"/>
    <n v="0.5"/>
    <n v="1"/>
    <m/>
    <m/>
    <m/>
    <m/>
    <s v="5/59/2018"/>
    <d v="2018-06-04T00:00:00"/>
    <d v="2018-06-19T00:00:00"/>
    <d v="2018-06-27T00:00:00"/>
    <d v="2018-07-30T00:00:00"/>
    <s v="QCC Construction"/>
    <n v="428633.82828000002"/>
    <n v="0"/>
    <n v="0"/>
    <n v="0"/>
    <n v="0"/>
    <n v="1"/>
    <n v="0"/>
    <n v="0"/>
    <n v="0"/>
    <n v="0"/>
    <n v="1"/>
  </r>
  <r>
    <x v="11"/>
    <s v="Talisay City"/>
    <n v="322208"/>
    <s v="Tapul NHS"/>
    <s v="CITY OF TALISAY"/>
    <n v="1"/>
    <m/>
    <n v="1"/>
    <m/>
    <m/>
    <m/>
    <m/>
    <m/>
    <n v="483053.92"/>
    <s v="UPGRADING"/>
    <n v="1"/>
    <s v="Completed"/>
    <n v="0.5"/>
    <n v="1"/>
    <m/>
    <m/>
    <m/>
    <m/>
    <s v="5/59/2018"/>
    <d v="2018-06-04T00:00:00"/>
    <d v="2018-06-19T00:00:00"/>
    <d v="2018-06-27T00:00:00"/>
    <d v="2018-07-30T00:00:00"/>
    <s v="QCC Construction"/>
    <n v="479566.32532200008"/>
    <n v="0"/>
    <n v="0"/>
    <n v="0"/>
    <n v="0"/>
    <n v="1"/>
    <n v="0"/>
    <n v="0"/>
    <n v="0"/>
    <n v="0"/>
    <n v="1"/>
  </r>
  <r>
    <x v="11"/>
    <s v="Tanjay City"/>
    <n v="303279"/>
    <s v="Tanjay Legislated HS"/>
    <s v="CITY OF TANJAY"/>
    <n v="2"/>
    <m/>
    <n v="1"/>
    <m/>
    <m/>
    <m/>
    <m/>
    <m/>
    <n v="960052.61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303280"/>
    <s v="Tanjay NHS (Opao)"/>
    <s v="CITY OF TANJAY"/>
    <n v="2"/>
    <m/>
    <n v="1"/>
    <m/>
    <m/>
    <m/>
    <m/>
    <m/>
    <n v="1463896.74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303283"/>
    <s v="Tanjay Science HS"/>
    <s v="CITY OF TANJAY"/>
    <n v="2"/>
    <m/>
    <n v="1"/>
    <m/>
    <m/>
    <m/>
    <m/>
    <m/>
    <n v="835379.14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303284"/>
    <s v="Lourdes L. del Prado MNHS"/>
    <s v="CITY OF TANJAY"/>
    <n v="2"/>
    <m/>
    <n v="1"/>
    <m/>
    <m/>
    <m/>
    <m/>
    <m/>
    <n v="1361578.1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322303"/>
    <s v="Nagsala HS"/>
    <s v="CITY OF TANJAY"/>
    <n v="2"/>
    <m/>
    <n v="1"/>
    <m/>
    <m/>
    <m/>
    <m/>
    <m/>
    <n v="1848529.7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303273"/>
    <s v="Sta. Agueda NHS"/>
    <s v="PAMPLONA"/>
    <n v="2"/>
    <m/>
    <n v="1"/>
    <m/>
    <m/>
    <m/>
    <m/>
    <m/>
    <n v="1027752.07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303274"/>
    <s v="Isidoro Salma MHS (Balayong )"/>
    <s v="PAMPLONA"/>
    <n v="2"/>
    <m/>
    <n v="1"/>
    <m/>
    <m/>
    <m/>
    <m/>
    <m/>
    <n v="883293.56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312911"/>
    <s v="Hunop Community High School"/>
    <s v="PAMPLONA"/>
    <n v="2"/>
    <m/>
    <n v="1"/>
    <m/>
    <m/>
    <m/>
    <m/>
    <m/>
    <n v="674059.51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312926"/>
    <s v="Apolinario Gerarda Arnaiz HS"/>
    <s v="PAMPLONA"/>
    <n v="2"/>
    <m/>
    <n v="1"/>
    <m/>
    <m/>
    <m/>
    <m/>
    <m/>
    <n v="665880.84"/>
    <s v="UPGRADING"/>
    <n v="1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Borongan City"/>
    <n v="303526"/>
    <s v="Maypangdan NHS"/>
    <s v="CITY OF BORONGAN (Capital)"/>
    <n v="0"/>
    <m/>
    <n v="1"/>
    <m/>
    <m/>
    <m/>
    <m/>
    <m/>
    <n v="2514611.87"/>
    <s v="UPGRADING"/>
    <n v="1"/>
    <s v="Completed"/>
    <n v="1"/>
    <n v="1"/>
    <s v="July 4, 2018"/>
    <m/>
    <s v="CY 2018 BEFF - ELECTRIFICATION OF UNENERGIZED SCHOOLS AND MODERNIZATION OF ELECTRICAL SYSTEMS ON-GRID SCHOOLS BATCH 1 BORONGAN CITY - LOT 1"/>
    <s v="CY 2018 - BEFF ELECTRIFICATION - 01"/>
    <s v="February 26, 2018"/>
    <s v="March 7, 2018"/>
    <s v="March 20, 2018"/>
    <s v="March 26, 2018"/>
    <s v="March 29, 2018"/>
    <s v="YFL BUILDERS"/>
    <n v="2482032.29"/>
    <n v="0"/>
    <n v="0"/>
    <n v="0"/>
    <n v="0"/>
    <n v="1"/>
    <n v="0"/>
    <n v="0"/>
    <n v="0"/>
    <n v="0"/>
    <n v="1"/>
  </r>
  <r>
    <x v="12"/>
    <s v="Borongan City"/>
    <n v="313504"/>
    <s v="Benowangan NHS (Lalawigan NHS - Benowangan Annex)"/>
    <s v="CITY OF BORONGAN (Capital)"/>
    <n v="0"/>
    <m/>
    <n v="1"/>
    <m/>
    <m/>
    <m/>
    <m/>
    <m/>
    <n v="1481515.29"/>
    <s v="UPGRADING"/>
    <n v="1"/>
    <s v="Completed"/>
    <n v="1"/>
    <n v="1"/>
    <s v="July 4, 2019"/>
    <m/>
    <s v="CY 2018 BEFF - ELECTRIFICATION OF UNENERGIZED SCHOOLS AND MODERNIZATION OF ELECTRICAL SYSTEMS ON-GRID SCHOOLS BATCH 1 BORONGAN CITY - LOT 2"/>
    <s v="CY 2018 - BEFF ELECTRIFICATION - 02"/>
    <s v="February 26, 2018"/>
    <s v="March 7, 2018"/>
    <s v="March 20, 2018"/>
    <s v="March 26, 2018"/>
    <s v="March 29, 2018"/>
    <s v="TUBIGAN BUILDERS"/>
    <n v="1468931.48"/>
    <n v="0"/>
    <n v="0"/>
    <n v="0"/>
    <n v="0"/>
    <n v="1"/>
    <n v="0"/>
    <n v="0"/>
    <n v="0"/>
    <n v="0"/>
    <n v="1"/>
  </r>
  <r>
    <x v="12"/>
    <s v="Borongan City"/>
    <n v="313515"/>
    <s v="E. Samar NCHS - Supt. Fidel E. Anacta, Sr. MHS Annex"/>
    <s v="CITY OF BORONGAN (Capital)"/>
    <n v="0"/>
    <m/>
    <n v="1"/>
    <m/>
    <m/>
    <m/>
    <m/>
    <m/>
    <n v="2534404.17"/>
    <s v="UPGRADING"/>
    <n v="1"/>
    <s v="Completed"/>
    <n v="1"/>
    <n v="1"/>
    <s v="July 4, 2020"/>
    <m/>
    <s v="CY 2018 BEFF - ELECTRIFICATION OF UNENERGIZED SCHOOLS AND MODERNIZATION OF ELECTRICAL SYSTEMS ON-GRID SCHOOLS BATCH 1 BORONGAN CITY - LOT 3"/>
    <s v="CY 2018 - BEFF ELECTRIFICATION - 03"/>
    <s v="February 26, 2018"/>
    <s v="March 7, 2018"/>
    <s v="March 20, 2018"/>
    <s v="March 26, 2018"/>
    <s v="March 29, 2018"/>
    <s v="YFL BUILDERS"/>
    <n v="2501753.7999999998"/>
    <n v="0"/>
    <n v="0"/>
    <n v="0"/>
    <n v="0"/>
    <n v="1"/>
    <n v="0"/>
    <n v="0"/>
    <n v="0"/>
    <n v="0"/>
    <n v="1"/>
  </r>
  <r>
    <x v="12"/>
    <s v="Calbayog City"/>
    <n v="303644"/>
    <s v="Mag-Ubay National High School"/>
    <s v="CALBAYOG CITY"/>
    <n v="1"/>
    <m/>
    <n v="1"/>
    <m/>
    <m/>
    <m/>
    <m/>
    <m/>
    <n v="978107.61"/>
    <s v="UPGRADING"/>
    <n v="1"/>
    <s v="Completed"/>
    <n v="0.4"/>
    <n v="1"/>
    <m/>
    <m/>
    <s v="CAL ESUP CY2018 B1"/>
    <s v="CAL ESUP CY2018 B1"/>
    <d v="2018-04-21T00:00:00"/>
    <d v="2018-04-20T00:00:00"/>
    <d v="2018-05-11T00:00:00"/>
    <m/>
    <m/>
    <m/>
    <m/>
    <n v="0"/>
    <n v="0"/>
    <n v="0"/>
    <n v="0"/>
    <n v="1"/>
    <n v="0"/>
    <n v="0"/>
    <n v="0"/>
    <n v="0"/>
    <n v="1"/>
  </r>
  <r>
    <x v="12"/>
    <s v="Calbayog City"/>
    <n v="303645"/>
    <s v="Malaga National High School"/>
    <s v="CALBAYOG CITY"/>
    <n v="1"/>
    <m/>
    <n v="1"/>
    <m/>
    <m/>
    <m/>
    <m/>
    <m/>
    <n v="1485553.14"/>
    <s v="UPGRADING"/>
    <n v="1"/>
    <s v="Completed"/>
    <n v="1"/>
    <n v="1"/>
    <m/>
    <m/>
    <s v="CAL ESUP CY2018 B2"/>
    <s v="CAL ESUP CY2018 B1"/>
    <d v="2018-04-21T00:00:00"/>
    <d v="2018-04-20T00:00:00"/>
    <d v="2018-05-11T00:00:00"/>
    <m/>
    <m/>
    <m/>
    <m/>
    <n v="0"/>
    <n v="0"/>
    <n v="0"/>
    <n v="0"/>
    <n v="1"/>
    <n v="0"/>
    <n v="0"/>
    <n v="0"/>
    <n v="0"/>
    <n v="1"/>
  </r>
  <r>
    <x v="12"/>
    <s v="Calbayog City"/>
    <n v="303646"/>
    <s v="Oquendo National High School"/>
    <s v="CALBAYOG CITY"/>
    <n v="1"/>
    <m/>
    <n v="1"/>
    <m/>
    <m/>
    <m/>
    <m/>
    <m/>
    <n v="1195826.77"/>
    <s v="UPGRADING"/>
    <n v="1"/>
    <s v="Completed"/>
    <n v="0.55000000000000004"/>
    <n v="1"/>
    <m/>
    <m/>
    <s v="CAL ESUP CY2018 B3"/>
    <s v="CAL ESUP CY2018 B1"/>
    <d v="2018-04-21T00:00:00"/>
    <d v="2018-04-20T00:00:00"/>
    <d v="2018-05-11T00:00:00"/>
    <m/>
    <m/>
    <m/>
    <m/>
    <n v="0"/>
    <n v="0"/>
    <n v="0"/>
    <n v="0"/>
    <n v="1"/>
    <n v="0"/>
    <n v="0"/>
    <n v="0"/>
    <n v="0"/>
    <n v="1"/>
  </r>
  <r>
    <x v="12"/>
    <s v="Catbalogan City"/>
    <n v="303623"/>
    <s v="Silanga NHS"/>
    <s v="CITY OF CATBALOGAN (Capital)"/>
    <n v="2"/>
    <m/>
    <n v="1"/>
    <m/>
    <m/>
    <m/>
    <m/>
    <m/>
    <n v="967974.40000000002"/>
    <s v="UPGRADING"/>
    <n v="1"/>
    <s v="Completed"/>
    <n v="1"/>
    <n v="1"/>
    <m/>
    <m/>
    <s v="CY 2018- BEFF- ESUP- R8 - CC- L1"/>
    <m/>
    <d v="2018-07-05T00:00:00"/>
    <d v="2018-07-13T00:00:00"/>
    <d v="2018-08-01T00:00:00"/>
    <d v="2018-08-20T00:00:00"/>
    <d v="2018-08-31T00:00:00"/>
    <s v="WC CONSTRUCTION"/>
    <n v="953285.25"/>
    <n v="0"/>
    <n v="0"/>
    <n v="0"/>
    <n v="0"/>
    <n v="1"/>
    <n v="0"/>
    <n v="0"/>
    <n v="0"/>
    <n v="0"/>
    <n v="1"/>
  </r>
  <r>
    <x v="12"/>
    <s v="Catbalogan City"/>
    <n v="313701"/>
    <s v="Catbalogan NCHS"/>
    <s v="CITY OF CATBALOGAN (Capital)"/>
    <n v="2"/>
    <m/>
    <n v="1"/>
    <m/>
    <m/>
    <m/>
    <m/>
    <m/>
    <n v="907149.62"/>
    <s v="UPGRADING"/>
    <n v="1"/>
    <s v="Completed"/>
    <n v="1"/>
    <n v="1"/>
    <m/>
    <m/>
    <s v="CY 2018- BEFF- ESUP- R8 - CC- L3"/>
    <m/>
    <d v="2018-07-05T00:00:00"/>
    <d v="2018-07-13T00:00:00"/>
    <d v="2018-08-01T00:00:00"/>
    <d v="2018-09-03T00:00:00"/>
    <d v="2018-09-28T00:00:00"/>
    <s v="RNA CONSTRUCTION AND SUPPLY"/>
    <n v="892311.17"/>
    <n v="0"/>
    <n v="0"/>
    <n v="0"/>
    <n v="0"/>
    <n v="1"/>
    <n v="0"/>
    <n v="0"/>
    <n v="0"/>
    <n v="0"/>
    <n v="1"/>
  </r>
  <r>
    <x v="12"/>
    <s v="Catbalogan City"/>
    <n v="313706"/>
    <s v="Pangdan National High School"/>
    <s v="CITY OF CATBALOGAN (Capital)"/>
    <n v="2"/>
    <m/>
    <n v="1"/>
    <m/>
    <m/>
    <m/>
    <m/>
    <m/>
    <n v="978526.9"/>
    <s v="UPGRADING"/>
    <n v="1"/>
    <s v="Completed"/>
    <n v="0.92"/>
    <n v="1"/>
    <m/>
    <m/>
    <s v="CY 2018- BEFF- ESUP- R8 - CC- L2"/>
    <m/>
    <d v="2018-07-05T00:00:00"/>
    <d v="2018-07-13T00:00:00"/>
    <d v="2018-08-01T00:00:00"/>
    <d v="2018-09-16T00:00:00"/>
    <d v="2018-10-05T00:00:00"/>
    <s v="J .Custorio Construction"/>
    <n v="933000"/>
    <n v="0"/>
    <n v="0"/>
    <n v="0"/>
    <n v="0"/>
    <n v="1"/>
    <n v="0"/>
    <n v="0"/>
    <n v="0"/>
    <n v="0"/>
    <n v="1"/>
  </r>
  <r>
    <x v="12"/>
    <s v="Eastern Samar"/>
    <n v="303510"/>
    <s v="Jipapad NHS"/>
    <s v="JIPAPAD"/>
    <n v="0"/>
    <m/>
    <n v="1"/>
    <m/>
    <m/>
    <m/>
    <m/>
    <m/>
    <n v="1899932.73"/>
    <s v="UPGRADING"/>
    <n v="1"/>
    <s v="Completed"/>
    <n v="0.95"/>
    <n v="1"/>
    <s v="August 25, 2018"/>
    <m/>
    <s v="CY 2018 BEFF-ELECTRIFICATION OF UN-ENERGIZED SCHOOLS AND MODERNIZATION OF ELECTRICAL SYSTEMS ON-GRID SCHOOLS BATCH 1 ESAMAR-LOT 4_x000a_ "/>
    <s v="CY 2018-BEFF ELECTRIFICATION-04"/>
    <s v="March 16, 2018"/>
    <s v="March 26, 2018"/>
    <s v="April 10, 2018"/>
    <s v="Arpil 17, 2018"/>
    <s v="April 20, 2018"/>
    <s v="TUBIGAN BUILDERS"/>
    <n v="1883623.09"/>
    <n v="0"/>
    <n v="0"/>
    <n v="0"/>
    <n v="0"/>
    <n v="1"/>
    <n v="0"/>
    <n v="0"/>
    <n v="0"/>
    <n v="0"/>
    <n v="1"/>
  </r>
  <r>
    <x v="12"/>
    <s v="Eastern Samar"/>
    <n v="303518"/>
    <s v="Mercedes HS"/>
    <s v="MERCEDES"/>
    <n v="0"/>
    <m/>
    <n v="1"/>
    <m/>
    <m/>
    <m/>
    <m/>
    <m/>
    <n v="2174089.73"/>
    <s v="UPGRADING"/>
    <n v="1"/>
    <s v="Completed"/>
    <n v="0.95"/>
    <n v="1"/>
    <s v="August 25, 2018"/>
    <m/>
    <s v="CY 2018 BEFF-ELECTRIFICATION OF UN-ENERGIZED SCHOOLS AND MODERNIZATION OF ELECTRICAL SYSTEMS ON-GRID SCHOOLS BATCH 1 ESAMAR-LOT 5 _x000a_ "/>
    <s v="CY 2018-BEFF ELECTRIFICATION-05"/>
    <s v="March 16, 2018"/>
    <s v="March 26, 2018"/>
    <s v="April 10, 2018"/>
    <s v="Arpil 17, 2018"/>
    <s v="April 20, 2018"/>
    <s v="DAY-BREAK ENTERPRISES"/>
    <n v="2133791.35"/>
    <n v="0"/>
    <n v="0"/>
    <n v="0"/>
    <n v="0"/>
    <n v="1"/>
    <n v="0"/>
    <n v="0"/>
    <n v="0"/>
    <n v="0"/>
    <n v="1"/>
  </r>
  <r>
    <x v="12"/>
    <s v="Eastern Samar"/>
    <n v="303516"/>
    <s v="Matarinao SOF"/>
    <s v="SALCEDO"/>
    <n v="0"/>
    <m/>
    <n v="1"/>
    <m/>
    <m/>
    <m/>
    <m/>
    <m/>
    <n v="2480957.29"/>
    <s v="UPGRADING"/>
    <n v="1"/>
    <s v="Completed"/>
    <n v="0.95"/>
    <n v="1"/>
    <s v="August 25, 2018"/>
    <m/>
    <s v="CY 2018 BEFF-ELECTRIFICATION OF UN-ENERGIZED SCHOOLS AND MODERNIZATION OF ELECTRICAL SYSTEMS ON-GRID SCHOOLS BATCH 1 ESAMAR-LOT 3_x000a_ "/>
    <s v="CY 2018-BEFF ELECTRIFICATION-03"/>
    <s v="March 16, 2018"/>
    <s v="March 26, 2018"/>
    <s v="April 10, 2018"/>
    <s v="Arpil 17, 2018"/>
    <s v="April 20, 2018"/>
    <s v="DAY-BREAK ENTERPRISES"/>
    <n v="2443569.4700000002"/>
    <n v="0"/>
    <n v="0"/>
    <n v="0"/>
    <n v="0"/>
    <n v="1"/>
    <n v="0"/>
    <n v="0"/>
    <n v="0"/>
    <n v="0"/>
    <n v="1"/>
  </r>
  <r>
    <x v="12"/>
    <s v="Eastern Samar"/>
    <n v="303524"/>
    <s v="San Julian NHS"/>
    <s v="SAN JULIAN"/>
    <n v="0"/>
    <m/>
    <n v="1"/>
    <m/>
    <m/>
    <m/>
    <m/>
    <m/>
    <n v="2683247.19"/>
    <s v="UPGRADING"/>
    <n v="1"/>
    <s v="Completed"/>
    <n v="0.95"/>
    <n v="1"/>
    <s v="August 25, 2018"/>
    <m/>
    <s v="CY 2018 BEFF-ELECTRIFICATION OF UN-ENERGIZED SCHOOLS AND MODERNIZATION OF ELECTRICAL SYSTEMS ON-GRID SCHOOLS BATCH 1 ESAMAR-LOT 1 _x000a_ "/>
    <s v="CY 2018-BEFF ELECTRIFICATION-01"/>
    <s v="March 16, 2018"/>
    <s v="March 26, 2018"/>
    <s v="April 10, 2018"/>
    <s v="Arpil 17, 2018"/>
    <s v="April 20, 2018"/>
    <s v="LOBRIÑO'S CONSOLIDATED CONSTRUCTION"/>
    <n v="2659952.85"/>
    <n v="0"/>
    <n v="0"/>
    <n v="0"/>
    <n v="0"/>
    <n v="1"/>
    <n v="0"/>
    <n v="0"/>
    <n v="0"/>
    <n v="0"/>
    <n v="1"/>
  </r>
  <r>
    <x v="12"/>
    <s v="Eastern Samar"/>
    <n v="303527"/>
    <s v="Sulat NHS"/>
    <s v="SULAT"/>
    <n v="0"/>
    <m/>
    <n v="1"/>
    <m/>
    <m/>
    <m/>
    <m/>
    <m/>
    <n v="3227556.88"/>
    <s v="UPGRADING"/>
    <n v="1"/>
    <s v="Completed"/>
    <n v="0.95"/>
    <n v="1"/>
    <s v="August 25, 2018"/>
    <m/>
    <s v="CY 2018 BEFF-ELECTRIFICATION OF UN-ENERGIZED SCHOOLS AND MODERNIZATION OF ELECTRICAL SYSTEMS ON-GRID SCHOOLS BATCH 1 ESAMAR-LOT 2_x000a_ "/>
    <s v="CY 2018-BEFF ELECTRIFICATION-02"/>
    <s v="March 16, 2018"/>
    <s v="March 26, 2018"/>
    <s v="April 10, 2019"/>
    <s v="Arpil 17, 2018"/>
    <s v="April 20, 2018"/>
    <s v="LOBRIÑO'S CONSOLIDATED CONSTRUCTION"/>
    <n v="3199782.49"/>
    <n v="0"/>
    <n v="0"/>
    <n v="0"/>
    <n v="0"/>
    <n v="1"/>
    <n v="0"/>
    <n v="0"/>
    <n v="0"/>
    <n v="0"/>
    <n v="1"/>
  </r>
  <r>
    <x v="12"/>
    <s v="Leyte"/>
    <n v="303389"/>
    <s v="Villaba NHS (LNCAST)"/>
    <s v="VILLABA"/>
    <n v="3"/>
    <m/>
    <n v="1"/>
    <m/>
    <m/>
    <m/>
    <m/>
    <m/>
    <n v="1184101.21"/>
    <s v="UPGRADING"/>
    <n v="1"/>
    <s v="Completed"/>
    <n v="1"/>
    <n v="1"/>
    <m/>
    <m/>
    <s v="lot 1-cy-2018-E-B1-leyte"/>
    <s v="lot 1-cy-2018-E-B1-leyte"/>
    <d v="2018-03-26T00:00:00"/>
    <d v="2018-04-02T00:00:00"/>
    <d v="2018-05-07T00:00:00"/>
    <d v="2018-06-04T00:00:00"/>
    <d v="2018-06-15T00:00:00"/>
    <s v="R.M. PADILLO BUILDERS"/>
    <n v="1151115.3700000001"/>
    <n v="0"/>
    <n v="0"/>
    <n v="0"/>
    <n v="0"/>
    <n v="1"/>
    <n v="0"/>
    <n v="0"/>
    <n v="0"/>
    <n v="0"/>
    <n v="1"/>
  </r>
  <r>
    <x v="12"/>
    <s v="Leyte"/>
    <n v="303442"/>
    <s v="Villaba National Comprehensive High School"/>
    <s v="VILLABA"/>
    <n v="3"/>
    <m/>
    <n v="1"/>
    <m/>
    <m/>
    <m/>
    <m/>
    <m/>
    <n v="3162822.17"/>
    <s v="UPGRADING"/>
    <n v="1"/>
    <s v="Completed"/>
    <n v="1"/>
    <n v="1"/>
    <m/>
    <m/>
    <s v="lot 2-cy-2018-E-B1-leyte"/>
    <s v="lot 2-cy-2018-E-B1-leyte"/>
    <d v="2018-03-26T00:00:00"/>
    <d v="2018-04-02T00:00:00"/>
    <d v="2018-05-07T00:00:00"/>
    <d v="2018-06-04T00:00:00"/>
    <d v="2018-06-15T00:00:00"/>
    <s v="D.L. AUREO CONSTRUCTION"/>
    <n v="3098929.27"/>
    <n v="0"/>
    <n v="0"/>
    <n v="0"/>
    <n v="0"/>
    <n v="1"/>
    <n v="0"/>
    <n v="0"/>
    <n v="0"/>
    <n v="0"/>
    <n v="1"/>
  </r>
  <r>
    <x v="12"/>
    <s v="Leyte"/>
    <n v="313322"/>
    <s v="Cahigan NHS"/>
    <s v="VILLABA"/>
    <n v="3"/>
    <m/>
    <n v="1"/>
    <m/>
    <m/>
    <m/>
    <m/>
    <m/>
    <n v="1104935.83"/>
    <s v="UPGRADING"/>
    <n v="1"/>
    <s v="Completed"/>
    <n v="1"/>
    <n v="1"/>
    <m/>
    <m/>
    <s v="lot 3-cy-2018-E-B1-leyte"/>
    <s v="lot 3-cy-2018-E-B1-leyte"/>
    <d v="2018-03-26T00:00:00"/>
    <d v="2018-04-02T00:00:00"/>
    <d v="2018-05-07T00:00:00"/>
    <d v="2018-06-04T00:00:00"/>
    <d v="2018-06-15T00:00:00"/>
    <s v="NV&amp; C CONSTRUCTION AND GENERAL SUPPLY"/>
    <n v="1086973.98"/>
    <n v="0"/>
    <n v="0"/>
    <n v="0"/>
    <n v="0"/>
    <n v="1"/>
    <n v="0"/>
    <n v="0"/>
    <n v="0"/>
    <n v="0"/>
    <n v="1"/>
  </r>
  <r>
    <x v="12"/>
    <s v="Leyte"/>
    <n v="313345"/>
    <s v="Sulpa NHS"/>
    <s v="VILLABA"/>
    <n v="3"/>
    <m/>
    <n v="1"/>
    <m/>
    <m/>
    <m/>
    <m/>
    <m/>
    <n v="1232603.71"/>
    <s v="UPGRADING"/>
    <n v="1"/>
    <s v="Completed"/>
    <n v="1"/>
    <n v="1"/>
    <m/>
    <m/>
    <s v="lot 4-cy-2018-E-B1-leyte"/>
    <s v="lot 4-cy-2018-E-B1-leyte"/>
    <d v="2018-03-26T00:00:00"/>
    <d v="2018-04-02T00:00:00"/>
    <d v="2018-05-07T00:00:00"/>
    <d v="2018-06-04T00:00:00"/>
    <d v="2018-06-15T00:00:00"/>
    <s v="AGB CONSTRUCTION AND SUPPLY"/>
    <n v="1198725.5"/>
    <n v="0"/>
    <n v="0"/>
    <n v="0"/>
    <n v="0"/>
    <n v="1"/>
    <n v="0"/>
    <n v="0"/>
    <n v="0"/>
    <n v="0"/>
    <n v="1"/>
  </r>
  <r>
    <x v="12"/>
    <s v="Northern Samar"/>
    <n v="303535"/>
    <s v="Bobon School for Philippine Craftsmen"/>
    <s v="BOBON"/>
    <n v="1"/>
    <m/>
    <n v="1"/>
    <m/>
    <m/>
    <m/>
    <m/>
    <m/>
    <n v="3153787.21"/>
    <s v="UPGRADING"/>
    <n v="1"/>
    <s v="Completed"/>
    <n v="1"/>
    <n v="1"/>
    <m/>
    <m/>
    <s v="BEFF2018-B1-E-NS-L1"/>
    <s v="BEFF2018-B1-E-NS-L1"/>
    <s v="June 6, 2018"/>
    <s v="June 14, 2018"/>
    <s v="June 28, 2018"/>
    <d v="2018-07-25T00:00:00"/>
    <m/>
    <s v="MAGA Construction &amp; Supply"/>
    <n v="2636473.12"/>
    <n v="0"/>
    <n v="0"/>
    <n v="0"/>
    <n v="0"/>
    <n v="1"/>
    <n v="0"/>
    <n v="0"/>
    <n v="0"/>
    <n v="0"/>
    <n v="1"/>
  </r>
  <r>
    <x v="12"/>
    <s v="Northern Samar"/>
    <n v="303548"/>
    <s v="Eladio T. Balite Memorial School of Fisheries"/>
    <s v="BOBON"/>
    <n v="1"/>
    <m/>
    <n v="1"/>
    <m/>
    <m/>
    <m/>
    <m/>
    <m/>
    <n v="2555079.02"/>
    <s v="UPGRADING"/>
    <n v="1"/>
    <s v="Completed"/>
    <n v="1"/>
    <n v="1"/>
    <m/>
    <m/>
    <s v="BEFF2018-B1-E-NS-L2"/>
    <s v="BEFF2018-B1-E-NS-L2"/>
    <s v="June 6, 2019"/>
    <s v="June 14, 2019"/>
    <s v="June 28, 2018"/>
    <d v="2018-07-25T00:00:00"/>
    <m/>
    <s v="ROSS Engineering &amp; Construction"/>
    <n v="2237178.2799999998"/>
    <n v="0"/>
    <n v="0"/>
    <n v="0"/>
    <n v="0"/>
    <n v="1"/>
    <n v="0"/>
    <n v="0"/>
    <n v="0"/>
    <n v="0"/>
    <n v="1"/>
  </r>
  <r>
    <x v="12"/>
    <s v="Northern Samar"/>
    <n v="303541"/>
    <s v="Catarman National High School"/>
    <s v="CATARMAN (Capital)"/>
    <n v="1"/>
    <m/>
    <n v="1"/>
    <m/>
    <m/>
    <m/>
    <m/>
    <m/>
    <n v="3833968.6"/>
    <s v="UPGRADING"/>
    <n v="1"/>
    <s v="Completed"/>
    <n v="1"/>
    <n v="1"/>
    <m/>
    <m/>
    <s v="BEFF2018-B1-E-NS-L3"/>
    <s v="BEFF2018-B1-E-NS-L3"/>
    <s v="June 6, 2020"/>
    <s v="June 14, 2020"/>
    <s v="June 28, 2018"/>
    <d v="2018-07-25T00:00:00"/>
    <m/>
    <s v="MAGA Construction &amp; Supply"/>
    <n v="3205230.91"/>
    <n v="0"/>
    <n v="0"/>
    <n v="0"/>
    <n v="0"/>
    <n v="1"/>
    <n v="0"/>
    <n v="0"/>
    <n v="0"/>
    <n v="0"/>
    <n v="1"/>
  </r>
  <r>
    <x v="12"/>
    <s v="Northern Samar"/>
    <n v="303566"/>
    <s v="Mondragon Agro-Ind'L HS"/>
    <s v="MONDRAGON"/>
    <n v="1"/>
    <m/>
    <n v="1"/>
    <m/>
    <m/>
    <m/>
    <m/>
    <m/>
    <n v="3334063.59"/>
    <s v="UPGRADING"/>
    <n v="1"/>
    <s v="Completed"/>
    <n v="1"/>
    <n v="1"/>
    <m/>
    <m/>
    <s v="BEFF2018-B1-E-NS-L4"/>
    <s v="BEFF2018-B1-E-NS-L4"/>
    <s v="June 6, 2021"/>
    <s v="June 14, 2021"/>
    <s v="June 28, 2018"/>
    <d v="2018-07-25T00:00:00"/>
    <m/>
    <s v="ROSS Engineering &amp; Construction"/>
    <n v="2918463.7"/>
    <n v="0"/>
    <n v="0"/>
    <n v="0"/>
    <n v="0"/>
    <n v="1"/>
    <n v="0"/>
    <n v="0"/>
    <n v="0"/>
    <n v="0"/>
    <n v="1"/>
  </r>
  <r>
    <x v="12"/>
    <s v="Northern Samar"/>
    <n v="313605"/>
    <s v="Leonardo M. Amigo High School"/>
    <s v="MONDRAGON"/>
    <n v="1"/>
    <m/>
    <n v="1"/>
    <m/>
    <m/>
    <m/>
    <m/>
    <m/>
    <n v="1149519.71"/>
    <s v="UPGRADING"/>
    <n v="1"/>
    <s v="Completed"/>
    <n v="1"/>
    <n v="1"/>
    <m/>
    <m/>
    <s v="BEFF2018-B1-E-NS-L5"/>
    <s v="BEFF2018-B1-E-NS-L5"/>
    <s v="June 6, 2022"/>
    <s v="June 14, 2022"/>
    <s v="June 28, 2018"/>
    <d v="2018-07-25T00:00:00"/>
    <m/>
    <s v="MAGA Construction &amp; Supply"/>
    <n v="996008.08"/>
    <n v="0"/>
    <n v="0"/>
    <n v="0"/>
    <n v="0"/>
    <n v="1"/>
    <n v="0"/>
    <n v="0"/>
    <n v="0"/>
    <n v="0"/>
    <n v="1"/>
  </r>
  <r>
    <x v="12"/>
    <s v="Northern Samar"/>
    <n v="303539"/>
    <s v="Capacujan NHS"/>
    <s v="PALAPAG"/>
    <n v="2"/>
    <m/>
    <n v="1"/>
    <m/>
    <m/>
    <m/>
    <m/>
    <m/>
    <n v="1675760.29"/>
    <s v="UPGRADING"/>
    <n v="1"/>
    <s v="Completed"/>
    <n v="1"/>
    <n v="1"/>
    <m/>
    <m/>
    <s v="BEFF2018-B1-E-NS-L6"/>
    <s v="BEFF2018-B1-E-NS-L6"/>
    <s v="June 6, 2023"/>
    <s v="June 14, 2023"/>
    <s v="June 28, 2018"/>
    <d v="2018-07-25T00:00:00"/>
    <m/>
    <s v="MAGA Construction &amp; Supply"/>
    <n v="1408308.947716"/>
    <n v="0"/>
    <n v="0"/>
    <n v="0"/>
    <n v="0"/>
    <n v="1"/>
    <n v="0"/>
    <n v="0"/>
    <n v="0"/>
    <n v="0"/>
    <n v="1"/>
  </r>
  <r>
    <x v="12"/>
    <s v="Northern Samar"/>
    <n v="313609"/>
    <s v="Cabatuan NHS"/>
    <s v="PALAPAG"/>
    <n v="2"/>
    <m/>
    <n v="1"/>
    <m/>
    <m/>
    <m/>
    <m/>
    <m/>
    <n v="954013.8"/>
    <s v="UPGRADING"/>
    <n v="1"/>
    <s v="Completed"/>
    <n v="1"/>
    <n v="1"/>
    <m/>
    <m/>
    <s v="BEFF2018-B1-E-NS-L6"/>
    <s v="BEFF2018-B1-E-NS-L6"/>
    <s v="June 6, 2024"/>
    <s v="June 14, 2024"/>
    <s v="June 28, 2018"/>
    <d v="2018-07-25T00:00:00"/>
    <m/>
    <s v="MAGA Construction &amp; Supply"/>
    <n v="801753.19752000005"/>
    <n v="0"/>
    <n v="0"/>
    <n v="0"/>
    <n v="0"/>
    <n v="1"/>
    <n v="0"/>
    <n v="0"/>
    <n v="0"/>
    <n v="0"/>
    <n v="1"/>
  </r>
  <r>
    <x v="12"/>
    <s v="Northern Samar"/>
    <n v="313621"/>
    <s v="Zoilo T. Lobos Memorial High School"/>
    <s v="PAMBUJAN"/>
    <n v="2"/>
    <m/>
    <n v="1"/>
    <m/>
    <m/>
    <m/>
    <m/>
    <m/>
    <n v="1393081.21"/>
    <s v="UPGRADING"/>
    <n v="1"/>
    <s v="Completed"/>
    <n v="1"/>
    <n v="1"/>
    <m/>
    <m/>
    <s v="BEFF2018-B1-E-NS-L7"/>
    <s v="BEFF2018-B1-E-NS-L7"/>
    <s v="June 6, 2025"/>
    <s v="June 14, 2025"/>
    <s v="June 28, 2018"/>
    <d v="2018-07-25T00:00:00"/>
    <d v="2018-08-10T00:00:00"/>
    <s v="SMU Construction &amp; Supplies"/>
    <n v="1220283.6299999999"/>
    <n v="0"/>
    <n v="0"/>
    <n v="0"/>
    <n v="0"/>
    <n v="1"/>
    <n v="0"/>
    <n v="0"/>
    <n v="0"/>
    <n v="0"/>
    <n v="1"/>
  </r>
  <r>
    <x v="12"/>
    <s v="Northern Samar"/>
    <n v="313618"/>
    <s v="Balnasan National High School"/>
    <s v="SAN ROQUE"/>
    <n v="2"/>
    <m/>
    <n v="1"/>
    <m/>
    <m/>
    <m/>
    <m/>
    <m/>
    <n v="1577033.76"/>
    <s v="UPGRADING"/>
    <n v="1"/>
    <s v="Completed"/>
    <n v="1"/>
    <n v="1"/>
    <m/>
    <m/>
    <s v="BEFF2018-B1-E-NS-L8"/>
    <s v="BEFF2018-B1-E-NS-L8"/>
    <s v="June 6, 2026"/>
    <s v="June 14, 2026"/>
    <s v="June 28, 2018"/>
    <d v="2018-07-25T00:00:00"/>
    <d v="2018-08-10T00:00:00"/>
    <s v="SMU Construction &amp; Supplies"/>
    <n v="1381476.98"/>
    <n v="0"/>
    <n v="0"/>
    <n v="0"/>
    <n v="0"/>
    <n v="1"/>
    <n v="0"/>
    <n v="0"/>
    <n v="0"/>
    <n v="0"/>
    <n v="1"/>
  </r>
  <r>
    <x v="12"/>
    <s v="Ormoc City"/>
    <n v="303654"/>
    <s v="Dolores National High School"/>
    <s v="ORMOC CITY"/>
    <n v="4"/>
    <m/>
    <n v="1"/>
    <m/>
    <m/>
    <m/>
    <m/>
    <m/>
    <n v="3007642.38"/>
    <s v="UPGRADING"/>
    <n v="1"/>
    <s v="Completed"/>
    <n v="1"/>
    <n v="1"/>
    <s v="Aug. 19"/>
    <m/>
    <s v="2018-beff-e-b1-c5"/>
    <m/>
    <d v="2018-03-06T00:00:00"/>
    <d v="2018-03-14T00:00:00"/>
    <d v="2018-03-26T00:00:00"/>
    <d v="2018-04-13T00:00:00"/>
    <d v="2018-05-21T00:00:00"/>
    <s v="JB BautistaEnterprises"/>
    <n v="2957771.42"/>
    <n v="0"/>
    <n v="0"/>
    <n v="0"/>
    <n v="0"/>
    <n v="1"/>
    <n v="0"/>
    <n v="0"/>
    <n v="0"/>
    <n v="0"/>
    <n v="1"/>
  </r>
  <r>
    <x v="12"/>
    <s v="Ormoc City"/>
    <n v="303655"/>
    <s v="Ipil National High School"/>
    <s v="ORMOC CITY"/>
    <n v="4"/>
    <m/>
    <n v="1"/>
    <m/>
    <m/>
    <m/>
    <m/>
    <m/>
    <n v="2515883.21"/>
    <s v="UPGRADING"/>
    <n v="1"/>
    <s v="Completed"/>
    <n v="1"/>
    <n v="1"/>
    <s v="Aug. 19"/>
    <m/>
    <s v="2018-beff-e-b1-c6"/>
    <m/>
    <d v="2018-03-06T00:00:00"/>
    <d v="2018-03-14T00:00:00"/>
    <d v="2018-03-26T00:00:00"/>
    <d v="2018-04-13T00:00:00"/>
    <d v="2018-05-21T00:00:00"/>
    <s v="JRM Construction &amp; Supply"/>
    <n v="2462794.19"/>
    <n v="0"/>
    <n v="0"/>
    <n v="0"/>
    <n v="0"/>
    <n v="1"/>
    <n v="0"/>
    <n v="0"/>
    <n v="0"/>
    <n v="0"/>
    <n v="1"/>
  </r>
  <r>
    <x v="12"/>
    <s v="Ormoc City"/>
    <n v="303656"/>
    <s v="Linao National High School"/>
    <s v="ORMOC CITY"/>
    <n v="4"/>
    <m/>
    <n v="1"/>
    <m/>
    <m/>
    <m/>
    <m/>
    <m/>
    <n v="3128532.52"/>
    <s v="UPGRADING"/>
    <n v="1"/>
    <s v="Completed"/>
    <n v="1"/>
    <n v="1"/>
    <s v="Aug. 19"/>
    <m/>
    <s v="2018-beff-e-b1-c4"/>
    <m/>
    <d v="2018-03-06T00:00:00"/>
    <d v="2018-03-14T00:00:00"/>
    <d v="2018-03-26T00:00:00"/>
    <d v="2018-04-13T00:00:00"/>
    <d v="2018-05-21T00:00:00"/>
    <s v="Melgazo construction &amp; Supply"/>
    <n v="3081891.71"/>
    <n v="0"/>
    <n v="0"/>
    <n v="0"/>
    <n v="0"/>
    <n v="1"/>
    <n v="0"/>
    <n v="0"/>
    <n v="0"/>
    <n v="0"/>
    <n v="1"/>
  </r>
  <r>
    <x v="12"/>
    <s v="Ormoc City"/>
    <n v="303657"/>
    <s v="Margen National High School"/>
    <s v="ORMOC CITY"/>
    <n v="4"/>
    <m/>
    <n v="1"/>
    <m/>
    <m/>
    <m/>
    <m/>
    <m/>
    <n v="2153212.81"/>
    <s v="UPGRADING"/>
    <n v="1"/>
    <s v="Completed"/>
    <n v="1"/>
    <n v="1"/>
    <s v="Aug. 19"/>
    <m/>
    <s v="2018-beff-e-b1-c9"/>
    <m/>
    <d v="2018-03-06T00:00:00"/>
    <d v="2018-03-14T00:00:00"/>
    <d v="2018-03-26T00:00:00"/>
    <d v="2018-04-13T00:00:00"/>
    <d v="2018-05-21T00:00:00"/>
    <s v="Vhits. D.G. Builders Enterprises"/>
    <n v="2121357.2400000002"/>
    <n v="0"/>
    <n v="0"/>
    <n v="0"/>
    <n v="0"/>
    <n v="1"/>
    <n v="0"/>
    <n v="0"/>
    <n v="0"/>
    <n v="0"/>
    <n v="1"/>
  </r>
  <r>
    <x v="12"/>
    <s v="Ormoc City"/>
    <n v="303658"/>
    <s v="New Ormoc City National High School"/>
    <s v="ORMOC CITY"/>
    <n v="4"/>
    <m/>
    <n v="1"/>
    <m/>
    <m/>
    <m/>
    <m/>
    <m/>
    <n v="3781284.86"/>
    <s v="UPGRADING"/>
    <n v="1"/>
    <s v="Completed"/>
    <n v="1"/>
    <n v="1"/>
    <s v="Aug. 19"/>
    <m/>
    <s v="2018-beff-e-b1-c1"/>
    <m/>
    <d v="2018-03-06T00:00:00"/>
    <d v="2018-03-14T00:00:00"/>
    <d v="2018-03-26T00:00:00"/>
    <d v="2018-04-13T00:00:00"/>
    <d v="2018-05-21T00:00:00"/>
    <s v="QCC Consuction &amp; Supply"/>
    <n v="3728200.82"/>
    <n v="0"/>
    <n v="0"/>
    <n v="0"/>
    <n v="0"/>
    <n v="1"/>
    <n v="0"/>
    <n v="0"/>
    <n v="0"/>
    <n v="0"/>
    <n v="1"/>
  </r>
  <r>
    <x v="12"/>
    <s v="Ormoc City"/>
    <n v="303660"/>
    <s v="Rustico Capahi Sr. Memorial National High School"/>
    <s v="ORMOC CITY"/>
    <n v="4"/>
    <m/>
    <n v="1"/>
    <m/>
    <m/>
    <m/>
    <m/>
    <m/>
    <n v="2017943.15"/>
    <s v="UPGRADING"/>
    <n v="1"/>
    <s v="Completed"/>
    <n v="1"/>
    <n v="1"/>
    <s v="Aug. 19"/>
    <m/>
    <s v="2018-beff-e-b1-c11"/>
    <m/>
    <d v="2018-03-06T00:00:00"/>
    <d v="2018-03-14T00:00:00"/>
    <d v="2018-03-26T00:00:00"/>
    <d v="2018-04-13T00:00:00"/>
    <d v="2018-05-21T00:00:00"/>
    <s v="HD Golden Buliders  &amp; Supply Inc."/>
    <n v="1958299.41"/>
    <n v="0"/>
    <n v="0"/>
    <n v="0"/>
    <n v="0"/>
    <n v="1"/>
    <n v="0"/>
    <n v="0"/>
    <n v="0"/>
    <n v="0"/>
    <n v="1"/>
  </r>
  <r>
    <x v="12"/>
    <s v="Ormoc City"/>
    <n v="303661"/>
    <s v="Genero B. Lureñana National High School"/>
    <s v="ORMOC CITY"/>
    <n v="4"/>
    <m/>
    <n v="1"/>
    <m/>
    <m/>
    <m/>
    <m/>
    <m/>
    <n v="3292258.37"/>
    <s v="UPGRADING"/>
    <n v="1"/>
    <s v="Completed"/>
    <n v="1"/>
    <n v="1"/>
    <s v="Aug. 19"/>
    <m/>
    <s v="2018-beff-e-b1-c3"/>
    <m/>
    <d v="2018-03-06T00:00:00"/>
    <d v="2018-03-14T00:00:00"/>
    <d v="2018-03-26T00:00:00"/>
    <d v="2018-04-13T00:00:00"/>
    <d v="2018-05-21T00:00:00"/>
    <s v="silverscket Enterprises"/>
    <n v="3200462.84"/>
    <n v="0"/>
    <n v="0"/>
    <n v="0"/>
    <n v="0"/>
    <n v="1"/>
    <n v="0"/>
    <n v="0"/>
    <n v="0"/>
    <n v="0"/>
    <n v="1"/>
  </r>
  <r>
    <x v="12"/>
    <s v="Ormoc City"/>
    <n v="303662"/>
    <s v="Valencia National High School"/>
    <s v="ORMOC CITY"/>
    <n v="4"/>
    <m/>
    <n v="1"/>
    <m/>
    <m/>
    <m/>
    <m/>
    <m/>
    <n v="3293173.99"/>
    <s v="UPGRADING"/>
    <n v="1"/>
    <s v="Completed"/>
    <n v="1"/>
    <n v="1"/>
    <s v="Aug. 19"/>
    <m/>
    <s v="2018-beff-e-b1-c2"/>
    <m/>
    <d v="2018-03-06T00:00:00"/>
    <d v="2018-03-14T00:00:00"/>
    <d v="2018-03-26T00:00:00"/>
    <d v="2018-04-13T00:00:00"/>
    <d v="2018-05-21T00:00:00"/>
    <s v="Vhits D.G. Builders Enterprise"/>
    <n v="3254055.18"/>
    <n v="0"/>
    <n v="0"/>
    <n v="0"/>
    <n v="0"/>
    <n v="1"/>
    <n v="0"/>
    <n v="0"/>
    <n v="0"/>
    <n v="0"/>
    <n v="1"/>
  </r>
  <r>
    <x v="12"/>
    <s v="Ormoc City"/>
    <n v="313901"/>
    <s v="Lilo-an National High School"/>
    <s v="ORMOC CITY"/>
    <n v="4"/>
    <m/>
    <n v="1"/>
    <m/>
    <m/>
    <m/>
    <m/>
    <m/>
    <n v="2032322.68"/>
    <s v="UPGRADING"/>
    <n v="1"/>
    <s v="Completed"/>
    <n v="1"/>
    <n v="1"/>
    <s v="Aug. 19"/>
    <m/>
    <s v="2018-beff-e-b1-c10"/>
    <m/>
    <d v="2018-03-06T00:00:00"/>
    <d v="2018-03-14T00:00:00"/>
    <d v="2018-03-26T00:00:00"/>
    <d v="2018-04-13T00:00:00"/>
    <d v="2018-05-21T00:00:00"/>
    <s v="Tom bUilders &amp; supply"/>
    <n v="1947137.8"/>
    <n v="0"/>
    <n v="0"/>
    <n v="0"/>
    <n v="0"/>
    <n v="1"/>
    <n v="0"/>
    <n v="0"/>
    <n v="0"/>
    <n v="0"/>
    <n v="1"/>
  </r>
  <r>
    <x v="12"/>
    <s v="Ormoc City"/>
    <n v="313902"/>
    <s v="Pedro G. Bañez National High School"/>
    <s v="ORMOC CITY"/>
    <n v="4"/>
    <m/>
    <n v="1"/>
    <m/>
    <m/>
    <m/>
    <m/>
    <m/>
    <n v="1551618.51"/>
    <s v="UPGRADING"/>
    <n v="1"/>
    <s v="Completed"/>
    <n v="1"/>
    <n v="1"/>
    <s v="Aug. 19"/>
    <m/>
    <s v="2018-beff-e-b1-c13"/>
    <m/>
    <d v="2018-03-06T00:00:00"/>
    <d v="2018-03-14T00:00:00"/>
    <d v="2018-03-26T00:00:00"/>
    <d v="2018-04-13T00:00:00"/>
    <d v="2018-05-21T00:00:00"/>
    <s v="Bench Construction &amp; Supply"/>
    <n v="1476661.27"/>
    <n v="0"/>
    <n v="0"/>
    <n v="0"/>
    <n v="0"/>
    <n v="1"/>
    <n v="0"/>
    <n v="0"/>
    <n v="0"/>
    <n v="0"/>
    <n v="1"/>
  </r>
  <r>
    <x v="12"/>
    <s v="Ormoc City"/>
    <n v="313903"/>
    <s v="Cabintan National High School"/>
    <s v="ORMOC CITY"/>
    <n v="4"/>
    <m/>
    <n v="1"/>
    <m/>
    <m/>
    <m/>
    <m/>
    <m/>
    <n v="1654412.29"/>
    <s v="UPGRADING"/>
    <n v="1"/>
    <s v="Completed"/>
    <n v="1"/>
    <n v="1"/>
    <s v="Aug. 19"/>
    <m/>
    <s v="2018-beff-e-b1-c12"/>
    <m/>
    <d v="2018-03-06T00:00:00"/>
    <d v="2018-03-14T00:00:00"/>
    <d v="2018-03-26T00:00:00"/>
    <d v="2018-04-13T00:00:00"/>
    <d v="2018-05-21T00:00:00"/>
    <s v="V.JYN Enterprises"/>
    <n v="1620629.31"/>
    <n v="0"/>
    <n v="0"/>
    <n v="0"/>
    <n v="0"/>
    <n v="1"/>
    <n v="0"/>
    <n v="0"/>
    <n v="0"/>
    <n v="0"/>
    <n v="1"/>
  </r>
  <r>
    <x v="12"/>
    <s v="Ormoc City"/>
    <n v="313904"/>
    <s v="Matica-a National High School"/>
    <s v="ORMOC CITY"/>
    <n v="4"/>
    <m/>
    <n v="1"/>
    <m/>
    <m/>
    <m/>
    <m/>
    <m/>
    <n v="2381911.9"/>
    <s v="UPGRADING"/>
    <n v="1"/>
    <s v="Completed"/>
    <n v="1"/>
    <n v="1"/>
    <s v="Aug. 19"/>
    <m/>
    <s v="2018-beff-e-b1-c7"/>
    <m/>
    <d v="2018-03-06T00:00:00"/>
    <d v="2018-03-14T00:00:00"/>
    <d v="2018-03-26T00:00:00"/>
    <d v="2018-04-13T00:00:00"/>
    <d v="2018-05-21T00:00:00"/>
    <s v="Melgazo construction &amp; Supply"/>
    <n v="1799816.48"/>
    <n v="0"/>
    <n v="0"/>
    <n v="0"/>
    <n v="0"/>
    <n v="1"/>
    <n v="0"/>
    <n v="0"/>
    <n v="0"/>
    <n v="0"/>
    <n v="1"/>
  </r>
  <r>
    <x v="12"/>
    <s v="Ormoc City"/>
    <n v="313906"/>
    <s v="Julian C. Gantuangco NHS"/>
    <s v="ORMOC CITY"/>
    <n v="4"/>
    <m/>
    <n v="1"/>
    <m/>
    <m/>
    <m/>
    <m/>
    <m/>
    <n v="1440097.15"/>
    <s v="UPGRADING"/>
    <n v="1"/>
    <s v="Completed"/>
    <n v="1"/>
    <n v="1"/>
    <s v="Aug. 19"/>
    <m/>
    <s v="2018-beff-e-b1-c14"/>
    <m/>
    <d v="2018-03-06T00:00:00"/>
    <d v="2018-03-14T00:00:00"/>
    <d v="2018-03-26T00:00:00"/>
    <d v="2018-04-13T00:00:00"/>
    <d v="2018-05-21T00:00:00"/>
    <s v="JFR COnstrUction"/>
    <n v="1410802.45"/>
    <n v="0"/>
    <n v="0"/>
    <n v="0"/>
    <n v="0"/>
    <n v="1"/>
    <n v="0"/>
    <n v="0"/>
    <n v="0"/>
    <n v="0"/>
    <n v="1"/>
  </r>
  <r>
    <x v="12"/>
    <s v="Ormoc City"/>
    <n v="330523"/>
    <s v="Ormoc City Senior High School"/>
    <s v="ORMOC CITY"/>
    <n v="4"/>
    <m/>
    <n v="1"/>
    <m/>
    <m/>
    <m/>
    <m/>
    <m/>
    <n v="2158792.2999999998"/>
    <s v="UPGRADING"/>
    <n v="1"/>
    <s v="Completed"/>
    <n v="1"/>
    <n v="1"/>
    <s v="Aug. 19"/>
    <m/>
    <s v="2018-beff-e-b1-c8"/>
    <m/>
    <d v="2018-03-06T00:00:00"/>
    <d v="2018-03-14T00:00:00"/>
    <d v="2018-03-26T00:00:00"/>
    <d v="2018-04-13T00:00:00"/>
    <d v="2018-05-21T00:00:00"/>
    <s v="Vhits. D.G. Builders Enterprises"/>
    <n v="2126853.5"/>
    <n v="0"/>
    <n v="0"/>
    <n v="0"/>
    <n v="0"/>
    <n v="1"/>
    <n v="0"/>
    <n v="0"/>
    <n v="0"/>
    <n v="0"/>
    <n v="1"/>
  </r>
  <r>
    <x v="12"/>
    <s v="Samar (Western Samar)"/>
    <n v="123509"/>
    <s v="Gandara I CS"/>
    <s v="GANDARA"/>
    <n v="1"/>
    <m/>
    <n v="1"/>
    <m/>
    <m/>
    <m/>
    <m/>
    <m/>
    <n v="3200049.06"/>
    <s v="UPGRADING"/>
    <n v="1"/>
    <s v="Completed"/>
    <n v="1"/>
    <n v="1"/>
    <d v="2018-10-11T00:00:00"/>
    <m/>
    <s v="CY2018BEFF-ELB1-L1"/>
    <s v="CY2018BEFF-ELB1-L1"/>
    <d v="2018-04-03T00:00:00"/>
    <d v="2018-04-11T00:00:00"/>
    <d v="2018-04-23T00:00:00"/>
    <d v="2018-05-25T00:00:00"/>
    <d v="2018-06-13T00:00:00"/>
    <s v="ROS Construction"/>
    <m/>
    <n v="0"/>
    <n v="0"/>
    <n v="0"/>
    <n v="0"/>
    <n v="1"/>
    <n v="0"/>
    <n v="0"/>
    <n v="0"/>
    <n v="0"/>
    <n v="1"/>
  </r>
  <r>
    <x v="12"/>
    <s v="Samar (Western Samar)"/>
    <n v="313727"/>
    <s v="Mabini NHS"/>
    <s v="BASEY"/>
    <n v="2"/>
    <m/>
    <n v="1"/>
    <m/>
    <m/>
    <m/>
    <m/>
    <m/>
    <n v="1271594.45"/>
    <s v="UPGRADING"/>
    <n v="1"/>
    <s v="Completed"/>
    <n v="1"/>
    <n v="1"/>
    <d v="2018-10-11T00:00:00"/>
    <m/>
    <s v="CY2018BEFF-ELB1-L2"/>
    <s v="CY2018BEFF-ELB1-L2"/>
    <d v="2018-04-03T00:00:00"/>
    <d v="2018-04-11T00:00:00"/>
    <d v="2018-04-23T00:00:00"/>
    <d v="2018-05-25T00:00:00"/>
    <d v="2018-06-13T00:00:00"/>
    <s v="Maga Construction"/>
    <m/>
    <n v="0"/>
    <n v="0"/>
    <n v="0"/>
    <n v="0"/>
    <n v="1"/>
    <n v="0"/>
    <n v="0"/>
    <n v="0"/>
    <n v="0"/>
    <n v="1"/>
  </r>
  <r>
    <x v="12"/>
    <s v="Samar (Western Samar)"/>
    <n v="303597"/>
    <s v="CALBIGA NATIONAL HIGH SCHOOL"/>
    <s v="CALBIGA"/>
    <n v="2"/>
    <m/>
    <n v="1"/>
    <m/>
    <m/>
    <m/>
    <m/>
    <m/>
    <n v="2166391.77"/>
    <s v="UPGRADING"/>
    <n v="1"/>
    <s v="Completed"/>
    <n v="1"/>
    <n v="1"/>
    <d v="2018-10-11T00:00:00"/>
    <m/>
    <s v="CY2018BEFF-ELB1-L3"/>
    <s v="CY2018BEFF-ELB1-L3"/>
    <d v="2018-04-03T00:00:00"/>
    <d v="2018-04-11T00:00:00"/>
    <d v="2018-04-23T00:00:00"/>
    <d v="2018-05-25T00:00:00"/>
    <d v="2018-06-13T00:00:00"/>
    <s v="Maga Construction"/>
    <n v="2140444.9300000002"/>
    <n v="0"/>
    <n v="0"/>
    <n v="0"/>
    <n v="0"/>
    <n v="1"/>
    <n v="0"/>
    <n v="0"/>
    <n v="0"/>
    <n v="0"/>
    <n v="1"/>
  </r>
  <r>
    <x v="12"/>
    <s v="Samar (Western Samar)"/>
    <n v="303601"/>
    <s v="Daram NHS"/>
    <s v="DARAM"/>
    <n v="2"/>
    <m/>
    <n v="1"/>
    <m/>
    <m/>
    <m/>
    <m/>
    <m/>
    <n v="1531224.89"/>
    <s v="ELECTRIFICATION OF SCHOOLS ON-GRID"/>
    <n v="1"/>
    <s v="Completed"/>
    <n v="1"/>
    <n v="1"/>
    <d v="2018-10-11T00:00:00"/>
    <m/>
    <s v="CY2018BEFF-ELB1-L4"/>
    <s v="CY2018BEFF-ELB1-L4"/>
    <d v="2018-04-03T00:00:00"/>
    <d v="2018-04-11T00:00:00"/>
    <d v="2018-04-23T00:00:00"/>
    <d v="2018-05-25T00:00:00"/>
    <d v="2018-06-13T00:00:00"/>
    <s v="Maga Construction"/>
    <n v="1513553.01"/>
    <n v="0"/>
    <n v="0"/>
    <n v="0"/>
    <n v="0"/>
    <n v="1"/>
    <n v="0"/>
    <n v="0"/>
    <n v="0"/>
    <n v="0"/>
    <n v="1"/>
  </r>
  <r>
    <x v="12"/>
    <s v="Samar (Western Samar)"/>
    <n v="313719"/>
    <s v="Bagacay NHS-Daram NHS Annex"/>
    <s v="DARAM"/>
    <n v="2"/>
    <m/>
    <n v="1"/>
    <m/>
    <m/>
    <m/>
    <m/>
    <m/>
    <n v="1725508.53"/>
    <s v="UPGRADING"/>
    <n v="1"/>
    <s v="Completed"/>
    <n v="1"/>
    <n v="1"/>
    <d v="2018-10-04T00:00:00"/>
    <m/>
    <s v="CY2018BEFF-ELB1-L5"/>
    <s v="CY2018BEFF-ELB1-L5"/>
    <s v="March 6,2018"/>
    <s v="March 14,2018"/>
    <s v="March 26,2018"/>
    <d v="2018-04-16T00:00:00"/>
    <d v="2018-06-06T00:00:00"/>
    <s v="Maga Construction"/>
    <n v="1710108.44"/>
    <n v="0"/>
    <n v="0"/>
    <n v="0"/>
    <n v="0"/>
    <n v="1"/>
    <n v="0"/>
    <n v="0"/>
    <n v="0"/>
    <n v="0"/>
    <n v="1"/>
  </r>
  <r>
    <x v="12"/>
    <s v="Samar (Western Samar)"/>
    <n v="313710"/>
    <s v="Malino National High School"/>
    <s v="JIABONG"/>
    <n v="2"/>
    <m/>
    <n v="1"/>
    <m/>
    <m/>
    <m/>
    <m/>
    <m/>
    <n v="965109.08"/>
    <s v="UPGRADING"/>
    <n v="1"/>
    <s v="Completed"/>
    <n v="1"/>
    <n v="1"/>
    <d v="2018-10-04T00:00:00"/>
    <m/>
    <s v="CY2018BEFF-ELB1-L6"/>
    <s v="CY2018BEFF-ELB1-L6"/>
    <s v="March 6,2018"/>
    <s v="March 14,2018"/>
    <s v="March 26,2018"/>
    <d v="2018-04-16T00:00:00"/>
    <d v="2018-06-06T00:00:00"/>
    <s v="Tubigan Builders"/>
    <m/>
    <n v="0"/>
    <n v="0"/>
    <n v="0"/>
    <n v="0"/>
    <n v="1"/>
    <n v="0"/>
    <n v="0"/>
    <n v="0"/>
    <n v="0"/>
    <n v="1"/>
  </r>
  <r>
    <x v="12"/>
    <s v="Samar (Western Samar)"/>
    <n v="303611"/>
    <s v="Marabut NHS"/>
    <s v="MARABUT"/>
    <n v="2"/>
    <m/>
    <n v="1"/>
    <m/>
    <m/>
    <m/>
    <m/>
    <m/>
    <n v="526801.85"/>
    <s v="ELECTRIFICATION OF SCHOOLS ON-GRID"/>
    <n v="1"/>
    <s v="Completed"/>
    <n v="1"/>
    <n v="1"/>
    <d v="2018-10-11T00:00:00"/>
    <m/>
    <s v="CY2018BEFF-ELB1-L2"/>
    <s v="CY2018BEFF-ELB1-L2"/>
    <d v="2018-04-03T00:00:00"/>
    <d v="2018-04-11T00:00:00"/>
    <d v="2018-04-23T00:00:00"/>
    <d v="2018-05-25T00:00:00"/>
    <d v="2018-06-13T00:00:00"/>
    <s v="Maga Construction"/>
    <m/>
    <n v="0"/>
    <n v="0"/>
    <n v="0"/>
    <n v="0"/>
    <n v="1"/>
    <n v="0"/>
    <n v="0"/>
    <n v="0"/>
    <n v="0"/>
    <n v="1"/>
  </r>
  <r>
    <x v="12"/>
    <s v="Samar (Western Samar)"/>
    <n v="303596"/>
    <s v="Calapi NHS"/>
    <s v="MOTIONG"/>
    <n v="2"/>
    <m/>
    <n v="1"/>
    <m/>
    <m/>
    <m/>
    <m/>
    <m/>
    <n v="1723736.2"/>
    <s v="UPGRADING"/>
    <n v="1"/>
    <s v="Completed"/>
    <n v="1"/>
    <n v="1"/>
    <d v="2018-10-04T00:00:00"/>
    <m/>
    <s v="CY2018BEFF-ELB1-L8"/>
    <s v="CY2018BEFF-ELB1-L8"/>
    <s v="March 6,2018"/>
    <s v="March 14,2018"/>
    <s v="March 26,2018"/>
    <d v="2018-04-16T00:00:00"/>
    <d v="2018-06-06T00:00:00"/>
    <s v="Maga Construction"/>
    <n v="1713315.58"/>
    <n v="0"/>
    <n v="0"/>
    <n v="0"/>
    <n v="0"/>
    <n v="1"/>
    <n v="0"/>
    <n v="0"/>
    <n v="0"/>
    <n v="0"/>
    <n v="1"/>
  </r>
  <r>
    <x v="12"/>
    <s v="Samar (Western Samar)"/>
    <n v="303641"/>
    <s v="Wright NHS"/>
    <s v="PARANAS (WRIGHT)"/>
    <n v="2"/>
    <m/>
    <n v="1"/>
    <m/>
    <m/>
    <m/>
    <m/>
    <m/>
    <n v="793826.39"/>
    <s v="ELECTRIFICATION OF SCHOOLS ON-GRID"/>
    <n v="1"/>
    <s v="Completed"/>
    <n v="1"/>
    <n v="1"/>
    <d v="2018-10-04T00:00:00"/>
    <m/>
    <s v="CY2018BEFF-ELB1-L7"/>
    <s v="CY2018BEFF-ELB1-L7"/>
    <s v="March 6,2018"/>
    <s v="March 14,2018"/>
    <s v="March 26,2018"/>
    <d v="2018-04-16T00:00:00"/>
    <d v="2018-06-06T00:00:00"/>
    <s v="Maga Construction"/>
    <m/>
    <n v="0"/>
    <n v="0"/>
    <n v="0"/>
    <n v="0"/>
    <n v="1"/>
    <n v="0"/>
    <n v="0"/>
    <n v="0"/>
    <n v="0"/>
    <n v="1"/>
  </r>
  <r>
    <x v="12"/>
    <s v="Samar (Western Samar)"/>
    <n v="313718"/>
    <s v="Primitivo T. Torrechiva National High School"/>
    <s v="VILLAREAL"/>
    <n v="2"/>
    <m/>
    <n v="1"/>
    <m/>
    <m/>
    <m/>
    <m/>
    <m/>
    <n v="467199.47"/>
    <s v="UPGRADING"/>
    <n v="1"/>
    <s v="Completed"/>
    <n v="1"/>
    <n v="1"/>
    <d v="2018-10-04T00:00:00"/>
    <m/>
    <s v="CY2018BEFF-ELB1-L7"/>
    <s v="CY2018BEFF-ELB1-L7"/>
    <s v="March 6,2018"/>
    <s v="March 14,2018"/>
    <s v="March 26,2018"/>
    <d v="2018-04-16T00:00:00"/>
    <d v="2018-06-06T00:00:00"/>
    <s v="Maga Construction"/>
    <m/>
    <n v="0"/>
    <n v="0"/>
    <n v="0"/>
    <n v="0"/>
    <n v="1"/>
    <n v="0"/>
    <n v="0"/>
    <n v="0"/>
    <n v="0"/>
    <n v="1"/>
  </r>
  <r>
    <x v="12"/>
    <s v="Samar (Western Samar)"/>
    <n v="313721"/>
    <s v="San Isidro NHS"/>
    <s v="ZUMARRAGA"/>
    <n v="2"/>
    <m/>
    <n v="1"/>
    <m/>
    <m/>
    <m/>
    <m/>
    <m/>
    <n v="504571.49"/>
    <s v="UPGRADING"/>
    <n v="1"/>
    <s v="Completed"/>
    <n v="1"/>
    <n v="1"/>
    <d v="2018-10-04T00:00:00"/>
    <m/>
    <s v="CY2018BEFF-ELB1-L6"/>
    <s v="CY2018BEFF-ELB1-L6"/>
    <s v="March 6,2018"/>
    <s v="March 14,2018"/>
    <s v="March 26,2018"/>
    <d v="2018-04-16T00:00:00"/>
    <d v="2018-06-06T00:00:00"/>
    <s v="Tubigan Builders"/>
    <m/>
    <n v="0"/>
    <n v="0"/>
    <n v="0"/>
    <n v="0"/>
    <n v="1"/>
    <n v="0"/>
    <n v="0"/>
    <n v="0"/>
    <n v="0"/>
    <n v="1"/>
  </r>
  <r>
    <x v="12"/>
    <s v="Tacloban City"/>
    <n v="303663"/>
    <s v="Leyte NHS"/>
    <s v="TACLOBAN CITY (Capital)"/>
    <n v="1"/>
    <m/>
    <n v="1"/>
    <m/>
    <m/>
    <m/>
    <m/>
    <m/>
    <n v="3268867.99"/>
    <s v="UPGRADING"/>
    <n v="1"/>
    <s v="Completed"/>
    <n v="1"/>
    <n v="1"/>
    <d v="2018-07-23T00:00:00"/>
    <m/>
    <s v="CY 2018_BEFF ELECTRIFICATION-Batch 1"/>
    <s v="CY 2018_BEFF ELECTRIFICATION-Batch 1"/>
    <d v="2018-04-19T00:00:00"/>
    <d v="2018-04-26T00:00:00"/>
    <d v="2018-05-08T00:00:00"/>
    <d v="2018-05-15T00:00:00"/>
    <d v="2018-05-17T00:00:00"/>
    <s v="JELM CONSTRUCTION"/>
    <n v="3232604.53"/>
    <n v="0"/>
    <n v="0"/>
    <n v="0"/>
    <n v="0"/>
    <n v="1"/>
    <n v="0"/>
    <n v="0"/>
    <n v="0"/>
    <n v="0"/>
    <n v="1"/>
  </r>
  <r>
    <x v="13"/>
    <s v="Bukidnon"/>
    <n v="303968"/>
    <s v="Libona NHS"/>
    <s v="LIBONA"/>
    <n v="1"/>
    <m/>
    <n v="1"/>
    <m/>
    <m/>
    <m/>
    <m/>
    <m/>
    <n v="421084.28"/>
    <s v="UPGRADING"/>
    <n v="1"/>
    <s v="ONGOING"/>
    <n v="0.1"/>
    <n v="0.85"/>
    <d v="2018-11-12T00:00:00"/>
    <m/>
    <s v="07-2018"/>
    <s v="28-2018"/>
    <m/>
    <d v="2018-08-08T00:00:00"/>
    <d v="2018-08-20T00:00:00"/>
    <m/>
    <d v="2018-09-10T00:00:00"/>
    <s v="Digos Constrak Corporation"/>
    <n v="334843.13"/>
    <n v="0"/>
    <n v="0"/>
    <n v="0"/>
    <n v="1"/>
    <n v="0"/>
    <n v="0"/>
    <n v="0"/>
    <n v="0"/>
    <n v="1"/>
    <n v="0"/>
  </r>
  <r>
    <x v="13"/>
    <s v="Bukidnon"/>
    <n v="314901"/>
    <s v="Dalirig NHS"/>
    <s v="MANOLO FORTICH"/>
    <n v="1"/>
    <m/>
    <n v="1"/>
    <m/>
    <m/>
    <m/>
    <m/>
    <m/>
    <n v="591286.35"/>
    <s v="UPGRADING"/>
    <n v="1"/>
    <s v="ONGOING"/>
    <n v="0.2"/>
    <n v="0.8"/>
    <d v="2018-10-28T00:00:00"/>
    <m/>
    <s v="07-2018"/>
    <s v="29-2018"/>
    <m/>
    <d v="2018-08-08T00:00:00"/>
    <d v="2018-08-20T00:00:00"/>
    <m/>
    <d v="2018-09-10T00:00:00"/>
    <s v="Digos Constrak Corporation"/>
    <n v="588344.62"/>
    <n v="0"/>
    <n v="0"/>
    <n v="0"/>
    <n v="1"/>
    <n v="0"/>
    <n v="0"/>
    <n v="0"/>
    <n v="0"/>
    <n v="1"/>
    <n v="0"/>
  </r>
  <r>
    <x v="13"/>
    <s v="Bukidnon"/>
    <n v="314903"/>
    <s v="San Vicente NHS"/>
    <s v="SUMILAO"/>
    <n v="1"/>
    <m/>
    <n v="1"/>
    <m/>
    <m/>
    <m/>
    <m/>
    <m/>
    <n v="318600.40999999997"/>
    <s v="UPGRADING"/>
    <n v="1"/>
    <s v="ONGOING"/>
    <n v="0.2"/>
    <n v="0.8"/>
    <d v="2018-11-12T00:00:00"/>
    <m/>
    <s v="07-2018"/>
    <s v="30-2018"/>
    <m/>
    <d v="2018-08-08T00:00:00"/>
    <d v="2018-08-20T00:00:00"/>
    <m/>
    <d v="2018-09-10T00:00:00"/>
    <s v="Digos Constrak Corporation"/>
    <n v="285324.63"/>
    <n v="0"/>
    <n v="0"/>
    <n v="0"/>
    <n v="1"/>
    <n v="0"/>
    <n v="0"/>
    <n v="0"/>
    <n v="0"/>
    <n v="1"/>
    <n v="0"/>
  </r>
  <r>
    <x v="13"/>
    <s v="Bukidnon"/>
    <n v="303987"/>
    <s v="Talakag NHS"/>
    <s v="TALAKAG"/>
    <n v="1"/>
    <m/>
    <n v="1"/>
    <m/>
    <m/>
    <m/>
    <m/>
    <m/>
    <n v="946827.8"/>
    <s v="UPGRADING"/>
    <n v="1"/>
    <s v="ONGOING"/>
    <n v="0.12"/>
    <n v="0.85"/>
    <d v="2018-10-28T00:00:00"/>
    <m/>
    <s v="07-2018"/>
    <s v="31-2018"/>
    <m/>
    <d v="2018-08-08T00:00:00"/>
    <d v="2018-08-20T00:00:00"/>
    <m/>
    <d v="2018-09-10T00:00:00"/>
    <s v="Digos Constrak Corporation"/>
    <n v="753354.56"/>
    <n v="0"/>
    <n v="0"/>
    <n v="0"/>
    <n v="1"/>
    <n v="0"/>
    <n v="0"/>
    <n v="0"/>
    <n v="0"/>
    <n v="1"/>
    <n v="0"/>
  </r>
  <r>
    <x v="13"/>
    <s v="Bukidnon"/>
    <n v="314908"/>
    <s v="Cabulohan-Paradise NHS - Townsite Annex"/>
    <s v="CABANGLASAN"/>
    <n v="2"/>
    <m/>
    <n v="1"/>
    <m/>
    <m/>
    <m/>
    <m/>
    <m/>
    <n v="624418.88"/>
    <s v="UPGRADING"/>
    <n v="1"/>
    <s v="ONGOING"/>
    <n v="0.2"/>
    <n v="0.5"/>
    <d v="2018-10-28T00:00:00"/>
    <m/>
    <s v="07-2018"/>
    <s v="32-2018"/>
    <m/>
    <d v="2018-08-08T00:00:00"/>
    <d v="2018-08-20T00:00:00"/>
    <m/>
    <d v="2018-09-10T00:00:00"/>
    <s v="Digos Constrak Corporation"/>
    <n v="558710.14"/>
    <n v="0"/>
    <n v="0"/>
    <n v="0"/>
    <n v="1"/>
    <n v="0"/>
    <n v="0"/>
    <n v="0"/>
    <n v="0"/>
    <n v="1"/>
    <n v="0"/>
  </r>
  <r>
    <x v="13"/>
    <s v="Bukidnon"/>
    <m/>
    <s v="Lantapan Stand-Alone SHS"/>
    <s v="LANTAPAN"/>
    <n v="2"/>
    <m/>
    <n v="1"/>
    <m/>
    <m/>
    <m/>
    <m/>
    <m/>
    <n v="1811677.5"/>
    <s v="UPGRADING"/>
    <n v="1"/>
    <s v="ONGOING"/>
    <n v="0.2"/>
    <n v="0.8"/>
    <d v="2018-12-12T00:00:00"/>
    <m/>
    <s v="07-2018"/>
    <s v="33-2018"/>
    <m/>
    <d v="2018-08-08T00:00:00"/>
    <d v="2018-08-20T00:00:00"/>
    <m/>
    <d v="2018-09-10T00:00:00"/>
    <s v="Digos Constrak Corporation"/>
    <n v="1622321.51"/>
    <n v="0"/>
    <n v="0"/>
    <n v="0"/>
    <n v="1"/>
    <n v="0"/>
    <n v="0"/>
    <n v="0"/>
    <n v="0"/>
    <n v="1"/>
    <n v="0"/>
  </r>
  <r>
    <x v="13"/>
    <s v="Bukidnon"/>
    <n v="314907"/>
    <s v="Halapitan NHS - Little Baguio Annex"/>
    <s v="SAN FERNANDO"/>
    <n v="2"/>
    <m/>
    <n v="1"/>
    <m/>
    <m/>
    <m/>
    <m/>
    <m/>
    <n v="564410.03"/>
    <s v="UPGRADING"/>
    <n v="1"/>
    <s v="ONGOING"/>
    <n v="0.2"/>
    <n v="0.7"/>
    <d v="2018-12-12T00:00:00"/>
    <m/>
    <s v="07-2018"/>
    <s v="34-2018"/>
    <m/>
    <d v="2018-08-08T00:00:00"/>
    <d v="2018-08-20T00:00:00"/>
    <m/>
    <d v="2018-09-10T00:00:00"/>
    <s v="Digos Constrak Corporation"/>
    <n v="504908.55"/>
    <n v="0"/>
    <n v="0"/>
    <n v="0"/>
    <n v="1"/>
    <n v="0"/>
    <n v="0"/>
    <n v="0"/>
    <n v="0"/>
    <n v="1"/>
    <n v="0"/>
  </r>
  <r>
    <x v="13"/>
    <s v="Cagayan de Oro City"/>
    <n v="304108"/>
    <s v="Bulua NHS"/>
    <s v="CAGAYAN DE ORO CITY (Capital)"/>
    <n v="1"/>
    <m/>
    <n v="1"/>
    <m/>
    <m/>
    <m/>
    <m/>
    <m/>
    <n v="1012007.31"/>
    <s v="UPGRADING"/>
    <n v="1"/>
    <s v="ONGOING"/>
    <n v="0.67"/>
    <n v="0.83"/>
    <m/>
    <m/>
    <m/>
    <s v="208-011"/>
    <d v="2018-05-04T00:00:00"/>
    <d v="2018-05-16T00:00:00"/>
    <d v="2018-06-03T00:00:00"/>
    <d v="2018-06-07T00:00:00"/>
    <d v="2018-07-03T00:00:00"/>
    <s v="BRIMA CONST."/>
    <n v="989436.07"/>
    <n v="0"/>
    <n v="0"/>
    <n v="0"/>
    <n v="1"/>
    <n v="0"/>
    <n v="0"/>
    <n v="0"/>
    <n v="0"/>
    <n v="1"/>
    <n v="0"/>
  </r>
  <r>
    <x v="13"/>
    <s v="Cagayan de Oro City"/>
    <n v="315403"/>
    <s v="Cagayan de Oro NHS - Balulang Annex"/>
    <s v="CAGAYAN DE ORO CITY (Capital)"/>
    <n v="1"/>
    <m/>
    <n v="1"/>
    <m/>
    <m/>
    <m/>
    <m/>
    <m/>
    <n v="3465288.73"/>
    <s v="UPGRADING"/>
    <n v="1"/>
    <s v="ONGOING"/>
    <n v="0.94"/>
    <n v="0.99"/>
    <m/>
    <m/>
    <m/>
    <s v="208-012"/>
    <d v="2018-05-04T00:00:00"/>
    <d v="2018-05-16T00:00:00"/>
    <d v="2018-06-03T00:00:00"/>
    <d v="2018-06-07T00:00:00"/>
    <d v="2018-07-03T00:00:00"/>
    <s v="BRIMA CONST."/>
    <n v="3379251.62"/>
    <n v="0"/>
    <n v="0"/>
    <n v="0"/>
    <n v="1"/>
    <n v="0"/>
    <n v="0"/>
    <n v="0"/>
    <n v="0"/>
    <n v="1"/>
    <n v="0"/>
  </r>
  <r>
    <x v="13"/>
    <s v="Cagayan de Oro City"/>
    <n v="304104"/>
    <s v="Agusan National High School"/>
    <s v="CAGAYAN DE ORO CITY (Capital)"/>
    <n v="2"/>
    <m/>
    <n v="1"/>
    <m/>
    <m/>
    <m/>
    <m/>
    <m/>
    <n v="4433497.5199999996"/>
    <s v="UPGRADING"/>
    <n v="1"/>
    <s v="ONGOING"/>
    <n v="0.91"/>
    <n v="0.91"/>
    <m/>
    <m/>
    <m/>
    <s v="208-013"/>
    <d v="2018-05-04T00:00:00"/>
    <d v="2018-05-16T00:00:00"/>
    <d v="2018-06-03T00:00:00"/>
    <d v="2018-06-07T00:00:00"/>
    <d v="2018-07-03T00:00:00"/>
    <s v="BRIMA CONST."/>
    <n v="4323276.6900000004"/>
    <n v="0"/>
    <n v="0"/>
    <n v="0"/>
    <n v="1"/>
    <n v="0"/>
    <n v="0"/>
    <n v="0"/>
    <n v="0"/>
    <n v="1"/>
    <n v="0"/>
  </r>
  <r>
    <x v="13"/>
    <s v="Cagayan de Oro City"/>
    <n v="304115"/>
    <s v="Gusa NHS-Cugman Annex"/>
    <s v="CAGAYAN DE ORO CITY (Capital)"/>
    <n v="2"/>
    <m/>
    <n v="1"/>
    <m/>
    <m/>
    <m/>
    <m/>
    <m/>
    <n v="1642134.89"/>
    <s v="UPGRADING"/>
    <n v="1"/>
    <s v="ONGOING"/>
    <n v="0.82"/>
    <n v="0.99"/>
    <m/>
    <m/>
    <m/>
    <s v="208-011"/>
    <d v="2018-05-04T00:00:00"/>
    <d v="2018-05-16T00:00:00"/>
    <d v="2018-06-03T00:00:00"/>
    <d v="2018-06-07T00:00:00"/>
    <d v="2018-07-03T00:00:00"/>
    <s v="BRIMA CONST."/>
    <n v="1601120.29"/>
    <n v="0"/>
    <n v="0"/>
    <n v="0"/>
    <n v="1"/>
    <n v="0"/>
    <n v="0"/>
    <n v="0"/>
    <n v="0"/>
    <n v="1"/>
    <n v="0"/>
  </r>
  <r>
    <x v="13"/>
    <s v="Cagayan de Oro City"/>
    <n v="304118"/>
    <s v="Lapasan National High School"/>
    <s v="CAGAYAN DE ORO CITY (Capital)"/>
    <n v="2"/>
    <m/>
    <n v="1"/>
    <m/>
    <m/>
    <m/>
    <m/>
    <m/>
    <n v="1550067.26"/>
    <s v="UPGRADING"/>
    <n v="1"/>
    <s v="ONGOING"/>
    <n v="0.76"/>
    <n v="0.99"/>
    <m/>
    <m/>
    <m/>
    <s v="208-011"/>
    <d v="2018-05-04T00:00:00"/>
    <d v="2018-05-16T00:00:00"/>
    <d v="2018-06-03T00:00:00"/>
    <d v="2018-06-07T00:00:00"/>
    <d v="2018-07-03T00:00:00"/>
    <s v="BRIMA CONST."/>
    <n v="1511066.11"/>
    <n v="0"/>
    <n v="0"/>
    <n v="0"/>
    <n v="1"/>
    <n v="0"/>
    <n v="0"/>
    <n v="0"/>
    <n v="0"/>
    <n v="1"/>
    <n v="0"/>
  </r>
  <r>
    <x v="13"/>
    <s v="Cagayan de Oro City"/>
    <n v="315401"/>
    <s v="Balubal NHS"/>
    <s v="CAGAYAN DE ORO CITY (Capital)"/>
    <n v="2"/>
    <m/>
    <n v="1"/>
    <m/>
    <m/>
    <m/>
    <m/>
    <m/>
    <n v="3049898.1"/>
    <s v="UPGRADING"/>
    <n v="1"/>
    <s v="ONGOING"/>
    <n v="0.85"/>
    <n v="0.86"/>
    <m/>
    <m/>
    <m/>
    <s v="208-014"/>
    <d v="2018-05-04T00:00:00"/>
    <d v="2018-05-16T00:00:00"/>
    <d v="2018-06-03T00:00:00"/>
    <d v="2018-06-07T00:00:00"/>
    <d v="2018-07-03T00:00:00"/>
    <s v="BRIMA CONST."/>
    <n v="2973777.69"/>
    <n v="0"/>
    <n v="0"/>
    <n v="0"/>
    <n v="1"/>
    <n v="0"/>
    <n v="0"/>
    <n v="0"/>
    <n v="0"/>
    <n v="1"/>
    <n v="0"/>
  </r>
  <r>
    <x v="13"/>
    <s v="Camiguin"/>
    <n v="303989"/>
    <s v="Bonbon NHS"/>
    <s v="CATARMAN"/>
    <n v="0"/>
    <m/>
    <n v="1"/>
    <m/>
    <m/>
    <m/>
    <m/>
    <m/>
    <n v="1419115.71"/>
    <s v="UPGRADING"/>
    <n v="1"/>
    <s v="ONGOING"/>
    <n v="0.65"/>
    <n v="0.95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Camiguin"/>
    <n v="303990"/>
    <s v="Camiguin NHS"/>
    <s v="CATARMAN"/>
    <n v="0"/>
    <m/>
    <n v="1"/>
    <m/>
    <m/>
    <m/>
    <m/>
    <m/>
    <n v="8681319.0199999996"/>
    <s v="UPGRADING"/>
    <n v="1"/>
    <s v="ONGOING"/>
    <n v="0.85"/>
    <n v="0.95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Camiguin"/>
    <n v="303992"/>
    <s v="Lawigan-Bura National High School"/>
    <s v="CATARMAN"/>
    <n v="0"/>
    <m/>
    <n v="1"/>
    <m/>
    <m/>
    <m/>
    <m/>
    <m/>
    <n v="2682276.0499999998"/>
    <s v="UPGRADING"/>
    <n v="1"/>
    <s v="ONGOING"/>
    <n v="0.8"/>
    <n v="0.95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Camiguin"/>
    <n v="303991"/>
    <s v="Guinsiliban National High School"/>
    <s v="GUINSILIBAN"/>
    <n v="0"/>
    <m/>
    <n v="1"/>
    <m/>
    <m/>
    <m/>
    <m/>
    <m/>
    <n v="3019910.32"/>
    <s v="UPGRADING"/>
    <n v="1"/>
    <s v="ONGOING"/>
    <n v="0.55000000000000004"/>
    <n v="0.6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Camiguin"/>
    <n v="315001"/>
    <s v="Maac National High School"/>
    <s v="GUINSILIBAN"/>
    <n v="0"/>
    <m/>
    <n v="1"/>
    <m/>
    <m/>
    <m/>
    <m/>
    <m/>
    <n v="4812666.4000000004"/>
    <s v="UPGRADING"/>
    <n v="1"/>
    <s v="ONGOING"/>
    <n v="0.45"/>
    <n v="0.5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Camiguin"/>
    <n v="303993"/>
    <s v="SIXTO A. ABAO NHS"/>
    <s v="MAHINOG"/>
    <n v="0"/>
    <m/>
    <n v="1"/>
    <m/>
    <m/>
    <m/>
    <m/>
    <m/>
    <n v="6434149.04"/>
    <s v="UPGRADING"/>
    <n v="1"/>
    <s v="ONGOING"/>
    <n v="0.7"/>
    <n v="0.95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Camiguin"/>
    <n v="303994"/>
    <s v="Mambajao NHS"/>
    <s v="MAMBAJAO (Capital)"/>
    <n v="0"/>
    <m/>
    <n v="1"/>
    <m/>
    <m/>
    <m/>
    <m/>
    <m/>
    <n v="13653985.18"/>
    <s v="UPGRADING"/>
    <n v="1"/>
    <s v="ONGOING"/>
    <n v="0.85"/>
    <n v="0.95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Camiguin"/>
    <n v="303996"/>
    <s v="Tupsan NHS"/>
    <s v="MAMBAJAO (Capital)"/>
    <n v="0"/>
    <m/>
    <n v="1"/>
    <m/>
    <m/>
    <m/>
    <m/>
    <m/>
    <n v="2773140.02"/>
    <s v="UPGRADING"/>
    <n v="1"/>
    <s v="ONGOING"/>
    <n v="0.6"/>
    <n v="0.95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Camiguin"/>
    <n v="303997"/>
    <s v="Yumbing National High School"/>
    <s v="MAMBAJAO (Capital)"/>
    <n v="0"/>
    <m/>
    <n v="1"/>
    <m/>
    <m/>
    <m/>
    <m/>
    <m/>
    <n v="5469760.4299999997"/>
    <s v="UPGRADING"/>
    <n v="1"/>
    <s v="ONGOING"/>
    <n v="0.6"/>
    <n v="0.95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Camiguin"/>
    <n v="303995"/>
    <s v="Eulalio U. Pabillore National High Sschool"/>
    <s v="SAGAY"/>
    <n v="0"/>
    <m/>
    <n v="1"/>
    <m/>
    <m/>
    <m/>
    <m/>
    <m/>
    <n v="4193168.3"/>
    <s v="UPGRADING"/>
    <n v="1"/>
    <s v="ONGOING"/>
    <n v="0.2"/>
    <n v="0.4"/>
    <m/>
    <m/>
    <m/>
    <m/>
    <d v="2018-07-24T00:00:00"/>
    <d v="2018-08-03T00:00:00"/>
    <m/>
    <m/>
    <m/>
    <m/>
    <m/>
    <n v="0"/>
    <n v="0"/>
    <n v="0"/>
    <n v="1"/>
    <n v="0"/>
    <n v="0"/>
    <n v="0"/>
    <n v="0"/>
    <n v="1"/>
    <n v="0"/>
  </r>
  <r>
    <x v="13"/>
    <s v="El Salvador"/>
    <n v="315305"/>
    <s v="Molugan NHS"/>
    <s v="CITY OF EL SALVADOR"/>
    <n v="2"/>
    <m/>
    <n v="1"/>
    <m/>
    <m/>
    <m/>
    <m/>
    <m/>
    <n v="2639714.7000000002"/>
    <s v="UPGRADING"/>
    <n v="1"/>
    <s v="Completed"/>
    <n v="1"/>
    <n v="1"/>
    <d v="2018-11-05T00:00:00"/>
    <m/>
    <m/>
    <s v="2018-04-0087"/>
    <d v="2018-04-28T00:00:00"/>
    <d v="2018-05-15T00:00:00"/>
    <d v="2018-05-05T00:00:00"/>
    <d v="2018-06-20T00:00:00"/>
    <d v="2018-06-28T00:00:00"/>
    <s v="JOASH AR ENG'G"/>
    <n v="2612299.5299999998"/>
    <n v="0"/>
    <n v="0"/>
    <n v="0"/>
    <n v="0"/>
    <n v="1"/>
    <n v="0"/>
    <n v="0"/>
    <n v="0"/>
    <n v="0"/>
    <n v="1"/>
  </r>
  <r>
    <x v="13"/>
    <s v="Malaybalay City"/>
    <n v="303946"/>
    <s v="Bangcud NHS"/>
    <s v="CITY MALAYBALAY (Capital)"/>
    <n v="2"/>
    <m/>
    <n v="1"/>
    <m/>
    <m/>
    <m/>
    <m/>
    <m/>
    <n v="3156028.23"/>
    <s v="UPGRADING"/>
    <n v="1"/>
    <s v="ONGOING"/>
    <n v="0.3"/>
    <n v="0.3"/>
    <m/>
    <m/>
    <m/>
    <m/>
    <d v="2018-02-26T00:00:00"/>
    <d v="2018-05-21T00:00:00"/>
    <d v="2018-06-05T00:00:00"/>
    <d v="2018-06-11T00:00:00"/>
    <d v="2018-06-21T00:00:00"/>
    <s v="MEGABLUE KONSTRAK CORPORATION"/>
    <n v="3156028.23"/>
    <n v="0"/>
    <n v="0"/>
    <n v="0"/>
    <n v="1"/>
    <n v="0"/>
    <n v="0"/>
    <n v="0"/>
    <n v="0"/>
    <n v="1"/>
    <n v="0"/>
  </r>
  <r>
    <x v="13"/>
    <s v="Malaybalay City"/>
    <n v="303950"/>
    <s v="Bukidnon NHS"/>
    <s v="CITY MALAYBALAY (Capital)"/>
    <n v="2"/>
    <m/>
    <n v="1"/>
    <m/>
    <m/>
    <m/>
    <m/>
    <m/>
    <n v="3467155.4"/>
    <s v="UPGRADING"/>
    <n v="1"/>
    <s v="ONGOING"/>
    <n v="0.3"/>
    <n v="0.3"/>
    <m/>
    <m/>
    <m/>
    <m/>
    <d v="2018-02-26T00:00:00"/>
    <d v="2018-05-21T00:00:00"/>
    <d v="2018-06-05T00:00:00"/>
    <d v="2018-06-11T00:00:00"/>
    <d v="2018-06-21T00:00:00"/>
    <s v="MEGABLUE KONSTRAK CORPORATION"/>
    <n v="3467155.4"/>
    <n v="0"/>
    <n v="0"/>
    <n v="0"/>
    <n v="1"/>
    <n v="0"/>
    <n v="0"/>
    <n v="0"/>
    <n v="0"/>
    <n v="1"/>
    <n v="0"/>
  </r>
  <r>
    <x v="13"/>
    <s v="Malaybalay City"/>
    <n v="314914"/>
    <s v="Casisang NHS"/>
    <s v="CITY MALAYBALAY (Capital)"/>
    <n v="2"/>
    <m/>
    <n v="1"/>
    <m/>
    <m/>
    <m/>
    <m/>
    <m/>
    <n v="469166.48"/>
    <s v="UPGRADING"/>
    <n v="1"/>
    <s v="ONGOING"/>
    <n v="0.3"/>
    <n v="0.3"/>
    <m/>
    <m/>
    <m/>
    <m/>
    <d v="2018-02-26T00:00:00"/>
    <d v="2018-05-21T00:00:00"/>
    <d v="2018-06-05T00:00:00"/>
    <d v="2018-06-11T00:00:00"/>
    <d v="2018-06-21T00:00:00"/>
    <s v="MEGABLUE KONSTRAK CORPORATION"/>
    <n v="469166.48"/>
    <n v="0"/>
    <n v="0"/>
    <n v="0"/>
    <n v="1"/>
    <n v="0"/>
    <n v="0"/>
    <n v="0"/>
    <n v="0"/>
    <n v="1"/>
    <n v="0"/>
  </r>
  <r>
    <x v="13"/>
    <s v="Malaybalay City"/>
    <n v="314905"/>
    <s v="Silae NHS - Annex St. Peter"/>
    <s v="CITY MALAYBALAY (Capital)"/>
    <n v="2"/>
    <m/>
    <n v="1"/>
    <m/>
    <m/>
    <m/>
    <m/>
    <m/>
    <n v="355302.54"/>
    <s v="UPGRADING"/>
    <n v="1"/>
    <s v="ONGOING"/>
    <n v="0.3"/>
    <n v="0.5"/>
    <m/>
    <m/>
    <m/>
    <m/>
    <d v="2018-02-26T00:00:00"/>
    <d v="2018-05-21T00:00:00"/>
    <d v="2018-06-05T00:00:00"/>
    <d v="2018-06-11T00:00:00"/>
    <d v="2018-06-21T00:00:00"/>
    <s v="DIGOS CONSTRAK CORPORATION"/>
    <n v="355302.54"/>
    <n v="0"/>
    <n v="0"/>
    <n v="0"/>
    <n v="1"/>
    <n v="0"/>
    <n v="0"/>
    <n v="0"/>
    <n v="0"/>
    <n v="1"/>
    <n v="0"/>
  </r>
  <r>
    <x v="13"/>
    <s v="Malaybalay City"/>
    <n v="303973"/>
    <s v="Managok NHS"/>
    <s v="CITY MALAYBALAY (Capital)"/>
    <n v="2"/>
    <m/>
    <n v="1"/>
    <m/>
    <m/>
    <m/>
    <m/>
    <m/>
    <n v="3568524.3986179424"/>
    <s v="UPGRADING"/>
    <n v="1"/>
    <s v="ONGOING"/>
    <n v="0.3"/>
    <n v="0.5"/>
    <m/>
    <m/>
    <m/>
    <m/>
    <d v="2018-02-26T00:00:00"/>
    <d v="2018-05-21T00:00:00"/>
    <d v="2018-06-05T00:00:00"/>
    <d v="2018-06-11T00:00:00"/>
    <d v="2018-06-21T00:00:00"/>
    <s v="DIGOS CONSTRAK CORPORATION"/>
    <n v="3568524.3986179424"/>
    <n v="0"/>
    <n v="0"/>
    <n v="0"/>
    <n v="1"/>
    <n v="0"/>
    <n v="0"/>
    <n v="0"/>
    <n v="0"/>
    <n v="1"/>
    <n v="0"/>
  </r>
  <r>
    <x v="13"/>
    <s v="Malaybalay City"/>
    <n v="314920"/>
    <s v="Managok NHS - Miglamin Annex"/>
    <s v="CITY MALAYBALAY (Capital)"/>
    <n v="2"/>
    <m/>
    <n v="1"/>
    <m/>
    <m/>
    <m/>
    <m/>
    <m/>
    <n v="314861.94"/>
    <s v="UPGRADING"/>
    <n v="1"/>
    <s v="ONGOING"/>
    <n v="0.3"/>
    <n v="0.5"/>
    <m/>
    <m/>
    <m/>
    <m/>
    <d v="2018-02-26T00:00:00"/>
    <d v="2018-05-21T00:00:00"/>
    <d v="2018-06-05T00:00:00"/>
    <d v="2018-06-11T00:00:00"/>
    <d v="2018-06-21T00:00:00"/>
    <s v="DIGOS CONSTRAK CORPORATION"/>
    <n v="314861.94"/>
    <n v="0"/>
    <n v="0"/>
    <n v="0"/>
    <n v="1"/>
    <n v="0"/>
    <n v="0"/>
    <n v="0"/>
    <n v="0"/>
    <n v="1"/>
    <n v="0"/>
  </r>
  <r>
    <x v="13"/>
    <s v="Malaybalay City"/>
    <n v="325505"/>
    <s v="Apo Macote NHS"/>
    <s v="CITY MALAYBALAY (Capital)"/>
    <n v="2"/>
    <m/>
    <n v="1"/>
    <m/>
    <m/>
    <m/>
    <m/>
    <m/>
    <n v="395210.89"/>
    <s v="ELECTRIFICATION OF SCHOOLS ON-GRID"/>
    <n v="1"/>
    <s v="ONGOING"/>
    <n v="0.3"/>
    <n v="0.3"/>
    <m/>
    <m/>
    <m/>
    <m/>
    <d v="2018-02-26T00:00:00"/>
    <d v="2018-05-21T00:00:00"/>
    <d v="2018-06-05T00:00:00"/>
    <d v="2018-06-11T00:00:00"/>
    <d v="2018-06-21T00:00:00"/>
    <s v="MEGABLUE KONSTRAK CORPORATION"/>
    <n v="395210.89"/>
    <n v="0"/>
    <n v="0"/>
    <n v="0"/>
    <n v="1"/>
    <n v="0"/>
    <n v="0"/>
    <n v="0"/>
    <n v="0"/>
    <n v="1"/>
    <n v="0"/>
  </r>
  <r>
    <x v="13"/>
    <s v="Malaybalay City"/>
    <n v="500245"/>
    <s v="Can-ayan IS"/>
    <s v="CITY MALAYBALAY (Capital)"/>
    <n v="2"/>
    <m/>
    <n v="1"/>
    <m/>
    <m/>
    <m/>
    <m/>
    <m/>
    <n v="473176.9"/>
    <s v="UPGRADING"/>
    <n v="1"/>
    <s v="ONGOING"/>
    <n v="0.3"/>
    <n v="0.3"/>
    <m/>
    <m/>
    <m/>
    <m/>
    <d v="2018-02-26T00:00:00"/>
    <d v="2018-05-21T00:00:00"/>
    <d v="2018-06-05T00:00:00"/>
    <d v="2018-06-11T00:00:00"/>
    <d v="2018-06-21T00:00:00"/>
    <s v="MEGABLUE KONSTRAK CORPORATION"/>
    <n v="473176.9"/>
    <n v="0"/>
    <n v="0"/>
    <n v="0"/>
    <n v="1"/>
    <n v="0"/>
    <n v="0"/>
    <n v="0"/>
    <n v="0"/>
    <n v="1"/>
    <n v="0"/>
  </r>
  <r>
    <x v="13"/>
    <s v="Misamis Oriental"/>
    <n v="304077"/>
    <s v="Kinoguitan NAHS"/>
    <s v="KINOGUITAN"/>
    <n v="1"/>
    <m/>
    <n v="1"/>
    <m/>
    <m/>
    <m/>
    <m/>
    <m/>
    <n v="5246873.25"/>
    <s v="UPGRADING"/>
    <n v="1"/>
    <s v="Completed"/>
    <n v="1"/>
    <n v="1"/>
    <m/>
    <m/>
    <m/>
    <m/>
    <d v="2018-07-23T00:00:00"/>
    <d v="2018-07-31T00:00:00"/>
    <d v="2018-08-14T00:00:00"/>
    <m/>
    <d v="2018-10-30T00:00:00"/>
    <s v="Meter King"/>
    <n v="481205.07"/>
    <n v="0"/>
    <n v="0"/>
    <n v="0"/>
    <n v="0"/>
    <n v="1"/>
    <n v="0"/>
    <n v="0"/>
    <n v="0"/>
    <n v="0"/>
    <n v="1"/>
  </r>
  <r>
    <x v="13"/>
    <s v="Misamis Oriental"/>
    <n v="304089"/>
    <s v="Medina NCHS"/>
    <s v="MEDINA"/>
    <n v="1"/>
    <m/>
    <n v="1"/>
    <m/>
    <m/>
    <m/>
    <m/>
    <m/>
    <n v="5813168.4199999999"/>
    <s v="UPGRADING"/>
    <n v="1"/>
    <s v="Completed"/>
    <n v="1"/>
    <n v="1"/>
    <m/>
    <m/>
    <m/>
    <m/>
    <d v="2018-06-25T00:00:00"/>
    <d v="2018-07-03T00:00:00"/>
    <d v="2018-07-17T00:00:00"/>
    <m/>
    <d v="2018-09-10T00:00:00"/>
    <s v="Meter King"/>
    <n v="5007063.8600000003"/>
    <n v="0"/>
    <n v="0"/>
    <n v="0"/>
    <n v="0"/>
    <n v="1"/>
    <n v="0"/>
    <n v="0"/>
    <n v="0"/>
    <n v="0"/>
    <n v="1"/>
  </r>
  <r>
    <x v="13"/>
    <s v="Misamis Oriental"/>
    <n v="304096"/>
    <s v="Salay NHS"/>
    <s v="SALAY"/>
    <n v="1"/>
    <m/>
    <n v="1"/>
    <m/>
    <m/>
    <m/>
    <m/>
    <m/>
    <n v="5713806"/>
    <s v="UPGRADING"/>
    <n v="1"/>
    <s v="Completed"/>
    <n v="1"/>
    <n v="1"/>
    <m/>
    <m/>
    <m/>
    <m/>
    <d v="2018-07-23T00:00:00"/>
    <d v="2018-07-31T00:00:00"/>
    <d v="2018-08-14T00:00:00"/>
    <m/>
    <d v="2018-10-30T00:00:00"/>
    <s v="Meter King"/>
    <n v="5174548.22"/>
    <n v="0"/>
    <n v="0"/>
    <n v="0"/>
    <n v="0"/>
    <n v="1"/>
    <n v="0"/>
    <n v="0"/>
    <n v="0"/>
    <n v="0"/>
    <n v="1"/>
  </r>
  <r>
    <x v="13"/>
    <s v="Misamis Oriental"/>
    <n v="304093"/>
    <s v="Talisayan NHS"/>
    <s v="TALISAYAN"/>
    <n v="1"/>
    <m/>
    <n v="1"/>
    <m/>
    <m/>
    <m/>
    <m/>
    <m/>
    <n v="5439018.9000000004"/>
    <s v="UPGRADING"/>
    <n v="1"/>
    <s v="Completed"/>
    <n v="1"/>
    <n v="1"/>
    <m/>
    <m/>
    <m/>
    <m/>
    <d v="2018-06-25T00:00:00"/>
    <d v="2018-07-03T00:00:00"/>
    <d v="2018-07-17T00:00:00"/>
    <m/>
    <d v="2018-09-10T00:00:00"/>
    <s v="Meter King"/>
    <n v="4726011.8499999996"/>
    <n v="0"/>
    <n v="0"/>
    <n v="0"/>
    <n v="0"/>
    <n v="1"/>
    <n v="0"/>
    <n v="0"/>
    <n v="0"/>
    <n v="0"/>
    <n v="1"/>
  </r>
  <r>
    <x v="13"/>
    <s v="Misamis Oriental"/>
    <n v="304073"/>
    <s v="Jasaan NHS"/>
    <s v="JASAAN"/>
    <n v="2"/>
    <m/>
    <n v="1"/>
    <m/>
    <m/>
    <m/>
    <m/>
    <m/>
    <n v="5740187.25"/>
    <s v="UPGRADING"/>
    <n v="1"/>
    <s v="Completed"/>
    <n v="0.8"/>
    <n v="1"/>
    <m/>
    <m/>
    <m/>
    <m/>
    <d v="2018-07-23T00:00:00"/>
    <d v="2018-07-31T00:00:00"/>
    <d v="2018-08-14T00:00:00"/>
    <m/>
    <d v="2018-10-30T00:00:00"/>
    <s v="Meter King"/>
    <n v="5314879.97"/>
    <n v="0"/>
    <n v="0"/>
    <n v="0"/>
    <n v="0"/>
    <n v="1"/>
    <n v="0"/>
    <n v="0"/>
    <n v="0"/>
    <n v="0"/>
    <n v="1"/>
  </r>
  <r>
    <x v="13"/>
    <s v="Misamis Oriental"/>
    <n v="315307"/>
    <s v="Manticao NHS"/>
    <s v="MANTICAO"/>
    <n v="2"/>
    <m/>
    <n v="1"/>
    <m/>
    <m/>
    <m/>
    <m/>
    <m/>
    <n v="2269686.96"/>
    <s v="UPGRADING"/>
    <n v="1"/>
    <s v="Completed"/>
    <n v="0.95"/>
    <n v="1"/>
    <m/>
    <m/>
    <m/>
    <m/>
    <d v="2018-07-23T00:00:00"/>
    <d v="2018-07-31T00:00:00"/>
    <d v="2018-08-14T00:00:00"/>
    <m/>
    <d v="2018-10-30T00:00:00"/>
    <s v="Meter King"/>
    <n v="2014354.88"/>
    <n v="0"/>
    <n v="0"/>
    <n v="0"/>
    <n v="0"/>
    <n v="1"/>
    <n v="0"/>
    <n v="0"/>
    <n v="0"/>
    <n v="0"/>
    <n v="1"/>
  </r>
  <r>
    <x v="13"/>
    <s v="Misamis Oriental"/>
    <n v="315303"/>
    <s v="Naawan NHS"/>
    <s v="NAAWAN"/>
    <n v="2"/>
    <m/>
    <n v="1"/>
    <m/>
    <m/>
    <m/>
    <m/>
    <m/>
    <n v="2304636.87"/>
    <s v="UPGRADING"/>
    <n v="1"/>
    <s v="Completed"/>
    <n v="0.95"/>
    <n v="1"/>
    <m/>
    <m/>
    <m/>
    <m/>
    <d v="2018-07-23T00:00:00"/>
    <d v="2018-07-31T00:00:00"/>
    <d v="2018-08-14T00:00:00"/>
    <m/>
    <d v="2018-10-30T00:00:00"/>
    <s v="Meter King"/>
    <n v="2035580.88"/>
    <n v="0"/>
    <n v="0"/>
    <n v="0"/>
    <n v="0"/>
    <n v="1"/>
    <n v="0"/>
    <n v="0"/>
    <n v="0"/>
    <n v="0"/>
    <n v="1"/>
  </r>
  <r>
    <x v="13"/>
    <s v="Misamis Oriental"/>
    <n v="341230"/>
    <s v="Naawan SHS (Maputi ES Campus)"/>
    <s v="NAAWAN"/>
    <n v="2"/>
    <m/>
    <n v="1"/>
    <m/>
    <m/>
    <m/>
    <m/>
    <m/>
    <n v="2219343.2999999998"/>
    <s v="UPGRADING"/>
    <n v="1"/>
    <s v="Completed"/>
    <n v="0.95"/>
    <n v="1"/>
    <m/>
    <m/>
    <m/>
    <m/>
    <d v="2018-07-23T00:00:00"/>
    <d v="2018-07-31T00:00:00"/>
    <d v="2018-08-14T00:00:00"/>
    <m/>
    <d v="2018-10-30T00:00:00"/>
    <s v="Meter King"/>
    <n v="1957650.56"/>
    <n v="0"/>
    <n v="0"/>
    <n v="0"/>
    <n v="0"/>
    <n v="1"/>
    <n v="0"/>
    <n v="0"/>
    <n v="0"/>
    <n v="0"/>
    <n v="1"/>
  </r>
  <r>
    <x v="13"/>
    <s v="Misamis Oriental"/>
    <n v="304102"/>
    <s v="Tagoloan NHS"/>
    <s v="TAGOLOAN"/>
    <n v="2"/>
    <m/>
    <n v="1"/>
    <m/>
    <m/>
    <m/>
    <m/>
    <m/>
    <n v="4013228.99"/>
    <s v="UPGRADING"/>
    <n v="1"/>
    <s v="Completed"/>
    <n v="1"/>
    <n v="1"/>
    <m/>
    <m/>
    <m/>
    <m/>
    <d v="2018-06-25T00:00:00"/>
    <d v="2018-07-03T00:00:00"/>
    <d v="2018-07-17T00:00:00"/>
    <m/>
    <d v="2018-09-06T00:00:00"/>
    <s v="Meter King"/>
    <n v="3571331.04"/>
    <n v="0"/>
    <n v="0"/>
    <n v="0"/>
    <n v="0"/>
    <n v="1"/>
    <n v="0"/>
    <n v="0"/>
    <n v="0"/>
    <n v="0"/>
    <n v="1"/>
  </r>
  <r>
    <x v="13"/>
    <s v="Oroquieta City"/>
    <n v="304045"/>
    <s v="Misamis Occidental NHS"/>
    <s v="OROQUIETA CITY (Capital)"/>
    <n v="1"/>
    <m/>
    <n v="1"/>
    <m/>
    <m/>
    <m/>
    <m/>
    <m/>
    <n v="4830487.8899999997"/>
    <s v="UPGRADING"/>
    <n v="1"/>
    <s v="Completed"/>
    <n v="1"/>
    <n v="1"/>
    <d v="2018-10-18T00:00:00"/>
    <m/>
    <s v="n/a"/>
    <s v="n/a"/>
    <d v="2018-02-28T00:00:00"/>
    <d v="2018-03-08T00:00:00"/>
    <d v="2018-03-20T00:00:00"/>
    <d v="2018-04-12T00:00:00"/>
    <d v="2018-05-21T00:00:00"/>
    <s v="J.C DELA VEGA CONSTRUCTION AND SUPPLY"/>
    <n v="4804355.6100000003"/>
    <n v="0"/>
    <n v="0"/>
    <n v="0"/>
    <n v="0"/>
    <n v="1"/>
    <n v="0"/>
    <n v="0"/>
    <n v="0"/>
    <n v="0"/>
    <n v="1"/>
  </r>
  <r>
    <x v="13"/>
    <s v="Oroquieta City"/>
    <n v="304057"/>
    <s v="Talairon NHS"/>
    <s v="OROQUIETA CITY (Capital)"/>
    <n v="1"/>
    <m/>
    <n v="1"/>
    <m/>
    <m/>
    <m/>
    <m/>
    <m/>
    <n v="2770270.4"/>
    <s v="UPGRADING"/>
    <n v="1"/>
    <s v="Completed"/>
    <n v="1"/>
    <n v="1"/>
    <d v="2018-09-18T00:00:00"/>
    <m/>
    <s v="n/a"/>
    <s v="n/a"/>
    <d v="2018-02-28T00:00:00"/>
    <d v="2018-03-08T00:00:00"/>
    <d v="2018-03-20T00:00:00"/>
    <d v="2018-04-12T00:00:00"/>
    <d v="2018-05-21T00:00:00"/>
    <s v="J.C DELA VEGA CONSTRUCTION AND SUPPLY"/>
    <n v="2754387.96"/>
    <n v="0"/>
    <n v="0"/>
    <n v="0"/>
    <n v="0"/>
    <n v="1"/>
    <n v="0"/>
    <n v="0"/>
    <n v="0"/>
    <n v="0"/>
    <n v="1"/>
  </r>
  <r>
    <x v="14"/>
    <s v="Compostela Valley"/>
    <n v="304183"/>
    <s v="San Miguel NHS"/>
    <s v="COMPOSTELA"/>
    <n v="1"/>
    <m/>
    <n v="1"/>
    <m/>
    <m/>
    <m/>
    <m/>
    <m/>
    <n v="1536512.2"/>
    <s v="UPGRADING"/>
    <n v="1"/>
    <s v="ONGOING"/>
    <n v="0.99"/>
    <n v="0.9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87"/>
    <s v="Gabi NHS"/>
    <s v="COMPOSTELA"/>
    <n v="1"/>
    <m/>
    <n v="1"/>
    <m/>
    <m/>
    <m/>
    <m/>
    <m/>
    <n v="2215840.5"/>
    <s v="UPGRADING"/>
    <n v="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Compostela Valley"/>
    <n v="304196"/>
    <s v="Maparat NHS"/>
    <s v="COMPOSTELA"/>
    <n v="1"/>
    <m/>
    <n v="1"/>
    <m/>
    <m/>
    <m/>
    <m/>
    <m/>
    <n v="1842092.83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210"/>
    <s v="Siocon NHS"/>
    <s v="COMPOSTELA"/>
    <n v="1"/>
    <m/>
    <n v="1"/>
    <m/>
    <m/>
    <m/>
    <m/>
    <m/>
    <n v="1982927.43"/>
    <s v="UPGRADING"/>
    <n v="1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Compostela Valley"/>
    <n v="315819"/>
    <s v="Bango NHS"/>
    <s v="COMPOSTELA"/>
    <n v="1"/>
    <m/>
    <n v="1"/>
    <m/>
    <m/>
    <m/>
    <m/>
    <m/>
    <n v="1577775.19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98"/>
    <s v="Maragusan NHS"/>
    <s v="MARAGUSAN (SAN MARIANO)"/>
    <n v="1"/>
    <m/>
    <n v="1"/>
    <m/>
    <m/>
    <m/>
    <m/>
    <m/>
    <n v="2216542.6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213"/>
    <s v="Tupaz NHS"/>
    <s v="MARAGUSAN (SAN MARIANO)"/>
    <n v="1"/>
    <m/>
    <n v="1"/>
    <m/>
    <m/>
    <m/>
    <m/>
    <m/>
    <n v="2049802.28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200"/>
    <s v="Awao NHS"/>
    <s v="MONKAYO"/>
    <n v="1"/>
    <m/>
    <n v="1"/>
    <m/>
    <m/>
    <m/>
    <m/>
    <m/>
    <n v="1590494.75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202"/>
    <s v="Montevista NHS"/>
    <s v="MONTEVISTA"/>
    <n v="1"/>
    <m/>
    <n v="1"/>
    <m/>
    <m/>
    <m/>
    <m/>
    <m/>
    <n v="2256983.2599999998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206"/>
    <s v="New Bataan NHS"/>
    <s v="NEW BATAAN"/>
    <n v="1"/>
    <m/>
    <n v="1"/>
    <m/>
    <m/>
    <m/>
    <m/>
    <m/>
    <n v="3230614.47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85"/>
    <s v="Don Vicente Romualdez NHS"/>
    <s v="LAAK (SAN VICENTE)"/>
    <n v="2"/>
    <m/>
    <n v="1"/>
    <m/>
    <m/>
    <m/>
    <m/>
    <m/>
    <n v="1815283.9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15812"/>
    <s v="San Antonio NHS"/>
    <s v="LAAK (SAN VICENTE)"/>
    <n v="2"/>
    <m/>
    <n v="1"/>
    <m/>
    <m/>
    <m/>
    <m/>
    <m/>
    <n v="1611721.23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92"/>
    <s v="Mabini NHS"/>
    <s v="MABINI (DOÑA ALICIA)"/>
    <n v="2"/>
    <m/>
    <n v="1"/>
    <m/>
    <m/>
    <m/>
    <m/>
    <m/>
    <n v="1967172.3"/>
    <s v="UPGRADING"/>
    <n v="1"/>
    <s v="ONGOING"/>
    <n v="0.9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15805"/>
    <s v="Pindasan NHS"/>
    <s v="MABINI (DOÑA ALICIA)"/>
    <n v="2"/>
    <m/>
    <n v="1"/>
    <m/>
    <m/>
    <m/>
    <m/>
    <m/>
    <n v="1973452.43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93"/>
    <s v="Atty. Orlando S. Rimando National High School"/>
    <s v="MACO"/>
    <n v="2"/>
    <m/>
    <n v="1"/>
    <m/>
    <m/>
    <m/>
    <m/>
    <m/>
    <n v="2108048.83"/>
    <s v="UPGRADING"/>
    <n v="1"/>
    <s v="ONGOING"/>
    <n v="0.8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94"/>
    <s v="Mainit NHS"/>
    <s v="NABUNTURAN (Capital)"/>
    <n v="2"/>
    <m/>
    <n v="1"/>
    <m/>
    <m/>
    <m/>
    <m/>
    <m/>
    <n v="1527258.38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95"/>
    <s v="Manat NHS"/>
    <s v="NABUNTURAN (Capital)"/>
    <n v="2"/>
    <m/>
    <n v="1"/>
    <m/>
    <m/>
    <m/>
    <m/>
    <m/>
    <n v="1584788.55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15818"/>
    <s v="New Sibonga NHS"/>
    <s v="NABUNTURAN (Capital)"/>
    <n v="2"/>
    <m/>
    <n v="1"/>
    <m/>
    <m/>
    <m/>
    <m/>
    <m/>
    <n v="1656335.98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79"/>
    <s v="Bongabong NHS"/>
    <s v="PANTUKAN"/>
    <n v="2"/>
    <m/>
    <n v="1"/>
    <m/>
    <m/>
    <m/>
    <m/>
    <m/>
    <n v="1646320.97"/>
    <s v="UPGRADING"/>
    <n v="1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208"/>
    <s v="Pantukan NHS"/>
    <s v="PANTUKAN"/>
    <n v="2"/>
    <m/>
    <n v="1"/>
    <m/>
    <m/>
    <m/>
    <m/>
    <m/>
    <n v="2390105.7799999998"/>
    <s v="UPGRADING"/>
    <n v="1"/>
    <s v="ONGOING"/>
    <n v="0.8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211"/>
    <s v="Tambongon NHS"/>
    <s v="PANTUKAN"/>
    <n v="2"/>
    <m/>
    <n v="1"/>
    <m/>
    <m/>
    <m/>
    <m/>
    <m/>
    <n v="1647295.44"/>
    <s v="UPGRADING"/>
    <n v="1"/>
    <s v="ONGOING"/>
    <n v="0.98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15807"/>
    <s v="Magnaga NHS"/>
    <s v="PANTUKAN"/>
    <n v="2"/>
    <m/>
    <n v="1"/>
    <m/>
    <m/>
    <m/>
    <m/>
    <m/>
    <n v="1444563.04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15816"/>
    <s v="Napnapan NHS"/>
    <s v="PANTUKAN"/>
    <n v="2"/>
    <m/>
    <n v="1"/>
    <m/>
    <m/>
    <m/>
    <m/>
    <m/>
    <n v="1739949.59"/>
    <s v="UPGRADING"/>
    <n v="1"/>
    <s v="ONGOING"/>
    <n v="0.8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del Norte"/>
    <n v="304217"/>
    <s v="Asuncion National High School"/>
    <s v="ASUNCION (SAUG)"/>
    <n v="1"/>
    <m/>
    <n v="1"/>
    <m/>
    <m/>
    <m/>
    <m/>
    <m/>
    <n v="4595542.0999999996"/>
    <s v="UPGRADING"/>
    <n v="1"/>
    <s v="Completed"/>
    <n v="0.98"/>
    <n v="1"/>
    <s v="June 15, 2019"/>
    <m/>
    <m/>
    <s v="2018-07-003"/>
    <s v="May 21, 2018"/>
    <s v="May 28, 2018"/>
    <s v="June 11, 2018"/>
    <s v="July 3, 2018"/>
    <s v="July 12, 2018"/>
    <s v="FFJJ Construction"/>
    <n v="4565466.8961936645"/>
    <n v="0"/>
    <n v="0"/>
    <n v="0"/>
    <n v="0"/>
    <n v="1"/>
    <n v="0"/>
    <n v="0"/>
    <n v="0"/>
    <n v="0"/>
    <n v="1"/>
  </r>
  <r>
    <x v="14"/>
    <s v="Davao del Norte"/>
    <n v="304233"/>
    <s v="Kapalong National High School"/>
    <s v="KAPALONG"/>
    <n v="1"/>
    <m/>
    <n v="1"/>
    <m/>
    <m/>
    <m/>
    <m/>
    <m/>
    <n v="7579333.4699999997"/>
    <s v="UPGRADING"/>
    <n v="1"/>
    <s v="Completed"/>
    <n v="0.98"/>
    <n v="1"/>
    <s v="June 15, 2019"/>
    <m/>
    <m/>
    <s v="2018-07-003"/>
    <s v="May 21, 2018"/>
    <s v="May 28, 2018"/>
    <s v="June 11, 2018"/>
    <s v="July 3, 2018"/>
    <s v="July 12, 2018"/>
    <s v="FFJJ Construction"/>
    <n v="7535212.493715534"/>
    <n v="0"/>
    <n v="0"/>
    <n v="0"/>
    <n v="0"/>
    <n v="1"/>
    <n v="0"/>
    <n v="0"/>
    <n v="0"/>
    <n v="0"/>
    <n v="1"/>
  </r>
  <r>
    <x v="14"/>
    <s v="Davao del Norte"/>
    <n v="304243"/>
    <s v="Semong NHS"/>
    <s v="KAPALONG"/>
    <n v="1"/>
    <m/>
    <n v="1"/>
    <m/>
    <m/>
    <m/>
    <m/>
    <m/>
    <n v="2515559.9900000002"/>
    <s v="UPGRADING"/>
    <n v="1"/>
    <s v="Completed"/>
    <n v="0.98"/>
    <n v="1"/>
    <s v="June 15, 2019"/>
    <m/>
    <m/>
    <s v="2018-07-003"/>
    <s v="May 21, 2018"/>
    <s v="May 28, 2018"/>
    <s v="June 11, 2018"/>
    <s v="July 3, 2018"/>
    <s v="July 12, 2018"/>
    <s v="FFJJ Construction"/>
    <n v="2495918.5425394024"/>
    <n v="0"/>
    <n v="0"/>
    <n v="0"/>
    <n v="0"/>
    <n v="1"/>
    <n v="0"/>
    <n v="0"/>
    <n v="0"/>
    <n v="0"/>
    <n v="1"/>
  </r>
  <r>
    <x v="14"/>
    <s v="Davao del Norte"/>
    <n v="304239"/>
    <s v="Limbaan NHS"/>
    <s v="NEW CORELLA"/>
    <n v="1"/>
    <m/>
    <n v="1"/>
    <m/>
    <m/>
    <m/>
    <m/>
    <m/>
    <n v="2198146.77"/>
    <s v="UPGRADING"/>
    <n v="1"/>
    <s v="Completed"/>
    <n v="0.98"/>
    <n v="1"/>
    <s v="June 15, 2019"/>
    <m/>
    <m/>
    <s v="2018-07-003"/>
    <s v="May 21, 2018"/>
    <s v="May 28, 2018"/>
    <s v="June 11, 2018"/>
    <s v="July 3, 2018"/>
    <s v="July 12, 2018"/>
    <s v="FFJJ Construction"/>
    <n v="2179840.7664783867"/>
    <n v="0"/>
    <n v="0"/>
    <n v="0"/>
    <n v="0"/>
    <n v="1"/>
    <n v="0"/>
    <n v="0"/>
    <n v="0"/>
    <n v="0"/>
    <n v="1"/>
  </r>
  <r>
    <x v="14"/>
    <s v="Davao del Norte"/>
    <n v="304248"/>
    <s v="New Corella NHS"/>
    <s v="NEW CORELLA"/>
    <n v="1"/>
    <m/>
    <n v="1"/>
    <m/>
    <m/>
    <m/>
    <m/>
    <m/>
    <n v="7374066.5800000001"/>
    <s v="UPGRADING"/>
    <n v="1"/>
    <s v="Completed"/>
    <n v="0.98"/>
    <n v="1"/>
    <s v="June 15, 2019"/>
    <m/>
    <m/>
    <s v="2018-07-003"/>
    <s v="May 21, 2018"/>
    <s v="May 28, 2018"/>
    <s v="June 11, 2018"/>
    <s v="July 3, 2018"/>
    <s v="July 12, 2018"/>
    <s v="FFJJ Construction"/>
    <n v="7330665.0977976127"/>
    <n v="0"/>
    <n v="0"/>
    <n v="0"/>
    <n v="0"/>
    <n v="1"/>
    <n v="0"/>
    <n v="0"/>
    <n v="0"/>
    <n v="0"/>
    <n v="1"/>
  </r>
  <r>
    <x v="14"/>
    <s v="Davao del Norte"/>
    <n v="304240"/>
    <s v="Linao NHS"/>
    <s v="SAN ISIDRO"/>
    <n v="1"/>
    <m/>
    <n v="1"/>
    <m/>
    <m/>
    <m/>
    <m/>
    <m/>
    <n v="2119197.91"/>
    <s v="UPGRADING"/>
    <n v="1"/>
    <s v="Completed"/>
    <n v="0.98"/>
    <n v="1"/>
    <s v="June 15, 2019"/>
    <m/>
    <m/>
    <s v="2018-07-003"/>
    <s v="May 21, 2018"/>
    <s v="May 28, 2018"/>
    <s v="June 11, 2018"/>
    <s v="July 3, 2018"/>
    <s v="July 12, 2018"/>
    <s v="FFJJ Construction"/>
    <n v="2101855.5785208805"/>
    <n v="0"/>
    <n v="0"/>
    <n v="0"/>
    <n v="0"/>
    <n v="1"/>
    <n v="0"/>
    <n v="0"/>
    <n v="0"/>
    <n v="0"/>
    <n v="1"/>
  </r>
  <r>
    <x v="14"/>
    <s v="Davao del Sur"/>
    <n v="304286"/>
    <s v="Marber NHS"/>
    <s v="BANSALAN"/>
    <n v="1"/>
    <m/>
    <n v="1"/>
    <m/>
    <m/>
    <m/>
    <m/>
    <m/>
    <n v="1637941.03"/>
    <s v="UPGRADING"/>
    <n v="1"/>
    <s v="Completed"/>
    <n v="1"/>
    <n v="1"/>
    <d v="2018-12-03T00:00:00"/>
    <m/>
    <m/>
    <m/>
    <d v="2018-04-16T00:00:00"/>
    <d v="2018-04-28T00:00:00"/>
    <d v="2018-05-07T00:00:00"/>
    <d v="2018-06-26T00:00:00"/>
    <d v="2018-07-31T00:00:00"/>
    <s v="NLC Construction and Supplies"/>
    <n v="1596873.83"/>
    <n v="0"/>
    <n v="0"/>
    <n v="0"/>
    <n v="0"/>
    <n v="1"/>
    <n v="0"/>
    <n v="0"/>
    <n v="0"/>
    <n v="0"/>
    <n v="1"/>
  </r>
  <r>
    <x v="14"/>
    <s v="Davao del Sur"/>
    <n v="304275"/>
    <s v="Hagonoy NHS"/>
    <s v="HAGONOY"/>
    <n v="1"/>
    <m/>
    <n v="1"/>
    <m/>
    <m/>
    <m/>
    <m/>
    <m/>
    <n v="1776384.43"/>
    <s v="UPGRADING"/>
    <n v="1"/>
    <s v="Completed"/>
    <n v="0.9"/>
    <n v="1"/>
    <d v="2018-12-04T00:00:00"/>
    <m/>
    <m/>
    <m/>
    <d v="2018-04-16T00:00:00"/>
    <d v="2018-04-28T00:00:00"/>
    <d v="2018-05-07T00:00:00"/>
    <d v="2018-06-26T00:00:00"/>
    <d v="2018-07-28T00:00:00"/>
    <s v="FFJJ Construction"/>
    <n v="1739801.33"/>
    <n v="0"/>
    <n v="0"/>
    <n v="0"/>
    <n v="0"/>
    <n v="1"/>
    <n v="0"/>
    <n v="0"/>
    <n v="0"/>
    <n v="0"/>
    <n v="1"/>
  </r>
  <r>
    <x v="14"/>
    <s v="Davao del Sur"/>
    <n v="304288"/>
    <s v="Matanao National High School"/>
    <s v="MATANAO"/>
    <n v="1"/>
    <m/>
    <n v="1"/>
    <m/>
    <m/>
    <m/>
    <m/>
    <m/>
    <n v="3208710.59"/>
    <s v="UPGRADING"/>
    <n v="1"/>
    <s v="ONGOING"/>
    <n v="0.9"/>
    <n v="0.95"/>
    <d v="2018-11-28T00:00:00"/>
    <m/>
    <m/>
    <m/>
    <d v="2018-04-16T00:00:00"/>
    <d v="2018-04-28T00:00:00"/>
    <d v="2018-05-07T00:00:00"/>
    <d v="2018-06-26T00:00:00"/>
    <d v="2018-08-02T00:00:00"/>
    <s v="Optimun Equipment Management &amp; Exchange Inc."/>
    <n v="2958144.97"/>
    <n v="0"/>
    <n v="0"/>
    <n v="0"/>
    <n v="1"/>
    <n v="0"/>
    <n v="0"/>
    <n v="0"/>
    <n v="0"/>
    <n v="1"/>
    <n v="0"/>
  </r>
  <r>
    <x v="14"/>
    <s v="Davao del Sur"/>
    <n v="304289"/>
    <s v="Bangkal NHS"/>
    <s v="MATANAO"/>
    <n v="1"/>
    <m/>
    <n v="1"/>
    <m/>
    <m/>
    <m/>
    <m/>
    <m/>
    <n v="1438008.41"/>
    <s v="UPGRADING"/>
    <n v="1"/>
    <s v="ONGOING"/>
    <n v="0.9"/>
    <n v="0.95"/>
    <d v="2018-11-28T00:00:00"/>
    <m/>
    <m/>
    <m/>
    <d v="2018-04-16T00:00:00"/>
    <d v="2018-04-28T00:00:00"/>
    <d v="2018-05-07T00:00:00"/>
    <d v="2018-06-26T00:00:00"/>
    <d v="2018-08-02T00:00:00"/>
    <s v="Optimun Equipment Management &amp; Exchange Inc."/>
    <n v="1541904.44"/>
    <n v="0"/>
    <n v="0"/>
    <n v="0"/>
    <n v="1"/>
    <n v="0"/>
    <n v="0"/>
    <n v="0"/>
    <n v="0"/>
    <n v="1"/>
    <n v="0"/>
  </r>
  <r>
    <x v="14"/>
    <s v="Davao del Sur"/>
    <n v="316003"/>
    <s v="SALUD CAGAS TECH.&amp; VOC. H.S"/>
    <s v="MATANAO"/>
    <n v="1"/>
    <m/>
    <n v="1"/>
    <m/>
    <m/>
    <m/>
    <m/>
    <m/>
    <n v="1525198.43"/>
    <s v="UPGRADING"/>
    <n v="1"/>
    <s v="ONGOING"/>
    <n v="0.9"/>
    <n v="0.95"/>
    <d v="2018-11-28T00:00:00"/>
    <m/>
    <m/>
    <m/>
    <d v="2018-04-16T00:00:00"/>
    <d v="2018-04-28T00:00:00"/>
    <d v="2018-05-07T00:00:00"/>
    <d v="2018-06-26T00:00:00"/>
    <d v="2018-08-02T00:00:00"/>
    <s v="Optimun Equipment Management &amp; Exchange Inc."/>
    <n v="1578855.9"/>
    <n v="0"/>
    <n v="0"/>
    <n v="0"/>
    <n v="1"/>
    <n v="0"/>
    <n v="0"/>
    <n v="0"/>
    <n v="0"/>
    <n v="1"/>
    <n v="0"/>
  </r>
  <r>
    <x v="14"/>
    <s v="Davao del Sur"/>
    <n v="316002"/>
    <s v="Padada NHS"/>
    <s v="PADADA"/>
    <n v="1"/>
    <m/>
    <n v="1"/>
    <m/>
    <m/>
    <m/>
    <m/>
    <m/>
    <n v="1528067.29"/>
    <s v="UPGRADING"/>
    <n v="1"/>
    <s v="Completed"/>
    <n v="0.9"/>
    <n v="1"/>
    <d v="2018-12-04T00:00:00"/>
    <m/>
    <m/>
    <m/>
    <d v="2018-04-16T00:00:00"/>
    <d v="2018-04-28T00:00:00"/>
    <d v="2018-05-07T00:00:00"/>
    <d v="2018-06-26T00:00:00"/>
    <d v="2018-07-28T00:00:00"/>
    <s v="FFJJ Construction"/>
    <n v="1518730.69"/>
    <n v="0"/>
    <n v="0"/>
    <n v="0"/>
    <n v="0"/>
    <n v="1"/>
    <n v="0"/>
    <n v="0"/>
    <n v="0"/>
    <n v="0"/>
    <n v="1"/>
  </r>
  <r>
    <x v="14"/>
    <s v="Davao del Sur"/>
    <n v="304294"/>
    <s v="Sta. Cruz National High School"/>
    <s v="SANTA CRUZ"/>
    <n v="1"/>
    <m/>
    <n v="1"/>
    <m/>
    <m/>
    <m/>
    <m/>
    <m/>
    <n v="1931198.96"/>
    <s v="UPGRADING"/>
    <n v="1"/>
    <s v="Completed"/>
    <n v="1"/>
    <n v="1"/>
    <d v="2018-12-03T00:00:00"/>
    <m/>
    <m/>
    <m/>
    <d v="2018-04-16T00:00:00"/>
    <d v="2018-04-28T00:00:00"/>
    <d v="2018-05-07T00:00:00"/>
    <d v="2018-06-26T00:00:00"/>
    <d v="2018-07-31T00:00:00"/>
    <s v="NLC Construction and Supplies"/>
    <n v="1916291.38"/>
    <n v="0"/>
    <n v="0"/>
    <n v="0"/>
    <n v="0"/>
    <n v="1"/>
    <n v="0"/>
    <n v="0"/>
    <n v="0"/>
    <n v="0"/>
    <n v="1"/>
  </r>
  <r>
    <x v="14"/>
    <s v="Davao del Sur"/>
    <n v="304295"/>
    <s v="Bato NHS"/>
    <s v="SANTA CRUZ"/>
    <n v="1"/>
    <m/>
    <n v="1"/>
    <m/>
    <m/>
    <m/>
    <m/>
    <m/>
    <n v="1636984.63"/>
    <s v="UPGRADING"/>
    <n v="1"/>
    <s v="Completed"/>
    <n v="1"/>
    <n v="1"/>
    <d v="2018-12-03T00:00:00"/>
    <m/>
    <m/>
    <m/>
    <d v="2018-04-16T00:00:00"/>
    <d v="2018-04-28T00:00:00"/>
    <d v="2018-05-07T00:00:00"/>
    <d v="2018-06-26T00:00:00"/>
    <d v="2018-07-31T00:00:00"/>
    <s v="NLC Construction and Supplies"/>
    <n v="1617487.41"/>
    <n v="0"/>
    <n v="0"/>
    <n v="0"/>
    <n v="0"/>
    <n v="1"/>
    <n v="0"/>
    <n v="0"/>
    <n v="0"/>
    <n v="0"/>
    <n v="1"/>
  </r>
  <r>
    <x v="14"/>
    <s v="Davao del Sur"/>
    <n v="304274"/>
    <s v="Gov. N. Llanos NHS"/>
    <s v="KIBLAWAN"/>
    <n v="1"/>
    <m/>
    <n v="1"/>
    <m/>
    <m/>
    <m/>
    <m/>
    <m/>
    <n v="1258038.7"/>
    <s v="UPGRADING"/>
    <n v="1"/>
    <s v="Completed"/>
    <n v="0.9"/>
    <n v="1"/>
    <d v="2018-12-04T00:00:00"/>
    <m/>
    <m/>
    <m/>
    <d v="2018-04-16T00:00:00"/>
    <d v="2018-04-28T00:00:00"/>
    <d v="2018-05-07T00:00:00"/>
    <d v="2018-06-26T00:00:00"/>
    <d v="2018-07-28T00:00:00"/>
    <s v="FFJJ Construction"/>
    <n v="1250520.3799999999"/>
    <n v="0"/>
    <n v="0"/>
    <n v="0"/>
    <n v="0"/>
    <n v="1"/>
    <n v="0"/>
    <n v="0"/>
    <n v="0"/>
    <n v="0"/>
    <n v="1"/>
  </r>
  <r>
    <x v="14"/>
    <s v="Davao del Sur"/>
    <n v="304277"/>
    <s v="Ihan NHS"/>
    <s v="KIBLAWAN"/>
    <n v="1"/>
    <m/>
    <n v="1"/>
    <m/>
    <m/>
    <m/>
    <m/>
    <m/>
    <n v="1059283.01"/>
    <s v="UPGRADING"/>
    <n v="1"/>
    <s v="Completed"/>
    <n v="0.9"/>
    <n v="1"/>
    <d v="2018-12-04T00:00:00"/>
    <m/>
    <m/>
    <m/>
    <d v="2018-04-16T00:00:00"/>
    <d v="2018-04-28T00:00:00"/>
    <d v="2018-05-07T00:00:00"/>
    <d v="2018-06-26T00:00:00"/>
    <d v="2018-07-28T00:00:00"/>
    <s v="FFJJ Construction"/>
    <n v="1052188.73"/>
    <n v="0"/>
    <n v="0"/>
    <n v="0"/>
    <n v="0"/>
    <n v="1"/>
    <n v="0"/>
    <n v="0"/>
    <n v="0"/>
    <n v="0"/>
    <n v="1"/>
  </r>
  <r>
    <x v="14"/>
    <s v="Davao del Sur"/>
    <n v="316001"/>
    <s v="Molopolo National High School"/>
    <s v="KIBLAWAN"/>
    <n v="1"/>
    <m/>
    <n v="1"/>
    <m/>
    <m/>
    <m/>
    <m/>
    <m/>
    <n v="1689841.2"/>
    <s v="UPGRADING"/>
    <n v="1"/>
    <s v="Completed"/>
    <n v="0.95"/>
    <n v="1"/>
    <d v="2018-12-04T00:00:00"/>
    <m/>
    <m/>
    <m/>
    <d v="2018-04-16T00:00:00"/>
    <d v="2018-04-28T00:00:00"/>
    <d v="2018-05-07T00:00:00"/>
    <d v="2018-06-26T00:00:00"/>
    <d v="2018-07-28T00:00:00"/>
    <s v="FFJJ Construction"/>
    <n v="1679718.85"/>
    <n v="0"/>
    <n v="0"/>
    <n v="0"/>
    <n v="0"/>
    <n v="1"/>
    <n v="0"/>
    <n v="0"/>
    <n v="0"/>
    <n v="0"/>
    <n v="1"/>
  </r>
  <r>
    <x v="14"/>
    <s v="Davao del Sur"/>
    <n v="304270"/>
    <s v="Davao Del Sur SOF"/>
    <s v="MALALAG"/>
    <n v="1"/>
    <m/>
    <n v="1"/>
    <m/>
    <m/>
    <m/>
    <m/>
    <m/>
    <n v="1532696.52"/>
    <s v="UPGRADING"/>
    <n v="1"/>
    <s v="Completed"/>
    <n v="0.9"/>
    <n v="1"/>
    <d v="2018-12-04T00:00:00"/>
    <m/>
    <m/>
    <m/>
    <d v="2018-04-16T00:00:00"/>
    <d v="2018-04-28T00:00:00"/>
    <d v="2018-05-07T00:00:00"/>
    <d v="2018-06-26T00:00:00"/>
    <d v="2018-07-28T00:00:00"/>
    <s v="FFJJ Construction"/>
    <n v="1523160.17"/>
    <n v="0"/>
    <n v="0"/>
    <n v="0"/>
    <n v="0"/>
    <n v="1"/>
    <n v="0"/>
    <n v="0"/>
    <n v="0"/>
    <n v="0"/>
    <n v="1"/>
  </r>
  <r>
    <x v="14"/>
    <s v="Davao del Sur"/>
    <n v="304297"/>
    <s v="Sulop NHS"/>
    <s v="SULOP"/>
    <n v="1"/>
    <m/>
    <n v="1"/>
    <m/>
    <m/>
    <m/>
    <m/>
    <m/>
    <n v="1673254.53"/>
    <s v="UPGRADING"/>
    <n v="1"/>
    <s v="Completed"/>
    <n v="0.9"/>
    <n v="1"/>
    <d v="2018-12-04T00:00:00"/>
    <m/>
    <m/>
    <m/>
    <d v="2018-04-16T00:00:00"/>
    <d v="2018-04-28T00:00:00"/>
    <d v="2018-05-07T00:00:00"/>
    <d v="2018-06-26T00:00:00"/>
    <d v="2018-07-28T00:00:00"/>
    <s v="FFJJ Construction"/>
    <n v="1663115.64"/>
    <n v="0"/>
    <n v="0"/>
    <n v="0"/>
    <n v="0"/>
    <n v="1"/>
    <n v="0"/>
    <n v="0"/>
    <n v="0"/>
    <n v="0"/>
    <n v="1"/>
  </r>
  <r>
    <x v="14"/>
    <s v="Davao del Sur"/>
    <n v="316005"/>
    <s v="Felipe-Inocencia Deluao NHS"/>
    <s v="SULOP"/>
    <n v="1"/>
    <m/>
    <n v="1"/>
    <m/>
    <m/>
    <m/>
    <m/>
    <m/>
    <n v="1415134.64"/>
    <s v="UPGRADING"/>
    <n v="1"/>
    <s v="Completed"/>
    <n v="1"/>
    <n v="1"/>
    <d v="2018-12-04T00:00:00"/>
    <m/>
    <m/>
    <m/>
    <d v="2018-04-16T00:00:00"/>
    <d v="2018-04-28T00:00:00"/>
    <d v="2018-05-07T00:00:00"/>
    <d v="2018-06-26T00:00:00"/>
    <d v="2018-07-28T00:00:00"/>
    <s v="FFJJ Construction"/>
    <n v="1405605.54"/>
    <n v="0"/>
    <n v="0"/>
    <n v="0"/>
    <n v="0"/>
    <n v="1"/>
    <n v="0"/>
    <n v="0"/>
    <n v="0"/>
    <n v="0"/>
    <n v="1"/>
  </r>
  <r>
    <x v="14"/>
    <s v="Davao Occidental"/>
    <n v="304272"/>
    <s v="Don Marcelino NHS"/>
    <s v="DON MARCELINO"/>
    <n v="0"/>
    <m/>
    <n v="1"/>
    <m/>
    <m/>
    <m/>
    <m/>
    <m/>
    <n v="1196696.01"/>
    <s v="UPGRADING"/>
    <n v="1"/>
    <s v="ONGOING"/>
    <n v="0.77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91"/>
    <s v="Lawa NHS"/>
    <s v="DON MARCELINO"/>
    <n v="0"/>
    <m/>
    <n v="1"/>
    <m/>
    <m/>
    <m/>
    <m/>
    <m/>
    <n v="1369552.62"/>
    <s v="UPGRADING"/>
    <n v="1"/>
    <s v="ONGOING"/>
    <n v="0.77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64"/>
    <s v="Balangonan NHS"/>
    <s v="JOSE ABAD SANTOS (TRINIDAD)"/>
    <n v="0"/>
    <m/>
    <n v="1"/>
    <m/>
    <m/>
    <m/>
    <m/>
    <m/>
    <n v="1247574.58"/>
    <s v="UPGRADING"/>
    <n v="1"/>
    <s v="ONGOING"/>
    <n v="0.7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73"/>
    <s v="Edna Guillermo MHS"/>
    <s v="JOSE ABAD SANTOS (TRINIDAD)"/>
    <n v="0"/>
    <m/>
    <n v="1"/>
    <m/>
    <m/>
    <m/>
    <m/>
    <m/>
    <n v="1407917.46"/>
    <s v="UPGRADING"/>
    <n v="1"/>
    <s v="ONGOING"/>
    <n v="0.7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81"/>
    <s v="Jose Abad Santos NHS"/>
    <s v="JOSE ABAD SANTOS (TRINIDAD)"/>
    <n v="0"/>
    <m/>
    <n v="1"/>
    <m/>
    <m/>
    <m/>
    <m/>
    <m/>
    <n v="1912853.84"/>
    <s v="UPGRADING"/>
    <n v="1"/>
    <s v="ONGOING"/>
    <n v="0.5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83"/>
    <s v="Kalbay NHS"/>
    <s v="JOSE ABAD SANTOS (TRINIDAD)"/>
    <n v="0"/>
    <m/>
    <n v="1"/>
    <m/>
    <m/>
    <m/>
    <m/>
    <m/>
    <n v="1461438.74"/>
    <s v="UPGRADING"/>
    <n v="1"/>
    <s v="ONGOING"/>
    <n v="0.7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71"/>
    <s v="Demolok Valley NHS"/>
    <s v="MALITA"/>
    <n v="0"/>
    <m/>
    <n v="1"/>
    <m/>
    <m/>
    <m/>
    <m/>
    <m/>
    <n v="1406972.92"/>
    <s v="UPGRADING"/>
    <n v="1"/>
    <s v="ONGOING"/>
    <n v="0.77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87"/>
    <s v="Mariano Peralta NHS"/>
    <s v="MALITA"/>
    <n v="0"/>
    <m/>
    <n v="1"/>
    <m/>
    <m/>
    <m/>
    <m/>
    <m/>
    <n v="1586869.34"/>
    <s v="UPGRADING"/>
    <n v="1"/>
    <s v="ONGOING"/>
    <n v="0.77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66"/>
    <s v="Basiawan NHS"/>
    <s v="SANTA MARIA"/>
    <n v="0"/>
    <m/>
    <n v="1"/>
    <m/>
    <m/>
    <m/>
    <m/>
    <m/>
    <n v="1403358.25"/>
    <s v="UPGRADING"/>
    <n v="1"/>
    <s v="ONGOING"/>
    <n v="0.2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68"/>
    <s v="Tubalan Comprehensive NHS"/>
    <s v="SANTA MARIA"/>
    <n v="0"/>
    <m/>
    <n v="1"/>
    <m/>
    <m/>
    <m/>
    <m/>
    <m/>
    <n v="1441567.12"/>
    <s v="UPGRADING"/>
    <n v="1"/>
    <s v="ONGOING"/>
    <n v="0.2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76"/>
    <s v="Heracleo Casco MNHS"/>
    <s v="SANTA MARIA"/>
    <n v="0"/>
    <m/>
    <n v="1"/>
    <m/>
    <m/>
    <m/>
    <m/>
    <m/>
    <n v="4916224.97"/>
    <s v="UPGRADING"/>
    <n v="1"/>
    <s v="ONGOING"/>
    <n v="0.2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Island Garden City of Samal"/>
    <n v="128598"/>
    <s v="Angel Villarica CES"/>
    <s v="ISLAND GARDEN CITY OF SAMAL"/>
    <n v="2"/>
    <m/>
    <n v="1"/>
    <m/>
    <m/>
    <m/>
    <m/>
    <m/>
    <n v="2121738.7999999998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Island Garden City of Samal"/>
    <n v="128599"/>
    <s v="Balet ES"/>
    <s v="ISLAND GARDEN CITY OF SAMAL"/>
    <n v="2"/>
    <m/>
    <n v="1"/>
    <m/>
    <m/>
    <m/>
    <m/>
    <m/>
    <n v="1586670.16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Island Garden City of Samal"/>
    <n v="304216"/>
    <s v="Anonang National High School"/>
    <s v="ISLAND GARDEN CITY OF SAMAL"/>
    <n v="2"/>
    <m/>
    <n v="1"/>
    <m/>
    <m/>
    <m/>
    <m/>
    <m/>
    <n v="1720922.63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Island Garden City of Samal"/>
    <n v="304223"/>
    <s v="Cogon NHS"/>
    <s v="ISLAND GARDEN CITY OF SAMAL"/>
    <n v="2"/>
    <m/>
    <n v="1"/>
    <m/>
    <m/>
    <m/>
    <m/>
    <m/>
    <n v="1278338.1599999999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Island Garden City of Samal"/>
    <n v="304236"/>
    <s v="Kaputian National High School"/>
    <s v="ISLAND GARDEN CITY OF SAMAL"/>
    <n v="2"/>
    <m/>
    <n v="1"/>
    <m/>
    <m/>
    <m/>
    <m/>
    <m/>
    <n v="1719112.37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Island Garden City of Samal"/>
    <n v="304245"/>
    <s v="Mambago-B NHS"/>
    <s v="ISLAND GARDEN CITY OF SAMAL"/>
    <n v="2"/>
    <m/>
    <n v="1"/>
    <m/>
    <m/>
    <m/>
    <m/>
    <m/>
    <n v="1994248.56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Island Garden City of Samal"/>
    <n v="304247"/>
    <s v="Matanos NHS"/>
    <s v="ISLAND GARDEN CITY OF SAMAL"/>
    <n v="2"/>
    <m/>
    <n v="1"/>
    <m/>
    <m/>
    <m/>
    <m/>
    <m/>
    <n v="1227424.98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Island Garden City of Samal"/>
    <n v="304259"/>
    <s v="Tagbitan-Ag NHS"/>
    <s v="ISLAND GARDEN CITY OF SAMAL"/>
    <n v="2"/>
    <m/>
    <n v="1"/>
    <m/>
    <m/>
    <m/>
    <m/>
    <m/>
    <n v="1624588.6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Island Garden City of Samal"/>
    <n v="323402"/>
    <s v="Del Monte National High School"/>
    <s v="ISLAND GARDEN CITY OF SAMAL"/>
    <n v="2"/>
    <m/>
    <n v="1"/>
    <m/>
    <m/>
    <m/>
    <m/>
    <m/>
    <n v="1376220.48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Island Garden City of Samal"/>
    <n v="323403"/>
    <s v="Nieves Villarica NHS"/>
    <s v="ISLAND GARDEN CITY OF SAMAL"/>
    <n v="2"/>
    <m/>
    <n v="1"/>
    <m/>
    <m/>
    <m/>
    <m/>
    <m/>
    <n v="1813766.3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Island Garden City of Samal"/>
    <n v="330002"/>
    <s v="San Jose NHS"/>
    <s v="ISLAND GARDEN CITY OF SAMAL"/>
    <n v="2"/>
    <m/>
    <n v="1"/>
    <m/>
    <m/>
    <m/>
    <m/>
    <m/>
    <n v="1296202.48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Island Garden City of Samal"/>
    <n v="330003"/>
    <s v="Bandera NHS"/>
    <s v="ISLAND GARDEN CITY OF SAMAL"/>
    <n v="2"/>
    <m/>
    <n v="1"/>
    <m/>
    <m/>
    <m/>
    <m/>
    <m/>
    <n v="1321344.21"/>
    <s v="UPGRADING"/>
    <n v="1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Island Garden City of Samal"/>
    <n v="330004"/>
    <s v="Libertad NHS"/>
    <s v="ISLAND GARDEN CITY OF SAMAL"/>
    <n v="2"/>
    <m/>
    <n v="1"/>
    <m/>
    <m/>
    <m/>
    <m/>
    <m/>
    <n v="1653793.3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12"/>
    <s v="Alamada NHS"/>
    <s v="ALAMADA"/>
    <n v="1"/>
    <m/>
    <n v="1"/>
    <m/>
    <m/>
    <m/>
    <m/>
    <m/>
    <n v="2028571.99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13"/>
    <s v="Aleosan NHS"/>
    <s v="ALEOSAN"/>
    <n v="1"/>
    <m/>
    <n v="1"/>
    <m/>
    <m/>
    <m/>
    <m/>
    <m/>
    <n v="2024350.99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61"/>
    <s v="Libungan NHS"/>
    <s v="LIBUNGAN"/>
    <n v="1"/>
    <m/>
    <n v="1"/>
    <m/>
    <m/>
    <m/>
    <m/>
    <m/>
    <n v="2024562.04824321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32"/>
    <s v="Dilangalen National High School"/>
    <s v="MIDSAYAP"/>
    <n v="1"/>
    <m/>
    <n v="1"/>
    <m/>
    <m/>
    <m/>
    <m/>
    <m/>
    <n v="2024878.623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93"/>
    <s v="Pigcawayan National High School"/>
    <s v="PIGKAWAYAN"/>
    <n v="1"/>
    <m/>
    <n v="1"/>
    <m/>
    <m/>
    <m/>
    <m/>
    <m/>
    <n v="2028360.94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94"/>
    <s v="Pikit NHS"/>
    <s v="PIKIT"/>
    <n v="1"/>
    <m/>
    <n v="1"/>
    <m/>
    <m/>
    <m/>
    <m/>
    <m/>
    <n v="2022240.49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15"/>
    <s v="Antipas NHS"/>
    <s v="ANTIPAS"/>
    <n v="2"/>
    <m/>
    <n v="1"/>
    <m/>
    <m/>
    <m/>
    <m/>
    <m/>
    <n v="2029099.623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36"/>
    <s v="Greenfield NHS"/>
    <s v="ARAKAN"/>
    <n v="2"/>
    <m/>
    <n v="1"/>
    <m/>
    <m/>
    <m/>
    <m/>
    <m/>
    <n v="2035958.74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63"/>
    <s v="Magpet NHS"/>
    <s v="MAGPET"/>
    <n v="2"/>
    <m/>
    <n v="1"/>
    <m/>
    <m/>
    <m/>
    <m/>
    <m/>
    <n v="2022768.123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66"/>
    <s v="Makilala NHS"/>
    <s v="MAKILALA"/>
    <n v="2"/>
    <m/>
    <n v="1"/>
    <m/>
    <m/>
    <m/>
    <m/>
    <m/>
    <n v="2021185.24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96"/>
    <s v="Pres. Roxas National High School"/>
    <s v="PRESIDENT ROXAS"/>
    <n v="2"/>
    <m/>
    <n v="1"/>
    <m/>
    <m/>
    <m/>
    <m/>
    <m/>
    <n v="2023295.74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20"/>
    <s v="Banisilan NHS"/>
    <s v="BANISILAN"/>
    <n v="3"/>
    <m/>
    <n v="1"/>
    <m/>
    <m/>
    <m/>
    <m/>
    <m/>
    <n v="2041234.99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27"/>
    <s v="Carmen NHS"/>
    <s v="CARMEN"/>
    <n v="3"/>
    <m/>
    <n v="1"/>
    <m/>
    <m/>
    <m/>
    <m/>
    <m/>
    <n v="1992027.421171935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44"/>
    <s v="Kabacan NHS"/>
    <s v="KABACAN"/>
    <n v="3"/>
    <m/>
    <n v="1"/>
    <m/>
    <m/>
    <m/>
    <m/>
    <m/>
    <n v="2020129.99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52"/>
    <s v="Kibia HS"/>
    <s v="MATALAM"/>
    <n v="3"/>
    <m/>
    <n v="1"/>
    <m/>
    <m/>
    <m/>
    <m/>
    <m/>
    <n v="2024350.99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78"/>
    <s v="Matalam NHS, Brgy Poblacion"/>
    <s v="MATALAM"/>
    <n v="3"/>
    <m/>
    <n v="1"/>
    <m/>
    <m/>
    <m/>
    <m/>
    <m/>
    <n v="2020129.99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480"/>
    <s v="M'lang NHS"/>
    <s v="M'LANG"/>
    <n v="3"/>
    <m/>
    <n v="1"/>
    <m/>
    <m/>
    <m/>
    <m/>
    <m/>
    <n v="2021712.873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North Cotabato"/>
    <n v="304515"/>
    <s v="Tulunan NHS"/>
    <s v="TULUNAN"/>
    <n v="3"/>
    <m/>
    <n v="1"/>
    <m/>
    <m/>
    <m/>
    <m/>
    <m/>
    <n v="2025406.2482432099"/>
    <s v="UPGRADING"/>
    <n v="1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Apayao"/>
    <n v="305108"/>
    <s v="BAC-DA National High School"/>
    <s v="LUNA"/>
    <n v="0"/>
    <m/>
    <n v="1"/>
    <m/>
    <m/>
    <m/>
    <m/>
    <m/>
    <n v="952154.67"/>
    <s v="UPGRADING"/>
    <n v="2"/>
    <s v="Completed"/>
    <n v="0.95"/>
    <n v="1"/>
    <s v="November 8, 2018"/>
    <m/>
    <m/>
    <m/>
    <s v="April 18 2018"/>
    <s v="April 30, 2018"/>
    <s v="May 15, 2018"/>
    <s v="June 22, 2018"/>
    <s v="July 9, 2018"/>
    <s v="JUA ELECTRICAL SERVICES"/>
    <n v="922980.49"/>
    <n v="0"/>
    <n v="0"/>
    <n v="0"/>
    <n v="0"/>
    <n v="1"/>
    <n v="0"/>
    <n v="0"/>
    <n v="0"/>
    <n v="0"/>
    <n v="1"/>
  </r>
  <r>
    <x v="0"/>
    <s v="Apayao"/>
    <n v="318801"/>
    <s v="Tumog National Agricultural and trade High School"/>
    <s v="LUNA"/>
    <n v="0"/>
    <m/>
    <n v="1"/>
    <m/>
    <m/>
    <m/>
    <m/>
    <m/>
    <n v="998955.38"/>
    <s v="UPGRADING"/>
    <n v="2"/>
    <s v="Completed"/>
    <n v="0.95"/>
    <n v="1"/>
    <s v="November 8, 2018"/>
    <m/>
    <m/>
    <m/>
    <s v="April 18 2018"/>
    <s v="April 30, 2018"/>
    <s v="May 15, 2018"/>
    <s v="June 22, 2018"/>
    <s v="July 9, 2018"/>
    <s v="JUA ELECTRICAL SERVICES"/>
    <n v="961612.22"/>
    <n v="0"/>
    <n v="0"/>
    <n v="0"/>
    <n v="0"/>
    <n v="1"/>
    <n v="0"/>
    <n v="0"/>
    <n v="0"/>
    <n v="0"/>
    <n v="1"/>
  </r>
  <r>
    <x v="0"/>
    <s v="Apayao"/>
    <n v="305118"/>
    <s v="Mataguisi Comp. HS Main"/>
    <s v="PUDTOL"/>
    <n v="0"/>
    <m/>
    <n v="1"/>
    <m/>
    <m/>
    <m/>
    <m/>
    <m/>
    <n v="879844.34"/>
    <s v="UPGRADING"/>
    <n v="2"/>
    <s v="Completed"/>
    <n v="0.95"/>
    <n v="1"/>
    <s v="November 8, 2018"/>
    <m/>
    <m/>
    <m/>
    <s v="April 18 2018"/>
    <s v="April 30, 2018"/>
    <s v="May 15, 2018"/>
    <s v="June 22, 2018"/>
    <s v="July 9, 2018"/>
    <s v="JUA ELECTRICAL SERVICES"/>
    <n v="851601.82"/>
    <n v="0"/>
    <n v="0"/>
    <n v="0"/>
    <n v="0"/>
    <n v="1"/>
    <n v="0"/>
    <n v="0"/>
    <n v="0"/>
    <n v="0"/>
    <n v="1"/>
  </r>
  <r>
    <x v="0"/>
    <s v="Baguio City"/>
    <n v="305275"/>
    <s v="Mil-an National High School"/>
    <s v="BAGUIO CITY"/>
    <n v="0"/>
    <m/>
    <n v="1"/>
    <m/>
    <m/>
    <m/>
    <m/>
    <m/>
    <n v="4892682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aguio City"/>
    <n v="305278"/>
    <s v="San Vicente National High School (Integrated Senior High School)"/>
    <s v="BAGUIO CITY"/>
    <n v="0"/>
    <m/>
    <n v="1"/>
    <m/>
    <m/>
    <m/>
    <m/>
    <m/>
    <n v="3894208.64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aguio City"/>
    <n v="305279"/>
    <s v="Sto. Tomas National High School"/>
    <s v="BAGUIO CITY"/>
    <n v="0"/>
    <m/>
    <n v="1"/>
    <m/>
    <m/>
    <m/>
    <m/>
    <m/>
    <n v="3283387.46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aguio City"/>
    <n v="305280"/>
    <s v="Irisan National High School"/>
    <s v="BAGUIO CITY"/>
    <n v="0"/>
    <m/>
    <n v="1"/>
    <m/>
    <m/>
    <m/>
    <m/>
    <m/>
    <n v="4182575.32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aguio City"/>
    <n v="136382"/>
    <s v="Baguio Central school"/>
    <s v="BAGUIO CITY"/>
    <n v="0"/>
    <m/>
    <n v="1"/>
    <m/>
    <m/>
    <m/>
    <m/>
    <m/>
    <n v="5037080.62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aguio City"/>
    <n v="136417"/>
    <s v="SPED Center (FL)"/>
    <s v="BAGUIO CITY"/>
    <n v="0"/>
    <m/>
    <n v="1"/>
    <m/>
    <m/>
    <m/>
    <m/>
    <m/>
    <n v="3136655.76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Baguio City"/>
    <n v="136388"/>
    <s v="Elpidio R. Quirino Elementary School"/>
    <s v="BAGUIO CITY"/>
    <n v="0"/>
    <m/>
    <n v="1"/>
    <m/>
    <m/>
    <m/>
    <m/>
    <m/>
    <n v="4795287.5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73"/>
    <s v="Haliap NHS"/>
    <s v="ASIPULO"/>
    <n v="0"/>
    <m/>
    <n v="1"/>
    <m/>
    <m/>
    <m/>
    <m/>
    <m/>
    <n v="2115765.21"/>
    <s v="UPGRADING"/>
    <n v="2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19001"/>
    <s v="Bangbang National High School"/>
    <s v="HUNGDUAN"/>
    <n v="0"/>
    <m/>
    <n v="1"/>
    <m/>
    <m/>
    <m/>
    <m/>
    <m/>
    <n v="1968987.41"/>
    <s v="UPGRADING"/>
    <n v="2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68"/>
    <s v="Ayangan National Agricultural &amp; Vocational HS"/>
    <s v="LAGAWE (Capital)"/>
    <n v="0"/>
    <m/>
    <n v="1"/>
    <m/>
    <m/>
    <m/>
    <m/>
    <m/>
    <n v="1619239.19"/>
    <s v="UPGRADING"/>
    <n v="2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76"/>
    <s v="Hapid NHS"/>
    <s v="LAMUT"/>
    <n v="0"/>
    <m/>
    <n v="1"/>
    <m/>
    <m/>
    <m/>
    <m/>
    <m/>
    <n v="1450065.49"/>
    <s v="UPGRADING"/>
    <n v="2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81"/>
    <s v="Ifugao Prov'l. Science HS"/>
    <s v="LAMUT"/>
    <n v="0"/>
    <m/>
    <n v="1"/>
    <m/>
    <m/>
    <m/>
    <m/>
    <m/>
    <n v="1676892.23"/>
    <s v="UPGRADING"/>
    <n v="2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Ifugao"/>
    <n v="305192"/>
    <s v="Tinoc NHS"/>
    <s v="TINOC"/>
    <n v="0"/>
    <m/>
    <n v="1"/>
    <m/>
    <m/>
    <m/>
    <m/>
    <m/>
    <n v="1443313.95"/>
    <s v="UPGRADING"/>
    <n v="2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Tabuk City"/>
    <n v="305203"/>
    <s v="Cudal National High School"/>
    <s v="CITY OF TABUK (Capital)"/>
    <n v="0"/>
    <m/>
    <n v="1"/>
    <m/>
    <m/>
    <m/>
    <m/>
    <m/>
    <n v="1566626.32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Tabuk City"/>
    <n v="319104"/>
    <s v="Bado Dangwa National High School"/>
    <s v="CITY OF TABUK (Capital)"/>
    <n v="0"/>
    <m/>
    <n v="1"/>
    <m/>
    <m/>
    <m/>
    <m/>
    <m/>
    <n v="1737997.5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Tabuk City"/>
    <n v="305222"/>
    <s v="New Tanglag National High School"/>
    <s v="CITY OF TABUK (Capital)"/>
    <n v="0"/>
    <m/>
    <n v="1"/>
    <m/>
    <m/>
    <m/>
    <m/>
    <m/>
    <n v="1321850.18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Agusan del Norte"/>
    <n v="304680"/>
    <s v="Casiklan NHS- Durian NHS Annex"/>
    <s v="LAS NIEVES"/>
    <n v="1"/>
    <m/>
    <n v="1"/>
    <m/>
    <m/>
    <m/>
    <m/>
    <m/>
    <n v="908776.87829144998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89"/>
    <s v="Las Nieves NHS"/>
    <s v="LAS NIEVES"/>
    <n v="1"/>
    <m/>
    <n v="1"/>
    <m/>
    <m/>
    <m/>
    <m/>
    <m/>
    <n v="1995482.4463901254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79"/>
    <s v="Durian NHS"/>
    <s v="LAS NIEVES"/>
    <n v="1"/>
    <m/>
    <n v="1"/>
    <m/>
    <m/>
    <m/>
    <m/>
    <m/>
    <n v="1001800.81695645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94"/>
    <s v="Marcos Calo NHS"/>
    <s v="LAS NIEVES"/>
    <n v="1"/>
    <m/>
    <n v="1"/>
    <m/>
    <m/>
    <m/>
    <m/>
    <m/>
    <n v="1000395.19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74"/>
    <s v="Buenavista NHS"/>
    <s v="BUENAVISTA"/>
    <n v="2"/>
    <m/>
    <n v="1"/>
    <m/>
    <m/>
    <m/>
    <m/>
    <m/>
    <n v="1375813.62023175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82"/>
    <s v="Guinabsan NHS"/>
    <s v="BUENAVISTA"/>
    <n v="2"/>
    <m/>
    <n v="1"/>
    <m/>
    <m/>
    <m/>
    <m/>
    <m/>
    <n v="890124.6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500049"/>
    <s v="Manapa II  Integrated School"/>
    <s v="BUENAVISTA"/>
    <n v="2"/>
    <m/>
    <n v="1"/>
    <m/>
    <m/>
    <m/>
    <m/>
    <m/>
    <n v="1485353.95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17304"/>
    <s v="Cahayagan NHS (Carmen NHS Annex)"/>
    <s v="CARMEN"/>
    <n v="2"/>
    <m/>
    <n v="1"/>
    <m/>
    <m/>
    <m/>
    <m/>
    <m/>
    <n v="722664.43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85"/>
    <s v="Jabonga NHS"/>
    <s v="JABONGA"/>
    <n v="2"/>
    <m/>
    <n v="1"/>
    <m/>
    <m/>
    <m/>
    <m/>
    <m/>
    <n v="1264534.97"/>
    <s v="UPGRADING"/>
    <n v="2"/>
    <s v="ONGOING"/>
    <n v="0.85"/>
    <n v="0.85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88"/>
    <s v="Kitcharao NHS"/>
    <s v="KITCHARAO"/>
    <n v="2"/>
    <m/>
    <n v="1"/>
    <m/>
    <m/>
    <m/>
    <m/>
    <m/>
    <n v="1511842.0006935"/>
    <s v="UPGRADING"/>
    <n v="2"/>
    <s v="ONGOING"/>
    <n v="0.85"/>
    <n v="0.85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91"/>
    <s v="Magallanes National High School"/>
    <s v="MAGALLANES"/>
    <n v="2"/>
    <m/>
    <n v="1"/>
    <m/>
    <m/>
    <m/>
    <m/>
    <m/>
    <n v="1352554.6444593752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96"/>
    <s v="Nasipit National Vocational School"/>
    <s v="NASIPIT"/>
    <n v="2"/>
    <m/>
    <n v="1"/>
    <m/>
    <m/>
    <m/>
    <m/>
    <m/>
    <n v="1598975.7697068751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17302"/>
    <s v="Nasipit NHS"/>
    <s v="NASIPIT"/>
    <n v="2"/>
    <m/>
    <n v="1"/>
    <m/>
    <m/>
    <m/>
    <m/>
    <m/>
    <n v="781156.32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73"/>
    <s v="Agay National High School"/>
    <s v="REMEDIOS T. ROMUALDEZ"/>
    <n v="2"/>
    <m/>
    <n v="1"/>
    <m/>
    <m/>
    <m/>
    <m/>
    <m/>
    <n v="1461966.2225437497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86"/>
    <s v="Jagupit NHS"/>
    <s v="SANTIAGO"/>
    <n v="2"/>
    <m/>
    <n v="1"/>
    <m/>
    <m/>
    <m/>
    <m/>
    <m/>
    <n v="1422466.50553875"/>
    <s v="UPGRADING"/>
    <n v="2"/>
    <s v="ONGOING"/>
    <n v="0.85"/>
    <n v="0.85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698"/>
    <s v="Santiago NHS"/>
    <s v="SANTIAGO"/>
    <n v="2"/>
    <m/>
    <n v="1"/>
    <m/>
    <m/>
    <m/>
    <m/>
    <m/>
    <n v="1381089.87"/>
    <s v="UPGRADING"/>
    <n v="2"/>
    <s v="ONGOING"/>
    <n v="0.5"/>
    <n v="0.85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17309"/>
    <s v="Dona Rosario NHS - Tubay NHS Annex"/>
    <s v="TUBAY"/>
    <n v="2"/>
    <m/>
    <n v="1"/>
    <m/>
    <m/>
    <m/>
    <m/>
    <m/>
    <n v="1058491.7855111246"/>
    <s v="UPGRADING"/>
    <n v="2"/>
    <s v="ONGOING"/>
    <n v="0.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Norte"/>
    <n v="304701"/>
    <s v="Tubay NHS"/>
    <s v="TUBAY"/>
    <n v="2"/>
    <m/>
    <n v="1"/>
    <m/>
    <m/>
    <m/>
    <m/>
    <m/>
    <n v="1063694.051933625"/>
    <s v="UPGRADING"/>
    <n v="2"/>
    <s v="ONGOING"/>
    <n v="0.85"/>
    <n v="0.9"/>
    <m/>
    <m/>
    <m/>
    <m/>
    <d v="2018-05-02T00:00:00"/>
    <d v="2018-05-10T00:00:00"/>
    <d v="2018-05-18T00:00:00"/>
    <m/>
    <m/>
    <m/>
    <m/>
    <n v="0"/>
    <n v="0"/>
    <n v="0"/>
    <n v="1"/>
    <n v="0"/>
    <n v="0"/>
    <n v="0"/>
    <n v="0"/>
    <n v="1"/>
    <n v="0"/>
  </r>
  <r>
    <x v="1"/>
    <s v="Agusan del Sur"/>
    <n v="304730"/>
    <s v="Patin-ay National High School"/>
    <s v="PROSPERIDAD (Capital)"/>
    <n v="1"/>
    <m/>
    <n v="1"/>
    <m/>
    <m/>
    <m/>
    <m/>
    <m/>
    <n v="3637477.62"/>
    <s v="UPGRADING"/>
    <n v="2"/>
    <s v="Completed"/>
    <n v="1"/>
    <n v="1"/>
    <m/>
    <m/>
    <m/>
    <s v="2018-09-012"/>
    <s v="AUGUST 8, 2018"/>
    <s v="AUGUST 16, 2018"/>
    <s v="SEPTEMBER 04, 2018"/>
    <m/>
    <m/>
    <s v="RJB CONSTRUCTION &amp; SUPPLY"/>
    <m/>
    <n v="0"/>
    <n v="0"/>
    <n v="0"/>
    <n v="0"/>
    <n v="1"/>
    <n v="0"/>
    <n v="0"/>
    <n v="0"/>
    <n v="0"/>
    <n v="1"/>
  </r>
  <r>
    <x v="1"/>
    <s v="Agusan del Sur"/>
    <n v="317428"/>
    <s v="West Prosperidad Nhs"/>
    <s v="PROSPERIDAD (Capital)"/>
    <n v="1"/>
    <m/>
    <n v="1"/>
    <m/>
    <m/>
    <m/>
    <m/>
    <m/>
    <n v="2904296.75"/>
    <s v="UPGRADING"/>
    <n v="2"/>
    <s v="Completed"/>
    <n v="1"/>
    <n v="1"/>
    <m/>
    <m/>
    <m/>
    <s v="2018-09-013"/>
    <s v="AUGUST 8, 2018"/>
    <s v="AUGUST 16, 2018"/>
    <s v="SEPTEMBER 04, 2018"/>
    <m/>
    <m/>
    <s v="A-MARTINA CONSTRUCTION &amp; SUPPLY"/>
    <m/>
    <n v="0"/>
    <n v="0"/>
    <n v="0"/>
    <n v="0"/>
    <n v="1"/>
    <n v="0"/>
    <n v="0"/>
    <n v="0"/>
    <n v="0"/>
    <n v="1"/>
  </r>
  <r>
    <x v="1"/>
    <s v="Agusan del Sur"/>
    <n v="304749"/>
    <s v="Sta. Irene National High School"/>
    <s v="PROSPERIDAD (Capital)"/>
    <n v="1"/>
    <m/>
    <n v="1"/>
    <m/>
    <m/>
    <m/>
    <m/>
    <m/>
    <n v="5421042.5199999996"/>
    <s v="UPGRADING"/>
    <n v="2"/>
    <s v="Completed"/>
    <n v="1"/>
    <n v="1"/>
    <m/>
    <m/>
    <m/>
    <s v="2018-09-014"/>
    <s v="AUGUST 8, 2018"/>
    <s v="AUGUST 16, 2018"/>
    <s v="SEPTEMBER 04, 2018"/>
    <m/>
    <m/>
    <s v="A-MARTINA CONSTRUCTION &amp; SUPPLY"/>
    <m/>
    <n v="0"/>
    <n v="0"/>
    <n v="0"/>
    <n v="0"/>
    <n v="1"/>
    <n v="0"/>
    <n v="0"/>
    <n v="0"/>
    <n v="0"/>
    <n v="1"/>
  </r>
  <r>
    <x v="1"/>
    <s v="Agusan del Sur"/>
    <n v="304731"/>
    <s v="Prosperidad NHS"/>
    <s v="PROSPERIDAD (Capital)"/>
    <n v="1"/>
    <m/>
    <n v="1"/>
    <m/>
    <m/>
    <m/>
    <m/>
    <m/>
    <n v="4255007.78"/>
    <s v="UPGRADING"/>
    <n v="2"/>
    <s v="Completed"/>
    <n v="1"/>
    <n v="1"/>
    <m/>
    <m/>
    <m/>
    <s v="2018-09-015"/>
    <s v="AUGUST 8, 2018"/>
    <s v="AUGUST 16, 2018"/>
    <s v="SEPTEMBER 04, 2018"/>
    <m/>
    <m/>
    <s v="A-MARTINA CONSTRUCTION &amp; SUPPLY"/>
    <m/>
    <n v="0"/>
    <n v="0"/>
    <n v="0"/>
    <n v="0"/>
    <n v="1"/>
    <n v="0"/>
    <n v="0"/>
    <n v="0"/>
    <n v="0"/>
    <n v="1"/>
  </r>
  <r>
    <x v="1"/>
    <s v="Agusan del Sur"/>
    <n v="304709"/>
    <s v="Bunawan National High School"/>
    <s v="BUNAWAN"/>
    <n v="2"/>
    <m/>
    <n v="1"/>
    <m/>
    <m/>
    <m/>
    <m/>
    <m/>
    <n v="4335897.3899999997"/>
    <s v="UPGRADING"/>
    <n v="2"/>
    <s v="Completed"/>
    <n v="1"/>
    <n v="1"/>
    <m/>
    <m/>
    <m/>
    <s v="2018-09-016"/>
    <s v="AUGUST 8, 2018"/>
    <s v="AUGUST 16, 2018"/>
    <s v="SEPTEMBER 04, 2018"/>
    <m/>
    <m/>
    <s v="ARCLER BUILDERS &amp; CONST. SUPPLY"/>
    <m/>
    <n v="0"/>
    <n v="0"/>
    <n v="0"/>
    <n v="0"/>
    <n v="1"/>
    <n v="0"/>
    <n v="0"/>
    <n v="0"/>
    <n v="0"/>
    <n v="1"/>
  </r>
  <r>
    <x v="1"/>
    <s v="Agusan del Sur"/>
    <n v="304744"/>
    <s v="Sta. Cruz NHS"/>
    <s v="ROSARIO"/>
    <n v="2"/>
    <m/>
    <n v="1"/>
    <m/>
    <m/>
    <m/>
    <m/>
    <m/>
    <n v="3571779.59"/>
    <s v="UPGRADING"/>
    <n v="2"/>
    <s v="Completed"/>
    <n v="1"/>
    <n v="1"/>
    <m/>
    <m/>
    <m/>
    <s v="2018-09-017"/>
    <s v="AUGUST 8, 2018"/>
    <s v="AUGUST 16, 2018"/>
    <s v="SEPTEMBER 04, 2018"/>
    <m/>
    <m/>
    <s v="ARCLER BUILDERS &amp; CONST. SUPPLY"/>
    <m/>
    <n v="0"/>
    <n v="0"/>
    <n v="0"/>
    <n v="0"/>
    <n v="1"/>
    <n v="0"/>
    <n v="0"/>
    <n v="0"/>
    <n v="0"/>
    <n v="1"/>
  </r>
  <r>
    <x v="1"/>
    <s v="Agusan del Sur"/>
    <n v="304745"/>
    <s v="Bayugan III NHS"/>
    <s v="ROSARIO"/>
    <n v="2"/>
    <m/>
    <n v="1"/>
    <m/>
    <m/>
    <m/>
    <m/>
    <m/>
    <n v="3924975.51"/>
    <s v="UPGRADING"/>
    <n v="2"/>
    <s v="Completed"/>
    <n v="1"/>
    <n v="1"/>
    <m/>
    <m/>
    <m/>
    <s v="2018-09-018"/>
    <s v="AUGUST 8, 2018"/>
    <s v="AUGUST 16, 2018"/>
    <s v="SEPTEMBER 04, 2018"/>
    <m/>
    <m/>
    <s v="ARCLER BUILDERS &amp; CONST. SUPPLY"/>
    <m/>
    <n v="0"/>
    <n v="0"/>
    <n v="0"/>
    <n v="0"/>
    <n v="1"/>
    <n v="0"/>
    <n v="0"/>
    <n v="0"/>
    <n v="0"/>
    <n v="1"/>
  </r>
  <r>
    <x v="1"/>
    <s v="Agusan del Sur"/>
    <n v="317402"/>
    <s v="Bayugan II National High School"/>
    <s v="SAN FRANCISCO"/>
    <n v="2"/>
    <m/>
    <n v="1"/>
    <m/>
    <m/>
    <m/>
    <m/>
    <m/>
    <n v="2315300.8199999998"/>
    <s v="UPGRADING"/>
    <n v="2"/>
    <s v="Completed"/>
    <n v="1"/>
    <n v="1"/>
    <m/>
    <m/>
    <m/>
    <s v="2018-09-019"/>
    <s v="AUGUST 8, 2018"/>
    <s v="AUGUST 16, 2018"/>
    <s v="SEPTEMBER 04, 2018"/>
    <m/>
    <m/>
    <s v="ARCLER BUILDERS &amp; CONST. SUPPLY"/>
    <m/>
    <n v="0"/>
    <n v="0"/>
    <n v="0"/>
    <n v="0"/>
    <n v="1"/>
    <n v="0"/>
    <n v="0"/>
    <n v="0"/>
    <n v="0"/>
    <n v="1"/>
  </r>
  <r>
    <x v="1"/>
    <s v="Bayugan City"/>
    <n v="340297"/>
    <s v="STAND ALONE SHS"/>
    <s v="CITY OF BAYUGAN"/>
    <n v="1"/>
    <m/>
    <n v="1"/>
    <m/>
    <m/>
    <m/>
    <m/>
    <m/>
    <n v="2716825.7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Bayugan City"/>
    <n v="304728"/>
    <s v="Noli National High School"/>
    <s v="CITY OF BAYUGAN"/>
    <n v="1"/>
    <m/>
    <n v="1"/>
    <m/>
    <m/>
    <m/>
    <m/>
    <m/>
    <n v="1313237.32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Bayugan City"/>
    <n v="304723"/>
    <s v="Marcelina NHS"/>
    <s v="CITY OF BAYUGAN"/>
    <n v="1"/>
    <m/>
    <n v="1"/>
    <m/>
    <m/>
    <m/>
    <m/>
    <m/>
    <n v="1247694.4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Bislig City"/>
    <n v="304865"/>
    <s v="Bislig City NHS"/>
    <s v="CITY OF BISLIG"/>
    <n v="2"/>
    <m/>
    <n v="1"/>
    <m/>
    <m/>
    <m/>
    <m/>
    <m/>
    <n v="2627484.1"/>
    <s v="ELECTRIFICATION OF SCHOOLS ON-GRID"/>
    <n v="2"/>
    <s v="Completed"/>
    <n v="1"/>
    <n v="1"/>
    <s v="Sept. 26, 2018"/>
    <m/>
    <s v="2018BEFF-Electrification-C1"/>
    <s v="2018BEFF-Electrification-C1"/>
    <d v="2018-03-23T00:00:00"/>
    <d v="2018-04-05T00:00:00"/>
    <d v="2018-04-17T00:00:00"/>
    <d v="2018-04-25T00:00:00"/>
    <s v="May 23, 2018"/>
    <s v="MAG Corporation"/>
    <n v="2596626.5299999998"/>
    <n v="0"/>
    <n v="0"/>
    <n v="0"/>
    <n v="0"/>
    <n v="1"/>
    <n v="0"/>
    <n v="0"/>
    <n v="0"/>
    <n v="0"/>
    <n v="1"/>
  </r>
  <r>
    <x v="1"/>
    <s v="Bislig City"/>
    <n v="304869"/>
    <s v="Sikahoy NHS"/>
    <s v="CITY OF BISLIG"/>
    <n v="2"/>
    <m/>
    <n v="1"/>
    <m/>
    <m/>
    <m/>
    <m/>
    <m/>
    <n v="1144311.01"/>
    <s v="ELECTRIFICATION OF SCHOOLS ON-GRID"/>
    <n v="2"/>
    <s v="Completed"/>
    <n v="1"/>
    <n v="1"/>
    <s v="Aug. 27, 2018"/>
    <m/>
    <s v="2018BEFF-Electrification-C2"/>
    <s v="2018BEFF-Electrification-C2"/>
    <d v="2018-03-23T00:00:00"/>
    <d v="2018-04-05T00:00:00"/>
    <d v="2018-04-17T00:00:00"/>
    <d v="2018-04-25T00:00:00"/>
    <s v="May 23, 2018"/>
    <s v="MAG Corporation"/>
    <n v="1130069.3600000001"/>
    <n v="0"/>
    <n v="0"/>
    <n v="0"/>
    <n v="0"/>
    <n v="1"/>
    <n v="0"/>
    <n v="0"/>
    <n v="0"/>
    <n v="0"/>
    <n v="1"/>
  </r>
  <r>
    <x v="1"/>
    <s v="Bislig City"/>
    <n v="304919"/>
    <s v="Mangagoy NHS"/>
    <s v="CITY OF BISLIG"/>
    <n v="2"/>
    <m/>
    <n v="1"/>
    <m/>
    <m/>
    <m/>
    <m/>
    <m/>
    <n v="1519924.76"/>
    <s v="ELECTRIFICATION OF SCHOOLS ON-GRID"/>
    <n v="2"/>
    <s v="Completed"/>
    <n v="1"/>
    <n v="1"/>
    <s v="Aug. 27, 2018"/>
    <m/>
    <s v="2018BEFF-Electrification-C2"/>
    <s v="2018BEFF-Electrification-C2"/>
    <d v="2018-03-23T00:00:00"/>
    <d v="2018-04-05T00:00:00"/>
    <d v="2018-04-17T00:00:00"/>
    <d v="2018-04-25T00:00:00"/>
    <s v="May 23, 2018"/>
    <s v="MAG Corporation"/>
    <n v="1502002.64"/>
    <n v="0"/>
    <n v="0"/>
    <n v="0"/>
    <n v="0"/>
    <n v="1"/>
    <n v="0"/>
    <n v="0"/>
    <n v="0"/>
    <n v="0"/>
    <n v="1"/>
  </r>
  <r>
    <x v="1"/>
    <s v="Bislig City"/>
    <n v="340306"/>
    <s v="Stand Alone SHS"/>
    <s v="CITY OF BISLIG"/>
    <n v="2"/>
    <m/>
    <n v="1"/>
    <m/>
    <m/>
    <m/>
    <m/>
    <m/>
    <n v="1438901.82"/>
    <s v="ELECTRIFICATION OF SCHOOLS ON-GRID"/>
    <n v="2"/>
    <s v="Completed"/>
    <n v="1"/>
    <n v="1"/>
    <s v="Sept. 26, 2018"/>
    <m/>
    <s v="2018BEFF-Electrification-C1"/>
    <s v="2018BEFF-Electrification-C1"/>
    <d v="2018-03-23T00:00:00"/>
    <d v="2018-04-05T00:00:00"/>
    <d v="2018-04-17T00:00:00"/>
    <d v="2018-04-25T00:00:00"/>
    <s v="May 23, 2018"/>
    <s v="MAG Corporation"/>
    <n v="1422202.03"/>
    <n v="0"/>
    <n v="0"/>
    <n v="0"/>
    <n v="0"/>
    <n v="1"/>
    <n v="0"/>
    <n v="0"/>
    <n v="0"/>
    <n v="0"/>
    <n v="1"/>
  </r>
  <r>
    <x v="1"/>
    <s v="Butuan City"/>
    <n v="340337"/>
    <s v="Butuan City Senior High School Stand Alone"/>
    <s v="BUTUAN CITY (Capital)"/>
    <n v="1"/>
    <m/>
    <n v="1"/>
    <m/>
    <m/>
    <m/>
    <m/>
    <m/>
    <n v="2762431.87"/>
    <s v="UPGRADING"/>
    <n v="2"/>
    <s v="Completed"/>
    <n v="1"/>
    <n v="1"/>
    <s v="December 15, 2018"/>
    <m/>
    <s v="RRC-2018-006"/>
    <s v="RRC-2018-006"/>
    <d v="2018-03-24T00:00:00"/>
    <d v="2018-05-02T00:00:00"/>
    <d v="2018-05-16T00:00:00"/>
    <d v="2018-06-11T00:00:00"/>
    <s v="july, 23, 2018"/>
    <s v="ETP Builders"/>
    <n v="1818553.25"/>
    <n v="0"/>
    <n v="0"/>
    <n v="0"/>
    <n v="0"/>
    <n v="1"/>
    <n v="0"/>
    <n v="0"/>
    <n v="0"/>
    <n v="0"/>
    <n v="1"/>
  </r>
  <r>
    <x v="1"/>
    <s v="Butuan City"/>
    <n v="304756"/>
    <s v="Agusan National High School"/>
    <s v="BUTUAN CITY (Capital)"/>
    <n v="1"/>
    <m/>
    <n v="1"/>
    <m/>
    <m/>
    <m/>
    <m/>
    <m/>
    <n v="2221583.2400000002"/>
    <s v="UPGRADING"/>
    <n v="2"/>
    <s v="Completed"/>
    <n v="0.9"/>
    <n v="1"/>
    <s v="December 15, 2018"/>
    <m/>
    <s v="RRC-2018-006"/>
    <s v="RRC-2018-006"/>
    <d v="2018-03-24T00:00:00"/>
    <d v="2018-05-02T00:00:00"/>
    <d v="2018-05-16T00:00:00"/>
    <d v="2018-06-11T00:00:00"/>
    <s v="july, 23, 2018"/>
    <s v="ETP Builders"/>
    <n v="1949719.39"/>
    <n v="0"/>
    <n v="0"/>
    <n v="0"/>
    <n v="0"/>
    <n v="1"/>
    <n v="0"/>
    <n v="0"/>
    <n v="0"/>
    <n v="0"/>
    <n v="1"/>
  </r>
  <r>
    <x v="1"/>
    <s v="Butuan City"/>
    <n v="304762"/>
    <s v="Butuan City Sch. of Arts &amp; Trades"/>
    <s v="BUTUAN CITY (Capital)"/>
    <n v="1"/>
    <m/>
    <n v="1"/>
    <m/>
    <m/>
    <m/>
    <m/>
    <m/>
    <n v="2205770.3199999998"/>
    <s v="UPGRADING"/>
    <n v="2"/>
    <s v="Completed"/>
    <n v="1"/>
    <n v="1"/>
    <s v="December 15, 2018"/>
    <m/>
    <s v="RRC-2018-007"/>
    <s v="RRC-2018-007"/>
    <d v="2018-03-24T00:00:00"/>
    <d v="2018-05-02T00:00:00"/>
    <d v="2018-05-16T00:00:00"/>
    <d v="2018-06-11T00:00:00"/>
    <s v="July 6, 2018"/>
    <s v="Two J.E. Construction &amp; Supply"/>
    <n v="1877249.5723999999"/>
    <n v="0"/>
    <n v="0"/>
    <n v="0"/>
    <n v="0"/>
    <n v="1"/>
    <n v="0"/>
    <n v="0"/>
    <n v="0"/>
    <n v="0"/>
    <n v="1"/>
  </r>
  <r>
    <x v="1"/>
    <s v="Butuan City"/>
    <n v="304763"/>
    <s v="Libertad Integrated Senior High School"/>
    <s v="BUTUAN CITY (Capital)"/>
    <n v="1"/>
    <m/>
    <n v="1"/>
    <m/>
    <m/>
    <m/>
    <m/>
    <m/>
    <n v="1663800.35"/>
    <s v="UPGRADING"/>
    <n v="2"/>
    <s v="Completed"/>
    <n v="1"/>
    <n v="1"/>
    <s v="December 15, 2018"/>
    <m/>
    <s v="RRC-2018-007"/>
    <s v="RRC-2018-007"/>
    <d v="2018-03-24T00:00:00"/>
    <d v="2018-05-02T00:00:00"/>
    <d v="2018-05-16T00:00:00"/>
    <d v="2018-06-11T00:00:00"/>
    <s v="July 6, 2018"/>
    <s v="Two J.E. Construction &amp; Supply"/>
    <n v="1414442.2064"/>
    <n v="0"/>
    <n v="0"/>
    <n v="0"/>
    <n v="0"/>
    <n v="1"/>
    <n v="0"/>
    <n v="0"/>
    <n v="0"/>
    <n v="0"/>
    <n v="1"/>
  </r>
  <r>
    <x v="1"/>
    <s v="Butuan City"/>
    <n v="304771"/>
    <s v="Taligaman NHS"/>
    <s v="BUTUAN CITY (Capital)"/>
    <n v="1"/>
    <m/>
    <n v="1"/>
    <m/>
    <m/>
    <m/>
    <m/>
    <m/>
    <n v="1663800.35"/>
    <s v="UPGRADING"/>
    <n v="2"/>
    <s v="Completed"/>
    <n v="1"/>
    <n v="1"/>
    <s v="December 15, 2018"/>
    <m/>
    <s v="RRC-2018-006"/>
    <s v="RRC-2018-006"/>
    <d v="2018-03-24T00:00:00"/>
    <d v="2018-05-02T00:00:00"/>
    <d v="2018-05-16T00:00:00"/>
    <d v="2018-06-11T00:00:00"/>
    <s v="july, 23, 2018"/>
    <s v="ETP Builders"/>
    <n v="1652389.55"/>
    <n v="0"/>
    <n v="0"/>
    <n v="0"/>
    <n v="0"/>
    <n v="1"/>
    <n v="0"/>
    <n v="0"/>
    <n v="0"/>
    <n v="0"/>
    <n v="1"/>
  </r>
  <r>
    <x v="1"/>
    <s v="Butuan City"/>
    <n v="304769"/>
    <s v="San Vicente National High School"/>
    <s v="BUTUAN CITY (Capital)"/>
    <n v="1"/>
    <m/>
    <n v="1"/>
    <m/>
    <m/>
    <m/>
    <m/>
    <m/>
    <n v="1663800.35"/>
    <s v="UPGRADING"/>
    <n v="2"/>
    <s v="Completed"/>
    <n v="1"/>
    <n v="1"/>
    <s v="December 15, 2018"/>
    <m/>
    <s v="RRC-2018-007"/>
    <s v="RRC-2018-007"/>
    <d v="2018-03-24T00:00:00"/>
    <d v="2018-05-02T00:00:00"/>
    <d v="2018-05-16T00:00:00"/>
    <d v="2018-06-11T00:00:00"/>
    <s v="July 6, 2018"/>
    <s v="Two J.E. Construction &amp; Supply"/>
    <n v="1414442.2064"/>
    <n v="0"/>
    <n v="0"/>
    <n v="0"/>
    <n v="0"/>
    <n v="1"/>
    <n v="0"/>
    <n v="0"/>
    <n v="0"/>
    <n v="0"/>
    <n v="1"/>
  </r>
  <r>
    <x v="1"/>
    <s v="Butuan City"/>
    <n v="304757"/>
    <s v="Agusan Pequeno NHS"/>
    <s v="BUTUAN CITY (Capital)"/>
    <n v="1"/>
    <m/>
    <n v="1"/>
    <m/>
    <m/>
    <m/>
    <m/>
    <m/>
    <n v="1663800.35"/>
    <s v="UPGRADING"/>
    <n v="2"/>
    <s v="Completed"/>
    <n v="1"/>
    <n v="1"/>
    <s v="December 15, 2018"/>
    <m/>
    <s v="RRC-2018-007"/>
    <s v="RRC-2018-007"/>
    <d v="2018-03-24T00:00:00"/>
    <d v="2018-05-02T00:00:00"/>
    <d v="2018-05-16T00:00:00"/>
    <d v="2018-06-11T00:00:00"/>
    <s v="July 6, 2018"/>
    <s v="Two J.E. Construction &amp; Supply"/>
    <n v="1414442.2064"/>
    <n v="0"/>
    <n v="0"/>
    <n v="0"/>
    <n v="0"/>
    <n v="1"/>
    <n v="0"/>
    <n v="0"/>
    <n v="0"/>
    <n v="0"/>
    <n v="1"/>
  </r>
  <r>
    <x v="1"/>
    <s v="Cabadbaran City"/>
    <n v="304676"/>
    <s v="Calamba NHS"/>
    <s v="CITY OF CABADBARAN"/>
    <n v="2"/>
    <m/>
    <n v="1"/>
    <m/>
    <m/>
    <m/>
    <m/>
    <m/>
    <n v="1117389.4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Cabadbaran City"/>
    <n v="340341"/>
    <s v="La Union SHS (Stand Alone)"/>
    <s v="CITY OF CABADBARAN"/>
    <n v="2"/>
    <m/>
    <n v="1"/>
    <m/>
    <m/>
    <m/>
    <m/>
    <m/>
    <n v="1006220.12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iargao"/>
    <n v="304784"/>
    <s v="Roxas National High School"/>
    <s v="SAN ISIDRO"/>
    <n v="1"/>
    <m/>
    <n v="1"/>
    <m/>
    <m/>
    <m/>
    <m/>
    <m/>
    <n v="2109106.5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304801"/>
    <s v="Surigao City NHS"/>
    <s v="SURIGAO CITY (Capital)"/>
    <n v="2"/>
    <m/>
    <n v="1"/>
    <m/>
    <m/>
    <m/>
    <m/>
    <m/>
    <n v="2488304.96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City"/>
    <n v="304794"/>
    <s v="Caraga Regional Science HS"/>
    <s v="SURIGAO CITY (Capital)"/>
    <n v="2"/>
    <m/>
    <n v="1"/>
    <m/>
    <m/>
    <m/>
    <m/>
    <m/>
    <n v="567310.43999999994"/>
    <s v="UPGRADING"/>
    <n v="2"/>
    <s v="ONGOING"/>
    <n v="0.35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City"/>
    <n v="340383"/>
    <s v="Cabrera-Altres National High School"/>
    <s v="SURIGAO CITY (Capital)"/>
    <n v="2"/>
    <m/>
    <n v="1"/>
    <m/>
    <m/>
    <m/>
    <m/>
    <m/>
    <n v="565967.91"/>
    <s v="UPGRADING"/>
    <n v="2"/>
    <s v="ONGOING"/>
    <m/>
    <m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City"/>
    <n v="304800"/>
    <s v="Anomar NHS"/>
    <s v="SURIGAO CITY (Capital)"/>
    <n v="2"/>
    <m/>
    <n v="1"/>
    <m/>
    <m/>
    <m/>
    <m/>
    <m/>
    <n v="568659.84"/>
    <s v="UPGRADING"/>
    <n v="2"/>
    <s v="ONGOING"/>
    <n v="0.35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City"/>
    <n v="304799"/>
    <s v="mat-i national high school"/>
    <s v="SURIGAO CITY (Capital)"/>
    <n v="2"/>
    <m/>
    <n v="1"/>
    <m/>
    <m/>
    <m/>
    <m/>
    <m/>
    <n v="1356411.8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04861"/>
    <s v="Barobo National High School"/>
    <s v="BAROBO"/>
    <n v="1"/>
    <m/>
    <n v="1"/>
    <m/>
    <m/>
    <m/>
    <m/>
    <m/>
    <n v="1215833.3899999999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04888"/>
    <s v="Gamut National School (Barobo)"/>
    <s v="BAROBO"/>
    <n v="1"/>
    <m/>
    <n v="1"/>
    <m/>
    <m/>
    <m/>
    <m/>
    <m/>
    <n v="1132934.81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304895"/>
    <s v="Lingig National High School"/>
    <s v="LINGIG"/>
    <n v="1"/>
    <m/>
    <n v="1"/>
    <m/>
    <m/>
    <m/>
    <m/>
    <m/>
    <n v="2040849.84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04862"/>
    <s v="Cabacungan National High School"/>
    <s v="BAROBO"/>
    <n v="2"/>
    <m/>
    <n v="1"/>
    <m/>
    <m/>
    <m/>
    <m/>
    <m/>
    <n v="826611.18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04864"/>
    <s v="Tambis National High School"/>
    <s v="BAROBO"/>
    <n v="2"/>
    <m/>
    <n v="1"/>
    <m/>
    <m/>
    <m/>
    <m/>
    <m/>
    <n v="1165346.8799999999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17941"/>
    <s v="Rizal National High School"/>
    <s v="BAROBO"/>
    <n v="2"/>
    <m/>
    <n v="1"/>
    <m/>
    <m/>
    <m/>
    <m/>
    <m/>
    <n v="989901.63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04890"/>
    <s v="Hinatuan National Comprehensive High School"/>
    <s v="HINATUAN"/>
    <n v="2"/>
    <m/>
    <n v="1"/>
    <m/>
    <m/>
    <m/>
    <m/>
    <m/>
    <n v="1958192.28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04891"/>
    <s v="Dugmanon National High School"/>
    <s v="HINATUAN"/>
    <n v="2"/>
    <m/>
    <n v="1"/>
    <m/>
    <m/>
    <m/>
    <m/>
    <m/>
    <n v="1285902.31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04920"/>
    <s v="Tagasaka National High School"/>
    <s v="HINATUAN"/>
    <n v="2"/>
    <m/>
    <n v="1"/>
    <m/>
    <m/>
    <m/>
    <m/>
    <m/>
    <n v="1018059.73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04921"/>
    <s v="Tagasaka NHS - Bigaan NHS Annex"/>
    <s v="HINATUAN"/>
    <n v="2"/>
    <m/>
    <n v="1"/>
    <m/>
    <m/>
    <m/>
    <m/>
    <m/>
    <n v="699350.11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304923"/>
    <s v="Tidman National High School"/>
    <s v="HINATUAN"/>
    <n v="2"/>
    <m/>
    <n v="1"/>
    <m/>
    <m/>
    <m/>
    <m/>
    <m/>
    <n v="1039113.16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17910"/>
    <s v="Tagasaka NHS - Loyola NHS Annex"/>
    <s v="HINATUAN"/>
    <n v="2"/>
    <m/>
    <n v="1"/>
    <m/>
    <m/>
    <m/>
    <m/>
    <m/>
    <n v="1686150.22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500577"/>
    <s v="Baculin Integrated School"/>
    <s v="HINATUAN"/>
    <n v="2"/>
    <m/>
    <n v="1"/>
    <m/>
    <m/>
    <m/>
    <m/>
    <m/>
    <n v="1230229.49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500579"/>
    <s v="Tarusan Integrated School"/>
    <s v="HINATUAN"/>
    <n v="2"/>
    <m/>
    <n v="1"/>
    <m/>
    <m/>
    <m/>
    <m/>
    <m/>
    <n v="980049.41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17939"/>
    <s v="Hinatuan NCHS - Roxas NHS Annex"/>
    <s v="HINATUAN"/>
    <n v="2"/>
    <m/>
    <n v="1"/>
    <m/>
    <m/>
    <m/>
    <m/>
    <m/>
    <n v="1076759.56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317940"/>
    <s v="Hinatuan NCHS - Cambatong NHS Annex"/>
    <s v="HINATUAN"/>
    <n v="2"/>
    <m/>
    <n v="1"/>
    <m/>
    <m/>
    <m/>
    <m/>
    <m/>
    <n v="2157380.5099999998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304860"/>
    <s v="BARCELONA NATIONAL HIGH SCHOOL"/>
    <s v="LINGIG"/>
    <n v="2"/>
    <m/>
    <n v="1"/>
    <m/>
    <m/>
    <m/>
    <m/>
    <m/>
    <n v="1692675.85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304896"/>
    <s v="M.K.Yusingco National High School"/>
    <s v="LINGIG"/>
    <n v="2"/>
    <m/>
    <n v="1"/>
    <m/>
    <m/>
    <m/>
    <m/>
    <m/>
    <n v="1370222.68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Surigao del Sur"/>
    <n v="500581"/>
    <s v="Anibongan Integrated School"/>
    <s v="LINGIG"/>
    <n v="2"/>
    <m/>
    <n v="1"/>
    <m/>
    <m/>
    <m/>
    <m/>
    <m/>
    <n v="634932.93000000005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327"/>
    <s v="Rajah Cabungsuan Integrated School"/>
    <s v="LINGIG"/>
    <n v="2"/>
    <m/>
    <n v="1"/>
    <m/>
    <m/>
    <m/>
    <m/>
    <m/>
    <n v="886819.09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304879"/>
    <s v="Dante Luib Osano Maputi National High School"/>
    <s v="TAGBINA"/>
    <n v="2"/>
    <m/>
    <n v="1"/>
    <m/>
    <m/>
    <m/>
    <m/>
    <m/>
    <n v="1426254.45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304880"/>
    <s v="Kahayagan National High School"/>
    <s v="TAGBINA"/>
    <n v="2"/>
    <m/>
    <n v="1"/>
    <m/>
    <m/>
    <m/>
    <m/>
    <m/>
    <n v="1167541.05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304881"/>
    <s v="Maglatab National High School"/>
    <s v="TAGBINA"/>
    <n v="2"/>
    <m/>
    <n v="1"/>
    <m/>
    <m/>
    <m/>
    <m/>
    <m/>
    <n v="1117283.1200000001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304883"/>
    <s v="Sta. Juana National High School"/>
    <s v="TAGBINA"/>
    <n v="2"/>
    <m/>
    <n v="1"/>
    <m/>
    <m/>
    <m/>
    <m/>
    <m/>
    <n v="1162498.57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580"/>
    <s v="Osmeña Integrated School"/>
    <s v="TAGBINA"/>
    <n v="2"/>
    <m/>
    <n v="1"/>
    <m/>
    <m/>
    <m/>
    <m/>
    <m/>
    <n v="1356777.94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582"/>
    <s v="Malixi Integrated School"/>
    <s v="TAGBINA"/>
    <n v="2"/>
    <m/>
    <n v="1"/>
    <m/>
    <m/>
    <m/>
    <m/>
    <m/>
    <n v="1210039.51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583"/>
    <s v="Quezon Integrated School"/>
    <s v="TAGBINA"/>
    <n v="2"/>
    <m/>
    <n v="1"/>
    <m/>
    <m/>
    <m/>
    <m/>
    <m/>
    <n v="1275561.55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584"/>
    <s v="Sta. Maria Integrated School"/>
    <s v="TAGBINA"/>
    <n v="2"/>
    <m/>
    <n v="1"/>
    <m/>
    <m/>
    <m/>
    <m/>
    <m/>
    <n v="1295078.32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585"/>
    <s v="Manambia Integrated School"/>
    <s v="TAGBINA"/>
    <n v="2"/>
    <m/>
    <n v="1"/>
    <m/>
    <m/>
    <m/>
    <m/>
    <m/>
    <n v="1130028.26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586"/>
    <s v="Jobar Integrated School"/>
    <s v="TAGBINA"/>
    <n v="2"/>
    <m/>
    <n v="1"/>
    <m/>
    <m/>
    <m/>
    <m/>
    <m/>
    <n v="1034475.45"/>
    <s v="UPGRADING"/>
    <n v="2"/>
    <s v="ONGOING"/>
    <n v="0.8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324"/>
    <s v="Maglambing Integrated School"/>
    <s v="TAGBINA"/>
    <n v="2"/>
    <m/>
    <n v="1"/>
    <m/>
    <m/>
    <m/>
    <m/>
    <m/>
    <n v="1136011.53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325"/>
    <s v="Quary I Integrated School"/>
    <s v="TAGBINA"/>
    <n v="2"/>
    <m/>
    <n v="1"/>
    <m/>
    <m/>
    <m/>
    <m/>
    <m/>
    <n v="829362.43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500326"/>
    <s v="Carpenito  Integrated  School"/>
    <s v="TAGBINA"/>
    <n v="2"/>
    <m/>
    <n v="1"/>
    <m/>
    <m/>
    <m/>
    <m/>
    <m/>
    <n v="1162180.1100000001"/>
    <s v="UPGRADING"/>
    <n v="2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Caloocan City"/>
    <m/>
    <s v="Camarin Brixton Senior High School"/>
    <s v="KALOOKAN CITY"/>
    <m/>
    <m/>
    <n v="1"/>
    <m/>
    <m/>
    <m/>
    <m/>
    <m/>
    <n v="672163.77"/>
    <s v="UPGRADING"/>
    <n v="2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Caloocan City"/>
    <m/>
    <s v="Sampaguita Senior High School"/>
    <s v="KALOOKAN CITY"/>
    <m/>
    <m/>
    <n v="1"/>
    <m/>
    <m/>
    <m/>
    <m/>
    <m/>
    <n v="743289.98"/>
    <s v="UPGRADING"/>
    <n v="2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Caloocan City"/>
    <m/>
    <s v="Samaria Tala Senior High School"/>
    <s v="KALOOKAN CITY"/>
    <m/>
    <m/>
    <n v="1"/>
    <m/>
    <m/>
    <m/>
    <m/>
    <m/>
    <n v="754858.4"/>
    <s v="UPGRADING"/>
    <n v="2"/>
    <s v="Completed"/>
    <n v="0.2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Las Piñas City"/>
    <n v="136784"/>
    <s v="Dona Manuela ES"/>
    <s v="CITY OF LAS PIÑAS"/>
    <n v="0"/>
    <m/>
    <n v="1"/>
    <m/>
    <m/>
    <m/>
    <m/>
    <m/>
    <n v="1947303.36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Malabon City"/>
    <n v="305447"/>
    <s v="Malabon NHS"/>
    <s v="CITY OF MALABON"/>
    <n v="0"/>
    <m/>
    <n v="1"/>
    <m/>
    <m/>
    <m/>
    <m/>
    <m/>
    <n v="4724091.1399999997"/>
    <s v="UPGRADING"/>
    <n v="2"/>
    <s v="Completed"/>
    <n v="0.7"/>
    <n v="1"/>
    <d v="2019-06-20T00:00:00"/>
    <m/>
    <m/>
    <m/>
    <m/>
    <d v="2018-11-07T00:00:00"/>
    <d v="2018-11-19T00:00:00"/>
    <d v="2018-12-03T00:00:00"/>
    <d v="2018-12-26T00:00:00"/>
    <s v="MRRM Trading &amp; Construction"/>
    <n v="3665127.39"/>
    <n v="0"/>
    <n v="0"/>
    <n v="0"/>
    <n v="0"/>
    <n v="1"/>
    <n v="0"/>
    <n v="0"/>
    <n v="0"/>
    <n v="0"/>
    <n v="1"/>
  </r>
  <r>
    <x v="2"/>
    <s v="Mandaluyong City"/>
    <n v="305394"/>
    <s v="Mataas na Paaralang Neptali A. Gonzales"/>
    <s v="CITY OF MANDALUYONG"/>
    <n v="0"/>
    <m/>
    <n v="1"/>
    <m/>
    <m/>
    <m/>
    <m/>
    <m/>
    <n v="4891117.1500000004"/>
    <s v="UPGRADING"/>
    <n v="2"/>
    <s v="Completed"/>
    <n v="0.95"/>
    <n v="1"/>
    <d v="2019-01-31T00:00:00"/>
    <d v="2019-01-31T00:00:00"/>
    <s v="2018-Mandauyong -19"/>
    <s v="2018-Mandauyong -19"/>
    <s v="July 19, 2018-August 6, 2018"/>
    <d v="2018-07-26T00:00:00"/>
    <d v="2018-08-07T00:00:00"/>
    <d v="2018-08-10T00:00:00"/>
    <d v="2019-08-20T00:00:00"/>
    <s v="New Rich General  Contractor Services &amp; Trading Co., Inc."/>
    <n v="3650087.43"/>
    <n v="0"/>
    <n v="0"/>
    <n v="0"/>
    <n v="0"/>
    <n v="1"/>
    <n v="0"/>
    <n v="0"/>
    <n v="0"/>
    <n v="0"/>
    <n v="1"/>
  </r>
  <r>
    <x v="2"/>
    <s v="Mandaluyong City"/>
    <n v="500331"/>
    <s v="Isaac Lopez Integrated School (Isaac Lopez ES)"/>
    <s v="CITY OF MANDALUYONG"/>
    <n v="0"/>
    <m/>
    <n v="1"/>
    <m/>
    <m/>
    <m/>
    <m/>
    <m/>
    <n v="3345858.02"/>
    <s v="UPGRADING"/>
    <n v="2"/>
    <s v="Completed"/>
    <n v="0.95"/>
    <n v="1"/>
    <m/>
    <m/>
    <s v="2018-Mandauyong -19"/>
    <s v="2018-Mandauyong -19"/>
    <s v="July 19, 2018-August 6, 2018"/>
    <d v="2018-07-26T00:00:00"/>
    <d v="2018-08-07T00:00:00"/>
    <d v="2018-08-10T00:00:00"/>
    <d v="2019-08-20T00:00:00"/>
    <s v="New Rich General  Contractor Services &amp; Trading Co., Inc."/>
    <n v="2496908.9700000002"/>
    <n v="0"/>
    <n v="0"/>
    <n v="0"/>
    <n v="0"/>
    <n v="1"/>
    <n v="0"/>
    <n v="0"/>
    <n v="0"/>
    <n v="0"/>
    <n v="1"/>
  </r>
  <r>
    <x v="2"/>
    <s v="Manila"/>
    <n v="305308"/>
    <s v="Valeriano E. Fugoso Memorial High School"/>
    <s v="SAMPALOC"/>
    <n v="4"/>
    <m/>
    <n v="1"/>
    <m/>
    <m/>
    <m/>
    <m/>
    <m/>
    <n v="3105124.57"/>
    <s v="UPGRADING"/>
    <n v="2"/>
    <s v="ONGOING"/>
    <n v="0.3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Marikina City"/>
    <n v="136682"/>
    <s v="H. Bautista ES"/>
    <s v="CITY OF MARIKINA"/>
    <n v="2"/>
    <m/>
    <n v="1"/>
    <m/>
    <m/>
    <m/>
    <m/>
    <m/>
    <n v="591084.11"/>
    <s v="UPGRADING"/>
    <n v="2"/>
    <s v="Completed"/>
    <n v="1"/>
    <n v="1"/>
    <s v="June 16, 2018"/>
    <s v="May 22, 2018"/>
    <m/>
    <m/>
    <s v="March 22, 2018"/>
    <m/>
    <s v="March 27, 2018"/>
    <s v="March 27, 2018"/>
    <s v="April 12, 2018"/>
    <s v="SHERF BUILDERS CORPORATION"/>
    <m/>
    <n v="0"/>
    <n v="0"/>
    <n v="0"/>
    <n v="0"/>
    <n v="1"/>
    <n v="0"/>
    <n v="0"/>
    <n v="0"/>
    <n v="0"/>
    <n v="1"/>
  </r>
  <r>
    <x v="2"/>
    <s v="Marikina City"/>
    <n v="500052"/>
    <s v="Concepcion Integrated School"/>
    <s v="CITY OF MARIKINA"/>
    <n v="2"/>
    <m/>
    <n v="1"/>
    <m/>
    <m/>
    <m/>
    <m/>
    <m/>
    <n v="784512.82"/>
    <s v="UPGRADING"/>
    <n v="2"/>
    <s v="Completed"/>
    <n v="1"/>
    <n v="1"/>
    <s v="June 16, 2019"/>
    <s v="May 22, 2019"/>
    <m/>
    <m/>
    <s v="March 22, 2019"/>
    <m/>
    <s v="March 27, 2019"/>
    <s v="March 27, 2019"/>
    <s v="April 12, 2019"/>
    <s v="SHERF BUILDERS CORPORATION"/>
    <m/>
    <n v="0"/>
    <n v="0"/>
    <n v="0"/>
    <n v="0"/>
    <n v="1"/>
    <n v="0"/>
    <n v="0"/>
    <n v="0"/>
    <n v="0"/>
    <n v="1"/>
  </r>
  <r>
    <x v="2"/>
    <s v="Muntinlupa City"/>
    <n v="320704"/>
    <s v="Muntinlupa NHS -Tunasan Annex"/>
    <s v="CITY OF MUNTINLUPA"/>
    <n v="0"/>
    <m/>
    <n v="1"/>
    <m/>
    <m/>
    <m/>
    <m/>
    <m/>
    <n v="1192859.58"/>
    <s v="UPGRADING"/>
    <n v="2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Muntinlupa City"/>
    <n v="136911"/>
    <s v="Buli ES"/>
    <s v="CITY OF MUNTINLUPA"/>
    <n v="0"/>
    <m/>
    <n v="1"/>
    <m/>
    <m/>
    <m/>
    <m/>
    <m/>
    <n v="679397.49"/>
    <s v="UPGRADING"/>
    <n v="2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Navotas"/>
    <n v="305457"/>
    <s v="Tangos National High School"/>
    <s v="CITY OF NAVOTAS"/>
    <n v="0"/>
    <m/>
    <n v="1"/>
    <m/>
    <m/>
    <m/>
    <m/>
    <m/>
    <n v="2194937.52"/>
    <s v="UPGRADING"/>
    <n v="2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Pasay City"/>
    <n v="500328"/>
    <s v="Philippine National School for the Blind"/>
    <s v="PASAY CITY"/>
    <n v="0"/>
    <m/>
    <n v="1"/>
    <m/>
    <m/>
    <m/>
    <m/>
    <m/>
    <n v="4774665.87"/>
    <s v="UPGRADING"/>
    <n v="2"/>
    <s v="Completed"/>
    <n v="0.8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Taguig"/>
    <n v="305466"/>
    <s v="Pateros National High School"/>
    <s v="PATEROS"/>
    <n v="1"/>
    <m/>
    <n v="1"/>
    <m/>
    <m/>
    <m/>
    <m/>
    <m/>
    <n v="2165075.77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Valenzuela City"/>
    <n v="320404"/>
    <s v="Bignay National High School"/>
    <s v="CITY OF VALENZUELA"/>
    <n v="1"/>
    <m/>
    <n v="1"/>
    <m/>
    <m/>
    <m/>
    <m/>
    <m/>
    <n v="2484345.88"/>
    <s v="UPGRADING"/>
    <n v="2"/>
    <s v="ONGOING"/>
    <n v="0.2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Alaminos City"/>
    <n v="300155"/>
    <s v="Alaminos City NHS"/>
    <s v="CITY OF ALAMINOS"/>
    <n v="1"/>
    <m/>
    <n v="1"/>
    <m/>
    <m/>
    <m/>
    <m/>
    <m/>
    <n v="2376416.44"/>
    <s v="UPGRADING"/>
    <n v="2"/>
    <s v="Completed"/>
    <n v="1"/>
    <n v="1"/>
    <d v="2018-07-19T00:00:00"/>
    <d v="2018-07-19T00:00:00"/>
    <m/>
    <m/>
    <d v="2018-04-13T00:00:00"/>
    <d v="2018-04-19T00:00:00"/>
    <d v="2018-05-03T00:00:00"/>
    <d v="2018-05-10T00:00:00"/>
    <d v="2018-05-21T00:00:00"/>
    <s v="ALCEL CONSTRUCTION"/>
    <n v="2364155.7599999998"/>
    <n v="0"/>
    <n v="0"/>
    <n v="0"/>
    <n v="0"/>
    <n v="1"/>
    <n v="0"/>
    <n v="0"/>
    <n v="0"/>
    <n v="0"/>
    <n v="1"/>
  </r>
  <r>
    <x v="3"/>
    <s v="Batac City"/>
    <n v="300005"/>
    <s v="Batac National High School"/>
    <s v="Batac City"/>
    <n v="2"/>
    <m/>
    <n v="1"/>
    <m/>
    <m/>
    <m/>
    <m/>
    <m/>
    <n v="1305111.24"/>
    <s v="UPGRADING"/>
    <n v="2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Batac City"/>
    <n v="300012"/>
    <s v="CRISPINA MARCOS VALDEZ NHS"/>
    <s v="Batac City"/>
    <n v="2"/>
    <m/>
    <n v="1"/>
    <m/>
    <m/>
    <m/>
    <m/>
    <m/>
    <n v="1305111.24"/>
    <s v="UPGRADING"/>
    <n v="2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Dagupan City"/>
    <n v="500054"/>
    <s v="Federico N. Ceralde IS"/>
    <s v="DAGUPAN CITY"/>
    <n v="4"/>
    <m/>
    <n v="1"/>
    <m/>
    <m/>
    <m/>
    <m/>
    <m/>
    <n v="1136698.75"/>
    <s v="UPGRADING"/>
    <n v="2"/>
    <s v="Completed"/>
    <n v="1"/>
    <n v="1"/>
    <d v="2018-09-25T00:00:00"/>
    <d v="2018-09-25T00:00:00"/>
    <m/>
    <m/>
    <m/>
    <m/>
    <m/>
    <d v="2018-06-28T00:00:00"/>
    <d v="2018-07-06T00:00:00"/>
    <m/>
    <n v="1127180.5"/>
    <n v="0"/>
    <n v="0"/>
    <n v="0"/>
    <n v="0"/>
    <n v="1"/>
    <n v="0"/>
    <n v="0"/>
    <n v="0"/>
    <n v="0"/>
    <n v="1"/>
  </r>
  <r>
    <x v="3"/>
    <s v="Ilocos Norte"/>
    <n v="300006"/>
    <s v="Burgos Agro-Industrial School"/>
    <s v="BURGOS"/>
    <n v="1"/>
    <m/>
    <n v="1"/>
    <n v="1"/>
    <m/>
    <m/>
    <m/>
    <m/>
    <n v="804898.51909425016"/>
    <s v="UPGRADING"/>
    <n v="2"/>
    <s v="ONGOING"/>
    <n v="0"/>
    <n v="0.25"/>
    <m/>
    <m/>
    <m/>
    <m/>
    <m/>
    <m/>
    <d v="2018-07-08T00:00:00"/>
    <s v="8/22/2018"/>
    <s v="09/20/2018"/>
    <s v="LAV Construction"/>
    <n v="787840.28125"/>
    <n v="0"/>
    <n v="0"/>
    <n v="0"/>
    <n v="1"/>
    <n v="0"/>
    <n v="0"/>
    <n v="0"/>
    <n v="0"/>
    <n v="1"/>
    <n v="0"/>
  </r>
  <r>
    <x v="3"/>
    <s v="Ilocos Norte"/>
    <n v="300019"/>
    <s v="Luzong NHS"/>
    <s v="PAGUDPUD"/>
    <n v="1"/>
    <m/>
    <n v="1"/>
    <n v="1"/>
    <m/>
    <m/>
    <m/>
    <m/>
    <n v="650890.05784424988"/>
    <s v="UPGRADING"/>
    <n v="2"/>
    <s v="ONGOING"/>
    <n v="0"/>
    <n v="0.25"/>
    <m/>
    <m/>
    <m/>
    <m/>
    <m/>
    <m/>
    <d v="2018-07-08T00:00:00"/>
    <s v="8/22/2018"/>
    <s v="09/20/2018"/>
    <s v="LAV Construction"/>
    <n v="634920.90625"/>
    <n v="0"/>
    <n v="0"/>
    <n v="0"/>
    <n v="1"/>
    <n v="0"/>
    <n v="0"/>
    <n v="0"/>
    <n v="0"/>
    <n v="1"/>
    <n v="0"/>
  </r>
  <r>
    <x v="3"/>
    <s v="Ilocos Norte"/>
    <n v="300024"/>
    <s v="PAGUDPUD NHS"/>
    <s v="PAGUDPUD"/>
    <n v="1"/>
    <m/>
    <n v="1"/>
    <n v="1"/>
    <m/>
    <m/>
    <m/>
    <m/>
    <n v="712493.44234424992"/>
    <s v="UPGRADING"/>
    <n v="2"/>
    <s v="ONGOING"/>
    <n v="0"/>
    <n v="0.25"/>
    <m/>
    <m/>
    <m/>
    <m/>
    <m/>
    <m/>
    <d v="2018-07-08T00:00:00"/>
    <s v="8/22/2018"/>
    <s v="09/20/2018"/>
    <s v="LAV Construction"/>
    <n v="695928.53125"/>
    <n v="0"/>
    <n v="0"/>
    <n v="0"/>
    <n v="1"/>
    <n v="0"/>
    <n v="0"/>
    <n v="0"/>
    <n v="0"/>
    <n v="1"/>
    <n v="0"/>
  </r>
  <r>
    <x v="3"/>
    <s v="Ilocos Norte"/>
    <n v="300018"/>
    <s v="Ilocos Norte Agricultural College"/>
    <s v="PASUQUIN"/>
    <n v="1"/>
    <m/>
    <n v="1"/>
    <n v="1"/>
    <m/>
    <m/>
    <m/>
    <m/>
    <n v="804898.51909425016"/>
    <s v="UPGRADING"/>
    <n v="2"/>
    <s v="ONGOING"/>
    <n v="0.6"/>
    <n v="0.6"/>
    <m/>
    <m/>
    <m/>
    <m/>
    <m/>
    <m/>
    <d v="2018-07-08T00:00:00"/>
    <s v="8/22/2018"/>
    <s v="09/20/2018"/>
    <s v="LAV Construction"/>
    <n v="787840.28125"/>
    <n v="0"/>
    <n v="0"/>
    <n v="0"/>
    <n v="1"/>
    <n v="0"/>
    <n v="0"/>
    <n v="0"/>
    <n v="0"/>
    <n v="1"/>
    <n v="0"/>
  </r>
  <r>
    <x v="3"/>
    <s v="Ilocos Norte"/>
    <n v="300029"/>
    <s v="Sarrat National High School"/>
    <s v="SARRAT"/>
    <n v="1"/>
    <m/>
    <n v="1"/>
    <n v="1"/>
    <m/>
    <m/>
    <m/>
    <m/>
    <n v="804898.51909425016"/>
    <s v="UPGRADING"/>
    <n v="2"/>
    <s v="ONGOING"/>
    <n v="0.75"/>
    <n v="0.75"/>
    <m/>
    <m/>
    <m/>
    <m/>
    <m/>
    <m/>
    <d v="2018-07-08T00:00:00"/>
    <s v="8/22/2018"/>
    <s v="09/20/2018"/>
    <s v="LAV Construction"/>
    <n v="787039.65625"/>
    <n v="0"/>
    <n v="0"/>
    <n v="0"/>
    <n v="1"/>
    <n v="0"/>
    <n v="0"/>
    <n v="0"/>
    <n v="0"/>
    <n v="1"/>
    <n v="0"/>
  </r>
  <r>
    <x v="3"/>
    <s v="Ilocos Norte"/>
    <n v="320816"/>
    <s v="STA. ROSA NATIONAL HIGH SCHOOL"/>
    <s v="SARRAT"/>
    <n v="1"/>
    <m/>
    <n v="1"/>
    <n v="1"/>
    <m/>
    <m/>
    <m/>
    <m/>
    <n v="681691.75009424996"/>
    <s v="UPGRADING"/>
    <n v="2"/>
    <s v="ONGOING"/>
    <n v="0.75"/>
    <n v="0.75"/>
    <m/>
    <m/>
    <m/>
    <m/>
    <m/>
    <m/>
    <d v="2018-07-08T00:00:00"/>
    <s v="8/22/2018"/>
    <s v="09/20/2018"/>
    <s v="LAV Construction"/>
    <n v="665344.65625"/>
    <n v="0"/>
    <n v="0"/>
    <n v="0"/>
    <n v="1"/>
    <n v="0"/>
    <n v="0"/>
    <n v="0"/>
    <n v="0"/>
    <n v="1"/>
    <n v="0"/>
  </r>
  <r>
    <x v="3"/>
    <s v="Ilocos Norte"/>
    <n v="500592"/>
    <s v="Pandan IS"/>
    <s v="SARRAT"/>
    <n v="1"/>
    <m/>
    <n v="1"/>
    <n v="1"/>
    <m/>
    <m/>
    <m/>
    <m/>
    <n v="650890.05784424988"/>
    <s v="UPGRADING"/>
    <n v="2"/>
    <s v="ONGOING"/>
    <n v="0.5"/>
    <n v="0.5"/>
    <m/>
    <m/>
    <m/>
    <m/>
    <m/>
    <m/>
    <d v="2018-07-08T00:00:00"/>
    <s v="8/22/2018"/>
    <s v="09/20/2018"/>
    <s v="LAV Construction"/>
    <n v="634920.90625"/>
    <n v="0"/>
    <n v="0"/>
    <n v="0"/>
    <n v="1"/>
    <n v="0"/>
    <n v="0"/>
    <n v="0"/>
    <n v="0"/>
    <n v="1"/>
    <n v="0"/>
  </r>
  <r>
    <x v="3"/>
    <s v="Ilocos Norte"/>
    <n v="320821"/>
    <s v="ISIC-ISIC NATIONAL HIGH SCHOOL"/>
    <s v="VINTAR"/>
    <n v="1"/>
    <m/>
    <n v="1"/>
    <n v="1"/>
    <m/>
    <m/>
    <m/>
    <m/>
    <n v="589286.67334424995"/>
    <s v="UPGRADING"/>
    <n v="2"/>
    <s v="ONGOING"/>
    <n v="0"/>
    <n v="0.25"/>
    <m/>
    <m/>
    <m/>
    <m/>
    <m/>
    <m/>
    <d v="2018-07-08T00:00:00"/>
    <s v="8/22/2018"/>
    <s v="09/20/2018"/>
    <s v="LAV Construction"/>
    <n v="573753.15625"/>
    <n v="0"/>
    <n v="0"/>
    <n v="0"/>
    <n v="1"/>
    <n v="0"/>
    <n v="0"/>
    <n v="0"/>
    <n v="0"/>
    <n v="1"/>
    <n v="0"/>
  </r>
  <r>
    <x v="3"/>
    <s v="Ilocos Norte"/>
    <n v="500344"/>
    <s v="SALPAD INTEGRATED SCHOOL"/>
    <s v="VINTAR"/>
    <n v="1"/>
    <m/>
    <n v="1"/>
    <n v="1"/>
    <m/>
    <m/>
    <m/>
    <m/>
    <n v="620088.36559424992"/>
    <s v="UPGRADING"/>
    <n v="2"/>
    <s v="ONGOING"/>
    <n v="0"/>
    <n v="0.25"/>
    <m/>
    <m/>
    <m/>
    <m/>
    <m/>
    <m/>
    <d v="2018-07-08T00:00:00"/>
    <s v="8/22/2018"/>
    <s v="09/20/2018"/>
    <s v="LAV Construction"/>
    <n v="603536.40625"/>
    <n v="0"/>
    <n v="0"/>
    <n v="0"/>
    <n v="1"/>
    <n v="0"/>
    <n v="0"/>
    <n v="0"/>
    <n v="0"/>
    <n v="1"/>
    <n v="0"/>
  </r>
  <r>
    <x v="3"/>
    <s v="Ilocos Norte"/>
    <n v="300002"/>
    <s v="Bacarra NCHS"/>
    <s v="BACARRA"/>
    <n v="2"/>
    <m/>
    <n v="1"/>
    <n v="1"/>
    <m/>
    <m/>
    <m/>
    <m/>
    <n v="881902.74971925013"/>
    <s v="UPGRADING"/>
    <n v="2"/>
    <s v="ONGOING"/>
    <n v="0.75"/>
    <n v="0.75"/>
    <m/>
    <m/>
    <m/>
    <m/>
    <m/>
    <m/>
    <d v="2018-07-08T00:00:00"/>
    <s v="8/22/2018"/>
    <s v="09/20/2018"/>
    <s v="LAV Construction"/>
    <n v="864700.28125"/>
    <n v="0"/>
    <n v="0"/>
    <n v="0"/>
    <n v="1"/>
    <n v="0"/>
    <n v="0"/>
    <n v="0"/>
    <n v="0"/>
    <n v="1"/>
    <n v="0"/>
  </r>
  <r>
    <x v="3"/>
    <s v="Ilocos Norte"/>
    <n v="300021"/>
    <s v="Nagrebcan NHS"/>
    <s v="BADOC"/>
    <n v="2"/>
    <m/>
    <n v="1"/>
    <n v="1"/>
    <m/>
    <m/>
    <m/>
    <m/>
    <n v="681691.75009424996"/>
    <s v="UPGRADING"/>
    <n v="2"/>
    <s v="ONGOING"/>
    <n v="0"/>
    <n v="0.25"/>
    <m/>
    <m/>
    <m/>
    <m/>
    <m/>
    <m/>
    <d v="2018-07-08T00:00:00"/>
    <s v="8/22/2018"/>
    <s v="09/20/2018"/>
    <s v="LAV Construction"/>
    <n v="665344.65625"/>
    <n v="0"/>
    <n v="0"/>
    <n v="0"/>
    <n v="1"/>
    <n v="0"/>
    <n v="0"/>
    <n v="0"/>
    <n v="0"/>
    <n v="1"/>
    <n v="0"/>
  </r>
  <r>
    <x v="3"/>
    <s v="Ilocos Norte"/>
    <n v="500000"/>
    <s v="Caraitan Integrated School"/>
    <s v="BADOC"/>
    <n v="2"/>
    <m/>
    <n v="1"/>
    <n v="1"/>
    <m/>
    <m/>
    <m/>
    <m/>
    <n v="681691.75009424996"/>
    <s v="UPGRADING"/>
    <n v="2"/>
    <s v="ONGOING"/>
    <n v="0"/>
    <n v="0.25"/>
    <m/>
    <m/>
    <m/>
    <m/>
    <m/>
    <m/>
    <d v="2018-07-08T00:00:00"/>
    <s v="8/22/2018"/>
    <s v="09/20/2018"/>
    <s v="LAV Construction"/>
    <n v="665024.40625"/>
    <n v="0"/>
    <n v="0"/>
    <n v="0"/>
    <n v="1"/>
    <n v="0"/>
    <n v="0"/>
    <n v="0"/>
    <n v="0"/>
    <n v="1"/>
    <n v="0"/>
  </r>
  <r>
    <x v="3"/>
    <s v="Ilocos Norte"/>
    <n v="300003"/>
    <s v="Bangui NHS"/>
    <s v="BANGUI"/>
    <n v="2"/>
    <m/>
    <n v="1"/>
    <n v="1"/>
    <m/>
    <m/>
    <m/>
    <m/>
    <n v="681691.75009424996"/>
    <s v="UPGRADING"/>
    <n v="2"/>
    <s v="ONGOING"/>
    <n v="0"/>
    <n v="0.25"/>
    <m/>
    <m/>
    <m/>
    <m/>
    <m/>
    <m/>
    <d v="2018-07-08T00:00:00"/>
    <s v="8/22/2018"/>
    <s v="09/20/2018"/>
    <s v="LAV Construction"/>
    <n v="665504.78125"/>
    <n v="0"/>
    <n v="0"/>
    <n v="0"/>
    <n v="1"/>
    <n v="0"/>
    <n v="0"/>
    <n v="0"/>
    <n v="0"/>
    <n v="1"/>
    <n v="0"/>
  </r>
  <r>
    <x v="3"/>
    <s v="Ilocos Norte"/>
    <n v="300008"/>
    <s v="Caestebanan NHS"/>
    <s v="BANNA (ESPIRITU)"/>
    <n v="2"/>
    <m/>
    <n v="1"/>
    <n v="1"/>
    <m/>
    <m/>
    <m/>
    <m/>
    <n v="620088.36559424992"/>
    <s v="UPGRADING"/>
    <n v="2"/>
    <s v="ONGOING"/>
    <n v="0"/>
    <n v="0.25"/>
    <m/>
    <m/>
    <m/>
    <m/>
    <m/>
    <m/>
    <d v="2018-07-08T00:00:00"/>
    <s v="8/22/2018"/>
    <s v="09/20/2018"/>
    <s v="LAV Construction"/>
    <n v="604337.03125"/>
    <n v="0"/>
    <n v="0"/>
    <n v="0"/>
    <n v="1"/>
    <n v="0"/>
    <n v="0"/>
    <n v="0"/>
    <n v="0"/>
    <n v="1"/>
    <n v="0"/>
  </r>
  <r>
    <x v="3"/>
    <s v="Ilocos Norte"/>
    <n v="300013"/>
    <s v="Currimao NHS"/>
    <s v="CURRIMAO"/>
    <n v="2"/>
    <m/>
    <n v="1"/>
    <n v="1"/>
    <m/>
    <m/>
    <m/>
    <m/>
    <n v="650890.05784424988"/>
    <s v="UPGRADING"/>
    <n v="2"/>
    <s v="ONGOING"/>
    <n v="0"/>
    <n v="0.25"/>
    <m/>
    <m/>
    <m/>
    <m/>
    <m/>
    <m/>
    <d v="2018-07-08T00:00:00"/>
    <s v="8/22/2018"/>
    <s v="09/20/2018"/>
    <s v="LAV Construction"/>
    <n v="634120.28125"/>
    <n v="0"/>
    <n v="0"/>
    <n v="0"/>
    <n v="1"/>
    <n v="0"/>
    <n v="0"/>
    <n v="0"/>
    <n v="0"/>
    <n v="1"/>
    <n v="0"/>
  </r>
  <r>
    <x v="3"/>
    <s v="Ilocos Norte"/>
    <n v="320806"/>
    <s v="Dingras NHS/Lt. Edgar Foz Mem. NHS (Barong Campus)"/>
    <s v="DINGRAS"/>
    <n v="2"/>
    <m/>
    <n v="1"/>
    <n v="1"/>
    <m/>
    <m/>
    <m/>
    <m/>
    <n v="589286.67334424995"/>
    <s v="UPGRADING"/>
    <n v="2"/>
    <s v="ONGOING"/>
    <n v="0"/>
    <n v="0.25"/>
    <m/>
    <m/>
    <m/>
    <m/>
    <m/>
    <m/>
    <d v="2018-07-08T00:00:00"/>
    <s v="8/22/2018"/>
    <s v="09/20/2018"/>
    <s v="LAV Construction"/>
    <n v="573593.03125"/>
    <n v="0"/>
    <n v="0"/>
    <n v="0"/>
    <n v="1"/>
    <n v="0"/>
    <n v="0"/>
    <n v="0"/>
    <n v="0"/>
    <n v="1"/>
    <n v="0"/>
  </r>
  <r>
    <x v="3"/>
    <s v="Ilocos Norte"/>
    <n v="320807"/>
    <s v="San Marcelino National High School"/>
    <s v="DINGRAS"/>
    <n v="2"/>
    <m/>
    <n v="1"/>
    <n v="1"/>
    <m/>
    <m/>
    <m/>
    <m/>
    <n v="620088.36559424992"/>
    <s v="UPGRADING"/>
    <n v="2"/>
    <s v="ONGOING"/>
    <n v="0.6"/>
    <n v="0.6"/>
    <m/>
    <m/>
    <m/>
    <m/>
    <m/>
    <m/>
    <d v="2018-07-08T00:00:00"/>
    <s v="8/22/2018"/>
    <s v="09/20/2018"/>
    <s v="LAV Construction"/>
    <n v="604240.95625000005"/>
    <n v="0"/>
    <n v="0"/>
    <n v="0"/>
    <n v="1"/>
    <n v="0"/>
    <n v="0"/>
    <n v="0"/>
    <n v="0"/>
    <n v="1"/>
    <n v="0"/>
  </r>
  <r>
    <x v="3"/>
    <s v="Ilocos Norte"/>
    <n v="320809"/>
    <s v="Dingras NHS/Lt. Edgar Foz Mem. NHS- (Sulquiano Campus)"/>
    <s v="DINGRAS"/>
    <n v="2"/>
    <m/>
    <n v="1"/>
    <n v="1"/>
    <m/>
    <m/>
    <m/>
    <m/>
    <n v="650890.05784424988"/>
    <s v="UPGRADING"/>
    <n v="2"/>
    <s v="ONGOING"/>
    <n v="0"/>
    <n v="0.25"/>
    <m/>
    <m/>
    <m/>
    <m/>
    <m/>
    <m/>
    <d v="2018-07-08T00:00:00"/>
    <s v="8/22/2018"/>
    <s v="09/20/2018"/>
    <s v="LAV Construction"/>
    <n v="634920.90625"/>
    <n v="0"/>
    <n v="0"/>
    <n v="0"/>
    <n v="1"/>
    <n v="0"/>
    <n v="0"/>
    <n v="0"/>
    <n v="0"/>
    <n v="1"/>
    <n v="0"/>
  </r>
  <r>
    <x v="3"/>
    <s v="Ilocos Norte"/>
    <n v="300020"/>
    <s v="Marcos NHS"/>
    <s v="MARCOS"/>
    <n v="2"/>
    <m/>
    <n v="1"/>
    <n v="1"/>
    <m/>
    <m/>
    <m/>
    <m/>
    <n v="650890.05784424988"/>
    <s v="UPGRADING"/>
    <n v="2"/>
    <s v="ONGOING"/>
    <n v="0.5"/>
    <n v="0.5"/>
    <m/>
    <m/>
    <m/>
    <m/>
    <m/>
    <m/>
    <d v="2018-07-08T00:00:00"/>
    <s v="8/22/2018"/>
    <s v="09/20/2018"/>
    <s v="LAV Construction"/>
    <n v="634920.90625"/>
    <n v="0"/>
    <n v="0"/>
    <n v="0"/>
    <n v="1"/>
    <n v="0"/>
    <n v="0"/>
    <n v="0"/>
    <n v="0"/>
    <n v="1"/>
    <n v="0"/>
  </r>
  <r>
    <x v="3"/>
    <s v="Ilocos Norte"/>
    <n v="300022"/>
    <s v="NUEVA ERA NATIONAL HIGH SCHOOL"/>
    <s v="NUEVA ERA"/>
    <n v="2"/>
    <m/>
    <n v="1"/>
    <n v="1"/>
    <m/>
    <m/>
    <m/>
    <m/>
    <n v="650890.05784424988"/>
    <s v="UPGRADING"/>
    <n v="2"/>
    <s v="ONGOING"/>
    <n v="0.5"/>
    <n v="0.5"/>
    <m/>
    <m/>
    <m/>
    <m/>
    <m/>
    <m/>
    <d v="2018-07-08T00:00:00"/>
    <s v="8/22/2018"/>
    <s v="09/20/2018"/>
    <s v="LAV Construction"/>
    <n v="634920.90625"/>
    <n v="0"/>
    <n v="0"/>
    <n v="0"/>
    <n v="1"/>
    <n v="0"/>
    <n v="0"/>
    <n v="0"/>
    <n v="0"/>
    <n v="1"/>
    <n v="0"/>
  </r>
  <r>
    <x v="3"/>
    <s v="Ilocos Norte"/>
    <n v="320814"/>
    <s v="Paoay National High School"/>
    <s v="PAOAY"/>
    <n v="2"/>
    <m/>
    <n v="1"/>
    <n v="1"/>
    <m/>
    <m/>
    <m/>
    <m/>
    <n v="804898.51909425016"/>
    <s v="UPGRADING"/>
    <n v="2"/>
    <s v="ONGOING"/>
    <n v="0"/>
    <n v="0.25"/>
    <m/>
    <m/>
    <m/>
    <m/>
    <m/>
    <m/>
    <d v="2018-07-08T00:00:00"/>
    <s v="8/22/2018"/>
    <s v="09/20/2018"/>
    <s v="LAV Construction"/>
    <n v="787039.65625"/>
    <n v="0"/>
    <n v="0"/>
    <n v="0"/>
    <n v="1"/>
    <n v="0"/>
    <n v="0"/>
    <n v="0"/>
    <n v="0"/>
    <n v="1"/>
    <n v="0"/>
  </r>
  <r>
    <x v="3"/>
    <s v="Ilocos Norte"/>
    <n v="500593"/>
    <s v="Sacritan IS"/>
    <s v="PINILI"/>
    <n v="2"/>
    <m/>
    <n v="1"/>
    <n v="1"/>
    <m/>
    <m/>
    <m/>
    <m/>
    <n v="650890.05784424988"/>
    <s v="UPGRADING"/>
    <n v="2"/>
    <s v="ONGOING"/>
    <n v="0"/>
    <n v="0.25"/>
    <m/>
    <m/>
    <m/>
    <m/>
    <m/>
    <m/>
    <d v="2018-07-08T00:00:00"/>
    <s v="8/22/2018"/>
    <s v="09/20/2018"/>
    <s v="LAV Construction"/>
    <n v="634920.90625"/>
    <n v="0"/>
    <n v="0"/>
    <n v="0"/>
    <n v="1"/>
    <n v="0"/>
    <n v="0"/>
    <n v="0"/>
    <n v="0"/>
    <n v="1"/>
    <n v="0"/>
  </r>
  <r>
    <x v="3"/>
    <s v="Ilocos Norte"/>
    <n v="300028"/>
    <s v="San Nicolas NHS"/>
    <s v="SAN NICOLAS"/>
    <n v="2"/>
    <m/>
    <n v="1"/>
    <n v="1"/>
    <m/>
    <m/>
    <m/>
    <m/>
    <n v="727894.28846924985"/>
    <s v="UPGRADING"/>
    <n v="2"/>
    <s v="ONGOING"/>
    <n v="0.75"/>
    <n v="0.75"/>
    <m/>
    <m/>
    <m/>
    <m/>
    <m/>
    <m/>
    <d v="2018-07-08T00:00:00"/>
    <s v="8/22/2018"/>
    <s v="09/20/2018"/>
    <s v="LAV Construction"/>
    <n v="710980.28125"/>
    <n v="0"/>
    <n v="0"/>
    <n v="0"/>
    <n v="1"/>
    <n v="0"/>
    <n v="0"/>
    <n v="0"/>
    <n v="0"/>
    <n v="1"/>
    <n v="0"/>
  </r>
  <r>
    <x v="3"/>
    <s v="Ilocos Norte"/>
    <n v="300030"/>
    <s v="Solsona National High School"/>
    <s v="SOLSONA"/>
    <n v="2"/>
    <m/>
    <n v="1"/>
    <n v="1"/>
    <m/>
    <m/>
    <m/>
    <m/>
    <n v="774096.82684425008"/>
    <s v="UPGRADING"/>
    <n v="2"/>
    <s v="ONGOING"/>
    <n v="0"/>
    <n v="0.25"/>
    <m/>
    <m/>
    <m/>
    <m/>
    <m/>
    <m/>
    <d v="2018-07-08T00:00:00"/>
    <s v="8/22/2018"/>
    <s v="09/20/2018"/>
    <s v="LAV Construction"/>
    <n v="711620.78125"/>
    <n v="0"/>
    <n v="0"/>
    <n v="0"/>
    <n v="1"/>
    <n v="0"/>
    <n v="0"/>
    <n v="0"/>
    <n v="0"/>
    <n v="1"/>
    <n v="0"/>
  </r>
  <r>
    <x v="3"/>
    <s v="Laoag City"/>
    <n v="300374"/>
    <s v="ILOCOS NORTE NATIONAL HIGH SCHOOL"/>
    <s v="LAOAG CITY"/>
    <n v="1"/>
    <m/>
    <n v="1"/>
    <m/>
    <m/>
    <m/>
    <m/>
    <m/>
    <n v="2213609.2779680244"/>
    <s v="UPGRADING"/>
    <n v="2"/>
    <s v="ONGOING"/>
    <m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300158"/>
    <s v="Anda National High School"/>
    <s v="ANDA"/>
    <n v="1"/>
    <m/>
    <n v="1"/>
    <m/>
    <m/>
    <m/>
    <m/>
    <m/>
    <n v="940466.25"/>
    <s v="UPGRADING"/>
    <n v="2"/>
    <s v="ONGOING"/>
    <m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, Lingayen"/>
    <n v="300173"/>
    <s v="Bocboc East NHS"/>
    <s v="AGUILAR"/>
    <n v="2"/>
    <m/>
    <n v="1"/>
    <m/>
    <m/>
    <m/>
    <m/>
    <m/>
    <n v="1180826.8600000001"/>
    <s v="UPGRADING"/>
    <n v="2"/>
    <s v="ONGOING"/>
    <m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26"/>
    <s v="Mangaldan National High School"/>
    <s v="MANGALDAN"/>
    <n v="4"/>
    <m/>
    <n v="1"/>
    <m/>
    <m/>
    <m/>
    <m/>
    <m/>
    <n v="2534915.7000000002"/>
    <s v="UPGRADING"/>
    <n v="2"/>
    <s v="ONGOING"/>
    <m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290"/>
    <s v="Bobonan National High School"/>
    <s v="POZORRUBIO"/>
    <n v="5"/>
    <m/>
    <n v="1"/>
    <m/>
    <m/>
    <m/>
    <m/>
    <m/>
    <n v="827525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287"/>
    <s v="Benigno V. Aldana NHS"/>
    <s v="POZORRUBIO"/>
    <n v="5"/>
    <m/>
    <n v="1"/>
    <m/>
    <m/>
    <m/>
    <m/>
    <m/>
    <n v="820000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500380"/>
    <s v="Dilan Integrated School"/>
    <s v="POZORRUBIO"/>
    <n v="5"/>
    <m/>
    <n v="1"/>
    <m/>
    <m/>
    <m/>
    <m/>
    <m/>
    <n v="814693.9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500378"/>
    <s v="Don Valentin Torres Integrated School"/>
    <s v="SISON"/>
    <n v="5"/>
    <m/>
    <n v="1"/>
    <m/>
    <m/>
    <m/>
    <m/>
    <m/>
    <n v="881072.42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279"/>
    <s v="Alejandro F. Oligan HS (Asan Sur NHS)"/>
    <s v="SISON"/>
    <n v="5"/>
    <m/>
    <n v="1"/>
    <m/>
    <m/>
    <m/>
    <m/>
    <m/>
    <n v="853000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00"/>
    <s v="Carosucan Sur NHS"/>
    <s v="ASINGAN"/>
    <n v="6"/>
    <m/>
    <n v="1"/>
    <m/>
    <m/>
    <m/>
    <m/>
    <m/>
    <n v="653572.63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281"/>
    <s v="Balungao NHS"/>
    <s v="BALUNGAO"/>
    <n v="6"/>
    <m/>
    <n v="1"/>
    <m/>
    <m/>
    <m/>
    <m/>
    <m/>
    <n v="874817.26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31"/>
    <s v="Natividad NHS"/>
    <s v="NATIVIDAD"/>
    <n v="6"/>
    <m/>
    <n v="1"/>
    <m/>
    <m/>
    <m/>
    <m/>
    <m/>
    <n v="759129.66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11"/>
    <s v="Eugenio P. Perez NHS"/>
    <s v="POZORRUBIO"/>
    <n v="6"/>
    <m/>
    <n v="1"/>
    <m/>
    <m/>
    <m/>
    <m/>
    <m/>
    <n v="886391.64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28"/>
    <s v="Mataas Na Paaralang Juan C. Laya"/>
    <s v="SAN MANUEL"/>
    <n v="6"/>
    <m/>
    <n v="1"/>
    <m/>
    <m/>
    <m/>
    <m/>
    <m/>
    <n v="921000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Pangasinan II, Binalonan"/>
    <n v="300309"/>
    <s v="Eastern Pangasinan Agricultural College"/>
    <s v="SANTA MARIA"/>
    <n v="6"/>
    <m/>
    <n v="1"/>
    <m/>
    <m/>
    <m/>
    <m/>
    <m/>
    <n v="1598495.33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San Carlos City"/>
    <n v="300380"/>
    <s v="COLILING NATIONAL HIGH SCHOOL"/>
    <s v="SAN CARLOS CITY"/>
    <n v="3"/>
    <m/>
    <n v="1"/>
    <m/>
    <m/>
    <m/>
    <m/>
    <m/>
    <n v="1004365.107479047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San Carlos City"/>
    <n v="300390"/>
    <s v="Tandoc NHS"/>
    <s v="SAN CARLOS CITY"/>
    <n v="3"/>
    <m/>
    <n v="1"/>
    <m/>
    <m/>
    <m/>
    <m/>
    <m/>
    <n v="1361537.670593657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San Carlos City"/>
    <n v="300391"/>
    <s v="Turac NHS"/>
    <s v="SAN CARLOS CITY"/>
    <n v="3"/>
    <m/>
    <n v="1"/>
    <m/>
    <m/>
    <m/>
    <m/>
    <m/>
    <n v="1464095.491667112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San Fernando City"/>
    <n v="500602"/>
    <s v="San Fernando South Central Integrated School (South CIS)"/>
    <s v="CITY OF SAN FERNANDO (Capital)"/>
    <n v="1"/>
    <m/>
    <n v="1"/>
    <m/>
    <m/>
    <m/>
    <m/>
    <m/>
    <n v="620849.23272902751"/>
    <s v="UPGRADING"/>
    <n v="2"/>
    <s v="Completed"/>
    <n v="1"/>
    <n v="1"/>
    <m/>
    <m/>
    <m/>
    <m/>
    <d v="2018-04-27T00:00:00"/>
    <d v="2018-05-08T00:00:00"/>
    <d v="2018-05-18T00:00:00"/>
    <d v="2018-05-30T00:00:00"/>
    <d v="2018-06-01T00:00:00"/>
    <s v="AE SQUARE ENTERPRISES"/>
    <n v="541254.43999999994"/>
    <n v="0"/>
    <n v="0"/>
    <n v="0"/>
    <n v="0"/>
    <n v="1"/>
    <n v="0"/>
    <n v="0"/>
    <n v="0"/>
    <n v="0"/>
    <n v="1"/>
  </r>
  <r>
    <x v="3"/>
    <s v="San Fernando City"/>
    <n v="500983"/>
    <s v="San Fernando City SPED Integrated School"/>
    <s v="CITY OF SAN FERNANDO (Capital)"/>
    <n v="1"/>
    <m/>
    <n v="1"/>
    <m/>
    <m/>
    <m/>
    <m/>
    <m/>
    <n v="1097980.9423290277"/>
    <s v="UPGRADING"/>
    <n v="2"/>
    <s v="Completed"/>
    <n v="1"/>
    <n v="1"/>
    <m/>
    <m/>
    <m/>
    <m/>
    <d v="2018-04-27T00:00:00"/>
    <d v="2018-05-08T00:00:00"/>
    <d v="2018-05-18T00:00:00"/>
    <d v="2018-05-30T00:00:00"/>
    <d v="2018-06-01T00:00:00"/>
    <s v="AE SQUARE ENTERPRISES"/>
    <n v="917243.5"/>
    <n v="0"/>
    <n v="0"/>
    <n v="0"/>
    <n v="0"/>
    <n v="1"/>
    <n v="0"/>
    <n v="0"/>
    <n v="0"/>
    <n v="0"/>
    <n v="1"/>
  </r>
  <r>
    <x v="3"/>
    <s v="San Fernando City"/>
    <n v="300099"/>
    <s v="Bangbangolan NHS"/>
    <s v="CITY OF SAN FERNANDO (Capital)"/>
    <n v="1"/>
    <m/>
    <n v="1"/>
    <m/>
    <m/>
    <m/>
    <m/>
    <m/>
    <n v="1328769.329353842"/>
    <s v="UPGRADING"/>
    <n v="2"/>
    <s v="Completed"/>
    <n v="1"/>
    <n v="1"/>
    <m/>
    <m/>
    <m/>
    <m/>
    <d v="2018-04-27T00:00:00"/>
    <d v="2018-05-08T00:00:00"/>
    <d v="2018-05-18T00:00:00"/>
    <d v="2018-05-30T00:00:00"/>
    <d v="2018-06-01T00:00:00"/>
    <s v="AE SQUARE ENTERPRISES"/>
    <n v="1189731.25"/>
    <n v="0"/>
    <n v="0"/>
    <n v="0"/>
    <n v="0"/>
    <n v="1"/>
    <n v="0"/>
    <n v="0"/>
    <n v="0"/>
    <n v="0"/>
    <n v="1"/>
  </r>
  <r>
    <x v="3"/>
    <s v="San Fernando City"/>
    <n v="101030"/>
    <s v="San Fernando North CS (North CES)"/>
    <s v="CITY OF SAN FERNANDO (Capital)"/>
    <n v="1"/>
    <m/>
    <n v="1"/>
    <m/>
    <m/>
    <m/>
    <m/>
    <m/>
    <n v="1051360.8415290273"/>
    <s v="UPGRADING"/>
    <n v="2"/>
    <s v="Completed"/>
    <n v="1"/>
    <n v="1"/>
    <m/>
    <m/>
    <m/>
    <m/>
    <d v="2018-04-27T00:00:00"/>
    <d v="2018-05-08T00:00:00"/>
    <d v="2018-05-18T00:00:00"/>
    <d v="2018-05-30T00:00:00"/>
    <d v="2018-06-01T00:00:00"/>
    <s v="AE SQUARE ENTERPRISES"/>
    <n v="925785.69"/>
    <n v="0"/>
    <n v="0"/>
    <n v="0"/>
    <n v="0"/>
    <n v="1"/>
    <n v="0"/>
    <n v="0"/>
    <n v="0"/>
    <n v="0"/>
    <n v="1"/>
  </r>
  <r>
    <x v="3"/>
    <s v="Urdaneta City"/>
    <n v="300395"/>
    <s v="Cabaruan NHS"/>
    <s v="CITY OF URDANETA"/>
    <n v="5"/>
    <m/>
    <n v="1"/>
    <m/>
    <m/>
    <m/>
    <m/>
    <m/>
    <n v="1068477.8500000001"/>
    <s v="UPGRADING"/>
    <n v="2"/>
    <s v="Completed"/>
    <n v="1"/>
    <n v="1"/>
    <s v="8-16-2018"/>
    <s v="10-15-2018"/>
    <m/>
    <m/>
    <d v="2018-02-04T00:00:00"/>
    <d v="2018-10-04T00:00:00"/>
    <s v="4-23-2018"/>
    <d v="2018-07-05T00:00:00"/>
    <d v="2018-11-05T00:00:00"/>
    <s v="LAV Construction"/>
    <n v="957618.51"/>
    <n v="0"/>
    <n v="0"/>
    <n v="0"/>
    <n v="0"/>
    <n v="1"/>
    <n v="0"/>
    <n v="0"/>
    <n v="0"/>
    <n v="0"/>
    <n v="1"/>
  </r>
  <r>
    <x v="3"/>
    <s v="Urdaneta City"/>
    <n v="500007"/>
    <s v="Catablan IS"/>
    <s v="CITY OF URDANETA"/>
    <n v="5"/>
    <m/>
    <n v="1"/>
    <m/>
    <m/>
    <m/>
    <m/>
    <m/>
    <n v="913475.77"/>
    <s v="UPGRADING"/>
    <n v="2"/>
    <s v="Completed"/>
    <n v="1"/>
    <n v="1"/>
    <s v="8-16-2018"/>
    <s v="10-15-2018"/>
    <m/>
    <m/>
    <d v="2018-02-04T00:00:00"/>
    <d v="2018-10-04T00:00:00"/>
    <s v="4-23-2018"/>
    <d v="2018-07-05T00:00:00"/>
    <d v="2018-11-05T00:00:00"/>
    <s v="LAV Construction"/>
    <n v="843045.43"/>
    <n v="0"/>
    <n v="0"/>
    <n v="0"/>
    <n v="0"/>
    <n v="1"/>
    <n v="0"/>
    <n v="0"/>
    <n v="0"/>
    <n v="0"/>
    <n v="1"/>
  </r>
  <r>
    <x v="4"/>
    <s v="Isabela"/>
    <n v="500077"/>
    <s v="Bimonton Integrated School"/>
    <s v="MALLIG"/>
    <n v="2"/>
    <m/>
    <n v="1"/>
    <n v="1218106.74"/>
    <s v="Electrification of Un-Energized Schools and Modernization of Electrical Systems of On-Grid Schools"/>
    <m/>
    <m/>
    <m/>
    <n v="1218106.7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00"/>
    <s v="Alicia National High School"/>
    <s v="ALICIA"/>
    <n v="3"/>
    <m/>
    <n v="1"/>
    <m/>
    <m/>
    <m/>
    <m/>
    <m/>
    <n v="1648463.28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612"/>
    <s v="Echague National High School"/>
    <s v="ECHAGUE"/>
    <n v="4"/>
    <m/>
    <n v="1"/>
    <m/>
    <m/>
    <m/>
    <m/>
    <m/>
    <n v="825152.88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71"/>
    <s v="Ramon National High School"/>
    <s v="RAMON"/>
    <n v="4"/>
    <m/>
    <n v="1"/>
    <m/>
    <m/>
    <m/>
    <m/>
    <m/>
    <n v="967178.2399999999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92"/>
    <s v="San Miguel Integrated School-Main"/>
    <s v="RAMON"/>
    <n v="4"/>
    <m/>
    <n v="1"/>
    <m/>
    <m/>
    <m/>
    <m/>
    <m/>
    <n v="1127436.31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Tuguegarao City"/>
    <m/>
    <s v="GOSI NHS - SENIOR HIGH SCHOOL"/>
    <s v="TUGUEGARAO CITY(Capital)"/>
    <n v="3"/>
    <m/>
    <n v="1"/>
    <m/>
    <m/>
    <m/>
    <m/>
    <m/>
    <n v="440825.28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80"/>
    <s v="Casiguran NHS"/>
    <s v="CASIGURAN"/>
    <n v="0"/>
    <m/>
    <n v="1"/>
    <m/>
    <m/>
    <m/>
    <m/>
    <m/>
    <n v="2088109.7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90"/>
    <s v="Lual NHS"/>
    <s v="CASIGURAN"/>
    <n v="0"/>
    <m/>
    <n v="1"/>
    <m/>
    <m/>
    <m/>
    <m/>
    <m/>
    <n v="2088109.7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82"/>
    <s v="Dilasag NHS"/>
    <s v="DILASAG"/>
    <n v="0"/>
    <m/>
    <n v="1"/>
    <m/>
    <m/>
    <m/>
    <m/>
    <m/>
    <n v="2077387.3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6501"/>
    <s v="Mariano D. Marquez Memorial NHS"/>
    <s v="DINALUNGAN"/>
    <n v="0"/>
    <m/>
    <n v="1"/>
    <m/>
    <m/>
    <m/>
    <m/>
    <m/>
    <n v="2088109.7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Aurora"/>
    <n v="300685"/>
    <s v="Dingalan NHS"/>
    <s v="DINGALAN"/>
    <n v="0"/>
    <m/>
    <n v="1"/>
    <m/>
    <m/>
    <m/>
    <m/>
    <m/>
    <n v="2064302.2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Bataan"/>
    <n v="306606"/>
    <s v="Orani NHS - Parang-Parang"/>
    <s v="ORANI"/>
    <n v="1"/>
    <m/>
    <n v="1"/>
    <m/>
    <m/>
    <m/>
    <m/>
    <m/>
    <n v="3272047.49"/>
    <s v="UPGRADING"/>
    <n v="2"/>
    <s v="Completed"/>
    <n v="1"/>
    <n v="1"/>
    <d v="2018-09-07T00:00:00"/>
    <m/>
    <m/>
    <m/>
    <s v="April 24, 2018- May 7, 2018"/>
    <d v="2018-05-03T00:00:00"/>
    <d v="2018-05-21T00:00:00"/>
    <d v="2018-06-04T00:00:00"/>
    <d v="2018-07-04T00:00:00"/>
    <s v="BQA Construction&amp; Trading"/>
    <n v="3247080.92"/>
    <n v="0"/>
    <n v="0"/>
    <n v="0"/>
    <n v="0"/>
    <n v="1"/>
    <n v="0"/>
    <n v="0"/>
    <n v="0"/>
    <n v="0"/>
    <n v="1"/>
  </r>
  <r>
    <x v="5"/>
    <s v="Bulacan"/>
    <n v="306711"/>
    <s v="San Francisco Xavier High School"/>
    <s v="BULACAN"/>
    <n v="1"/>
    <m/>
    <n v="1"/>
    <m/>
    <m/>
    <m/>
    <m/>
    <m/>
    <n v="5985580.6799999997"/>
    <s v="UPGRADING"/>
    <n v="2"/>
    <s v="Completed"/>
    <n v="1"/>
    <n v="1"/>
    <d v="2019-01-26T00:00:00"/>
    <m/>
    <m/>
    <m/>
    <d v="2018-07-30T00:00:00"/>
    <d v="2018-08-06T00:00:00"/>
    <d v="2018-08-20T00:00:00"/>
    <d v="2018-09-03T00:00:00"/>
    <d v="2018-09-24T00:00:00"/>
    <s v="Eirish Builders &amp; Supply Inc."/>
    <n v="5060899.37"/>
    <n v="0"/>
    <n v="0"/>
    <n v="0"/>
    <n v="0"/>
    <n v="1"/>
    <n v="0"/>
    <n v="0"/>
    <n v="0"/>
    <n v="0"/>
    <n v="1"/>
  </r>
  <r>
    <x v="5"/>
    <s v="Bulacan"/>
    <n v="300755"/>
    <s v="San Pedro National High School"/>
    <s v="HAGONOY"/>
    <n v="1"/>
    <m/>
    <n v="1"/>
    <m/>
    <m/>
    <m/>
    <m/>
    <m/>
    <n v="3732220.36"/>
    <s v="UPGRADING"/>
    <n v="2"/>
    <s v="Completed"/>
    <n v="1"/>
    <n v="1"/>
    <d v="2019-01-27T00:00:00"/>
    <m/>
    <m/>
    <m/>
    <d v="2018-07-30T00:00:00"/>
    <d v="2018-08-06T00:00:00"/>
    <d v="2018-08-20T00:00:00"/>
    <d v="2018-09-03T00:00:00"/>
    <d v="2018-09-25T00:00:00"/>
    <s v="G.M. Caparas Construction &amp; Supply"/>
    <n v="3342196.08"/>
    <n v="0"/>
    <n v="0"/>
    <n v="0"/>
    <n v="0"/>
    <n v="1"/>
    <n v="0"/>
    <n v="0"/>
    <n v="0"/>
    <n v="0"/>
    <n v="1"/>
  </r>
  <r>
    <x v="5"/>
    <s v="Bulacan"/>
    <n v="300756"/>
    <s v="Sta. Monica National High School"/>
    <s v="HAGONOY"/>
    <n v="1"/>
    <m/>
    <n v="1"/>
    <m/>
    <m/>
    <m/>
    <m/>
    <m/>
    <n v="3027526.83"/>
    <s v="UPGRADING"/>
    <n v="2"/>
    <s v="Completed"/>
    <n v="1"/>
    <n v="1"/>
    <d v="2019-01-27T00:00:00"/>
    <m/>
    <m/>
    <m/>
    <d v="2018-07-30T00:00:00"/>
    <d v="2018-08-06T00:00:00"/>
    <d v="2018-08-20T00:00:00"/>
    <d v="2018-09-03T00:00:00"/>
    <d v="2018-09-25T00:00:00"/>
    <s v="G.M. Caparas Construction &amp; Supply"/>
    <n v="2768984.18"/>
    <n v="0"/>
    <n v="0"/>
    <n v="0"/>
    <n v="0"/>
    <n v="1"/>
    <n v="0"/>
    <n v="0"/>
    <n v="0"/>
    <n v="0"/>
    <n v="1"/>
  </r>
  <r>
    <x v="5"/>
    <s v="Bulacan"/>
    <n v="300741"/>
    <s v="Felizardo C. Lipana NHS (Sta. Rita HS)"/>
    <s v="GUIGUINTO"/>
    <n v="2"/>
    <m/>
    <n v="1"/>
    <m/>
    <m/>
    <m/>
    <m/>
    <m/>
    <n v="4117936.44"/>
    <s v="UPGRADING"/>
    <n v="2"/>
    <s v="Completed"/>
    <n v="1"/>
    <n v="1"/>
    <d v="2019-01-26T00:00:00"/>
    <m/>
    <m/>
    <m/>
    <d v="2018-07-30T00:00:00"/>
    <d v="2018-08-06T00:00:00"/>
    <d v="2018-08-20T00:00:00"/>
    <d v="2018-09-03T00:00:00"/>
    <d v="2018-09-24T00:00:00"/>
    <s v="Eirish Builders &amp; Supply Inc."/>
    <n v="3482904.82"/>
    <n v="0"/>
    <n v="0"/>
    <n v="0"/>
    <n v="0"/>
    <n v="1"/>
    <n v="0"/>
    <n v="0"/>
    <n v="0"/>
    <n v="0"/>
    <n v="1"/>
  </r>
  <r>
    <x v="5"/>
    <s v="Bulacan"/>
    <n v="300773"/>
    <s v="San Rafael Nat'l Trade School"/>
    <s v="SAN RAFAEL"/>
    <n v="3"/>
    <m/>
    <n v="1"/>
    <m/>
    <m/>
    <m/>
    <m/>
    <m/>
    <n v="3003849.46"/>
    <s v="UPGRADING"/>
    <n v="2"/>
    <s v="Completed"/>
    <n v="1"/>
    <n v="1"/>
    <d v="2019-01-26T00:00:00"/>
    <m/>
    <m/>
    <m/>
    <d v="2018-07-30T00:00:00"/>
    <d v="2018-08-06T00:00:00"/>
    <d v="2018-08-20T00:00:00"/>
    <d v="2018-09-03T00:00:00"/>
    <d v="2018-09-24T00:00:00"/>
    <s v="Eirish Builders &amp; Supply Inc."/>
    <n v="2543748.2200000002"/>
    <n v="0"/>
    <n v="0"/>
    <n v="0"/>
    <n v="0"/>
    <n v="1"/>
    <n v="0"/>
    <n v="0"/>
    <n v="0"/>
    <n v="0"/>
    <n v="1"/>
  </r>
  <r>
    <x v="5"/>
    <s v="Cabanatuan City"/>
    <n v="301045"/>
    <s v="Camp Tinio National High School"/>
    <s v="CABANATUAN CITY"/>
    <n v="3"/>
    <m/>
    <n v="1"/>
    <m/>
    <m/>
    <m/>
    <m/>
    <m/>
    <n v="2498371.7400000002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Munoz Science City"/>
    <n v="500630"/>
    <s v="SAN ANTONIO INTEGRATED SCHOOL"/>
    <s v="SCIENCE CITY OF MUÑOZ"/>
    <n v="2"/>
    <m/>
    <n v="1"/>
    <m/>
    <m/>
    <m/>
    <m/>
    <m/>
    <n v="752305.07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Munoz Science City"/>
    <n v="322801"/>
    <s v="Munoz National High School (Annex)"/>
    <s v="SCIENCE CITY OF MUÑOZ"/>
    <n v="2"/>
    <m/>
    <n v="1"/>
    <m/>
    <m/>
    <m/>
    <m/>
    <m/>
    <n v="686281.3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39"/>
    <s v="Restituto B. Peria HS"/>
    <s v="ALIAGA"/>
    <n v="1"/>
    <m/>
    <n v="1"/>
    <m/>
    <m/>
    <m/>
    <m/>
    <m/>
    <n v="378620.37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42"/>
    <s v="Salagusog National High School"/>
    <s v="CUYAPO"/>
    <n v="1"/>
    <m/>
    <n v="1"/>
    <m/>
    <m/>
    <m/>
    <m/>
    <m/>
    <n v="415294.6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01"/>
    <s v="Cuyapo National High School"/>
    <s v="CUYAPO"/>
    <n v="1"/>
    <m/>
    <n v="1"/>
    <m/>
    <m/>
    <m/>
    <m/>
    <m/>
    <n v="346345.28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m/>
    <s v="Cuyapo National High School (SHS)"/>
    <s v="CUYAPO"/>
    <n v="1"/>
    <m/>
    <n v="1"/>
    <m/>
    <m/>
    <m/>
    <m/>
    <m/>
    <n v="508561.8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03"/>
    <s v="Dr. Ramon de Santos NHS"/>
    <s v="CUYAPO"/>
    <n v="1"/>
    <m/>
    <n v="1"/>
    <m/>
    <m/>
    <m/>
    <m/>
    <m/>
    <n v="268199.96999999997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06"/>
    <s v="Galvan National High School"/>
    <s v="GUIMBA"/>
    <n v="1"/>
    <m/>
    <n v="1"/>
    <m/>
    <m/>
    <m/>
    <m/>
    <m/>
    <n v="257461.3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69"/>
    <s v="Triala NHS"/>
    <s v="GUIMBA"/>
    <n v="1"/>
    <m/>
    <n v="1"/>
    <m/>
    <m/>
    <m/>
    <m/>
    <m/>
    <n v="305424.8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37"/>
    <s v="Recuerdo NHS"/>
    <s v="NAMPICUAN"/>
    <n v="1"/>
    <m/>
    <n v="1"/>
    <m/>
    <m/>
    <m/>
    <m/>
    <m/>
    <n v="334163.36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m/>
    <s v="Eduardo L. Joson Mem. HS (SHS)"/>
    <s v="QUEZON"/>
    <n v="1"/>
    <m/>
    <n v="1"/>
    <m/>
    <m/>
    <m/>
    <m/>
    <m/>
    <n v="380604.8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14"/>
    <s v="Julia Ortiz Luiz NHS"/>
    <s v="SANTO DOMINGO"/>
    <n v="1"/>
    <m/>
    <n v="1"/>
    <m/>
    <m/>
    <m/>
    <m/>
    <m/>
    <n v="463571.1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57"/>
    <s v="Sto. Domingo NTS"/>
    <s v="SANTO DOMINGO"/>
    <n v="1"/>
    <m/>
    <n v="1"/>
    <m/>
    <m/>
    <m/>
    <m/>
    <m/>
    <n v="541860.51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65"/>
    <s v="Tabacao National High School"/>
    <s v="TALAVERA"/>
    <n v="1"/>
    <m/>
    <n v="1"/>
    <m/>
    <m/>
    <m/>
    <m/>
    <m/>
    <n v="648501.1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m/>
    <s v="Carmen NHS (SHS)"/>
    <s v="ZARAGOZA"/>
    <n v="1"/>
    <m/>
    <n v="1"/>
    <m/>
    <m/>
    <m/>
    <m/>
    <m/>
    <n v="276511.4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798"/>
    <s v="Capintalan HS"/>
    <s v="CARRANGLAN"/>
    <n v="2"/>
    <m/>
    <n v="1"/>
    <m/>
    <m/>
    <m/>
    <m/>
    <m/>
    <n v="402027.9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m/>
    <s v="Carranglan NHS (SHS)"/>
    <s v="CARRANGLAN"/>
    <n v="2"/>
    <m/>
    <n v="1"/>
    <m/>
    <m/>
    <m/>
    <m/>
    <m/>
    <n v="352136.5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70"/>
    <s v="Llanera National HIgh School"/>
    <s v="LLANERA"/>
    <n v="2"/>
    <m/>
    <n v="1"/>
    <m/>
    <m/>
    <m/>
    <m/>
    <m/>
    <n v="245855.26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66"/>
    <s v="Talugtug NHS"/>
    <s v="TALUGTUG"/>
    <n v="2"/>
    <m/>
    <n v="1"/>
    <m/>
    <m/>
    <m/>
    <m/>
    <m/>
    <n v="323471.34999999998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16"/>
    <s v="Macabaclay National High School"/>
    <s v="BONGABON"/>
    <n v="3"/>
    <m/>
    <n v="1"/>
    <m/>
    <m/>
    <m/>
    <m/>
    <m/>
    <n v="197600.26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6812"/>
    <s v="Ricardo Dizon Canlas Agr'l. HS (Former Jorge M. Padilla NHS Annex)"/>
    <s v="LAUR"/>
    <n v="3"/>
    <m/>
    <n v="1"/>
    <m/>
    <m/>
    <m/>
    <m/>
    <m/>
    <n v="267018.15999999997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58"/>
    <s v="Sto. Rosario NHS , Sta. Rosa"/>
    <s v="SANTA ROSA"/>
    <n v="3"/>
    <m/>
    <n v="1"/>
    <m/>
    <m/>
    <m/>
    <m/>
    <m/>
    <n v="299957.65000000002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08"/>
    <s v="General Tinio NHS"/>
    <s v="GENERAL TINIO (PAPAYA)"/>
    <n v="4"/>
    <m/>
    <n v="1"/>
    <m/>
    <m/>
    <m/>
    <m/>
    <m/>
    <n v="374333.36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36"/>
    <s v="Lambakin National High School"/>
    <s v="JAEN"/>
    <n v="4"/>
    <m/>
    <n v="1"/>
    <m/>
    <m/>
    <m/>
    <m/>
    <m/>
    <n v="538124.6700000000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35"/>
    <s v="Putlod-San Jose NHS"/>
    <s v="JAEN"/>
    <n v="4"/>
    <m/>
    <n v="1"/>
    <m/>
    <m/>
    <m/>
    <m/>
    <m/>
    <n v="532712.46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32"/>
    <s v="Peñaranda National High School"/>
    <s v="PEÑARANDA"/>
    <n v="4"/>
    <m/>
    <n v="1"/>
    <m/>
    <m/>
    <m/>
    <m/>
    <m/>
    <n v="312976.08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m/>
    <s v="STA. BARBARA NATIONAL HS (SHS)"/>
    <s v="SAN ANTONIO"/>
    <n v="4"/>
    <m/>
    <n v="1"/>
    <m/>
    <m/>
    <m/>
    <m/>
    <m/>
    <n v="450566.7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794"/>
    <s v="Calaba National High School"/>
    <s v="SAN ISIDRO"/>
    <n v="4"/>
    <m/>
    <n v="1"/>
    <m/>
    <m/>
    <m/>
    <m/>
    <m/>
    <n v="325560.71000000002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34"/>
    <s v="Pulo NHS"/>
    <s v="SAN ISIDRO"/>
    <n v="4"/>
    <m/>
    <n v="1"/>
    <m/>
    <m/>
    <m/>
    <m/>
    <m/>
    <n v="452449.9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67"/>
    <s v="Teodoro A. Dionisio NHS"/>
    <s v="SAN ISIDRO"/>
    <n v="4"/>
    <m/>
    <n v="1"/>
    <m/>
    <m/>
    <m/>
    <m/>
    <m/>
    <n v="384194.5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17"/>
    <s v="Magpapalayok NHS"/>
    <s v="SAN LEONARDO"/>
    <n v="4"/>
    <m/>
    <n v="1"/>
    <m/>
    <m/>
    <m/>
    <m/>
    <m/>
    <n v="195151.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Nueva Ecija"/>
    <n v="300821"/>
    <s v="Mambangnan NHS"/>
    <s v="SAN LEONARDO"/>
    <n v="4"/>
    <m/>
    <n v="1"/>
    <m/>
    <m/>
    <m/>
    <m/>
    <m/>
    <n v="347681.1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Antipolo City"/>
    <n v="109322"/>
    <s v="LIBIS ES"/>
    <s v="Antipolo City"/>
    <n v="2"/>
    <m/>
    <n v="1"/>
    <m/>
    <m/>
    <m/>
    <m/>
    <m/>
    <n v="778402.4914512001"/>
    <s v="UPGRADING"/>
    <n v="2"/>
    <s v="Completed"/>
    <m/>
    <n v="1"/>
    <m/>
    <m/>
    <m/>
    <m/>
    <s v="11-26-18"/>
    <d v="2018-03-12T00:00:00"/>
    <s v="12-14-18"/>
    <s v="12-21-18"/>
    <s v="1-18-19"/>
    <s v="Hawkstow Construction and Development"/>
    <m/>
    <n v="0"/>
    <n v="0"/>
    <n v="0"/>
    <n v="0"/>
    <n v="1"/>
    <n v="0"/>
    <n v="0"/>
    <n v="0"/>
    <n v="0"/>
    <n v="1"/>
  </r>
  <r>
    <x v="6"/>
    <s v="Antipolo City"/>
    <n v="109349"/>
    <s v="CANUMAY ES"/>
    <s v="Antipolo City"/>
    <n v="2"/>
    <m/>
    <n v="1"/>
    <m/>
    <m/>
    <m/>
    <m/>
    <m/>
    <n v="783383.15140595997"/>
    <s v="UPGRADING"/>
    <n v="2"/>
    <s v="Completed"/>
    <m/>
    <n v="1"/>
    <m/>
    <m/>
    <m/>
    <m/>
    <s v="11-26-18"/>
    <d v="2018-03-12T00:00:00"/>
    <s v="12-14-18"/>
    <s v="12-21-18"/>
    <s v="1-18-19"/>
    <s v="Hawkstow Construction and Development"/>
    <m/>
    <n v="0"/>
    <n v="0"/>
    <n v="0"/>
    <n v="0"/>
    <n v="1"/>
    <n v="0"/>
    <n v="0"/>
    <n v="0"/>
    <n v="0"/>
    <n v="1"/>
  </r>
  <r>
    <x v="6"/>
    <s v="Antipolo City"/>
    <n v="321502"/>
    <s v="Canumay NHS"/>
    <s v="Antipolo City"/>
    <n v="2"/>
    <m/>
    <n v="1"/>
    <m/>
    <m/>
    <m/>
    <m/>
    <m/>
    <n v="751744.61587354483"/>
    <s v="UPGRADING"/>
    <n v="2"/>
    <s v="Completed"/>
    <m/>
    <n v="1"/>
    <m/>
    <m/>
    <m/>
    <m/>
    <s v="11-26-18"/>
    <d v="2018-03-12T00:00:00"/>
    <s v="12-14-18"/>
    <s v="12-21-18"/>
    <s v="1-18-19"/>
    <s v="Hawkstow Construction and Development"/>
    <m/>
    <n v="0"/>
    <n v="0"/>
    <n v="0"/>
    <n v="0"/>
    <n v="1"/>
    <n v="0"/>
    <n v="0"/>
    <n v="0"/>
    <n v="0"/>
    <n v="1"/>
  </r>
  <r>
    <x v="6"/>
    <s v="Antipolo City"/>
    <n v="500391"/>
    <s v="APIA IS"/>
    <s v="Antipolo City"/>
    <n v="2"/>
    <m/>
    <n v="1"/>
    <m/>
    <m/>
    <m/>
    <m/>
    <m/>
    <n v="513838.59055830003"/>
    <s v="UPGRADING"/>
    <n v="2"/>
    <s v="Completed"/>
    <m/>
    <n v="1"/>
    <m/>
    <m/>
    <m/>
    <m/>
    <s v="11-26-18"/>
    <d v="2018-03-12T00:00:00"/>
    <s v="12-14-18"/>
    <s v="12-21-18"/>
    <s v="1-18-19"/>
    <s v="Hawkstow Construction and Development"/>
    <m/>
    <n v="0"/>
    <n v="0"/>
    <n v="0"/>
    <n v="0"/>
    <n v="1"/>
    <n v="0"/>
    <n v="0"/>
    <n v="0"/>
    <n v="0"/>
    <n v="1"/>
  </r>
  <r>
    <x v="6"/>
    <s v="Calamba City"/>
    <n v="301514"/>
    <s v="Calamba Bayside  Integrated  School"/>
    <s v="CITY OF CALAMBA"/>
    <n v="2"/>
    <m/>
    <n v="1"/>
    <m/>
    <m/>
    <m/>
    <m/>
    <m/>
    <n v="1863464.5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Calamba City"/>
    <n v="301515"/>
    <s v="Calamba  Integrated School"/>
    <s v="CITY OF CALAMBA"/>
    <n v="2"/>
    <m/>
    <n v="1"/>
    <m/>
    <m/>
    <m/>
    <m/>
    <m/>
    <n v="2227134.6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Cavite"/>
    <n v="301166"/>
    <s v="Amadeo National High School"/>
    <s v="AMADEO"/>
    <n v="6"/>
    <m/>
    <n v="1"/>
    <m/>
    <m/>
    <m/>
    <m/>
    <m/>
    <n v="1591456.9177080002"/>
    <s v="UPGRADING"/>
    <n v="2"/>
    <s v="Completed"/>
    <n v="0.3"/>
    <n v="1"/>
    <m/>
    <m/>
    <m/>
    <m/>
    <s v="June 21, 218"/>
    <s v="June 28, 2018"/>
    <s v="August 8, 2018"/>
    <s v="August 16, 2018"/>
    <s v="August 17, 2018"/>
    <s v="R.A Del Rosario"/>
    <n v="1554123.06"/>
    <n v="0"/>
    <n v="0"/>
    <n v="0"/>
    <n v="0"/>
    <n v="1"/>
    <n v="0"/>
    <n v="0"/>
    <n v="0"/>
    <n v="0"/>
    <n v="1"/>
  </r>
  <r>
    <x v="6"/>
    <s v="Cavite"/>
    <n v="307817"/>
    <s v="Tanza Trade NHS"/>
    <s v="TANZA"/>
    <n v="6"/>
    <m/>
    <n v="1"/>
    <m/>
    <m/>
    <m/>
    <m/>
    <m/>
    <n v="2324139.6983112004"/>
    <s v="UPGRADING"/>
    <n v="2"/>
    <s v="Completed"/>
    <n v="0.1"/>
    <n v="1"/>
    <m/>
    <m/>
    <m/>
    <m/>
    <s v="June 21, 218"/>
    <s v="June 28, 2018"/>
    <s v="August 8, 2018"/>
    <s v="August 16, 2018"/>
    <s v="August 17, 2018"/>
    <s v="R.A Del Rosario"/>
    <n v="2259976.58"/>
    <n v="0"/>
    <n v="0"/>
    <n v="0"/>
    <n v="0"/>
    <n v="1"/>
    <n v="0"/>
    <n v="0"/>
    <n v="0"/>
    <n v="0"/>
    <n v="1"/>
  </r>
  <r>
    <x v="6"/>
    <s v="Cavite"/>
    <n v="301165"/>
    <s v="ALFONSO NATIONAL HIGH SCHOOL"/>
    <s v="ALFONSO"/>
    <n v="7"/>
    <m/>
    <n v="1"/>
    <m/>
    <m/>
    <m/>
    <m/>
    <m/>
    <n v="2307918.516876"/>
    <s v="UPGRADING"/>
    <n v="2"/>
    <s v="Completed"/>
    <n v="0.1"/>
    <n v="1"/>
    <m/>
    <m/>
    <m/>
    <m/>
    <s v="June 21, 218"/>
    <s v="June 28, 2018"/>
    <s v="August 8, 2018"/>
    <s v="August 16, 2018"/>
    <s v="August 17, 2018"/>
    <s v="R.A Del Rosario"/>
    <n v="2245684.7200000002"/>
    <n v="0"/>
    <n v="0"/>
    <n v="0"/>
    <n v="0"/>
    <n v="1"/>
    <n v="0"/>
    <n v="0"/>
    <n v="0"/>
    <n v="0"/>
    <n v="1"/>
  </r>
  <r>
    <x v="6"/>
    <s v="Quezon"/>
    <n v="301307"/>
    <s v="Camohaguin National High School"/>
    <s v="GUMACA"/>
    <n v="4"/>
    <m/>
    <n v="1"/>
    <m/>
    <m/>
    <m/>
    <m/>
    <m/>
    <n v="2607323.41"/>
    <s v="UPGRADING"/>
    <n v="2"/>
    <s v="Completed"/>
    <n v="0.3"/>
    <n v="1"/>
    <m/>
    <m/>
    <m/>
    <m/>
    <m/>
    <m/>
    <m/>
    <m/>
    <m/>
    <s v="3CA Builders"/>
    <m/>
    <n v="0"/>
    <n v="0"/>
    <n v="0"/>
    <n v="0"/>
    <n v="1"/>
    <n v="0"/>
    <n v="0"/>
    <n v="0"/>
    <n v="0"/>
    <n v="1"/>
  </r>
  <r>
    <x v="6"/>
    <s v="Quezon"/>
    <n v="301386"/>
    <s v="San Francisco B NHS"/>
    <s v="LOPEZ"/>
    <n v="4"/>
    <m/>
    <n v="1"/>
    <m/>
    <m/>
    <m/>
    <m/>
    <m/>
    <n v="2832509.36"/>
    <s v="UPGRADING"/>
    <n v="2"/>
    <s v="Completed"/>
    <n v="0.3"/>
    <n v="1"/>
    <m/>
    <m/>
    <m/>
    <m/>
    <m/>
    <m/>
    <m/>
    <m/>
    <m/>
    <s v="3CA Builders"/>
    <m/>
    <n v="0"/>
    <n v="0"/>
    <n v="0"/>
    <n v="0"/>
    <n v="1"/>
    <n v="0"/>
    <n v="0"/>
    <n v="0"/>
    <n v="0"/>
    <n v="1"/>
  </r>
  <r>
    <x v="6"/>
    <s v="Rizal"/>
    <n v="301428"/>
    <s v="Bagumbong NHS"/>
    <s v="JALA-JALA"/>
    <n v="2"/>
    <m/>
    <n v="1"/>
    <m/>
    <m/>
    <m/>
    <m/>
    <m/>
    <n v="1630063.4"/>
    <s v="UPGRADING"/>
    <n v="2"/>
    <s v="ONGOING"/>
    <n v="0.05"/>
    <n v="0.6"/>
    <m/>
    <m/>
    <s v="INFRA-2018-004"/>
    <m/>
    <s v="June 05, 2018"/>
    <s v="June 13, 2018"/>
    <s v="June 25, 2018"/>
    <d v="2018-06-27T00:00:00"/>
    <d v="2018-07-20T00:00:00"/>
    <s v="LOURBEL CONSTRUCTION AND SUPPLY"/>
    <n v="1618689.15"/>
    <n v="0"/>
    <n v="0"/>
    <n v="0"/>
    <n v="1"/>
    <n v="0"/>
    <n v="0"/>
    <n v="0"/>
    <n v="0"/>
    <n v="1"/>
    <n v="0"/>
  </r>
  <r>
    <x v="6"/>
    <s v="Rizal"/>
    <n v="308121"/>
    <s v="Hulo National High School"/>
    <s v="PILILLA"/>
    <n v="2"/>
    <m/>
    <n v="1"/>
    <m/>
    <m/>
    <m/>
    <m/>
    <m/>
    <n v="1136666.03"/>
    <s v="UPGRADING"/>
    <n v="2"/>
    <s v="Completed"/>
    <n v="0.9"/>
    <n v="1"/>
    <m/>
    <m/>
    <s v="INFRA-2018-004"/>
    <m/>
    <s v="June 05, 2018"/>
    <s v="June 13, 2018"/>
    <s v="June 25, 2018"/>
    <d v="2018-06-27T00:00:00"/>
    <d v="2018-07-20T00:00:00"/>
    <s v="LOURBEL CONSTRUCTION AND SUPPLY"/>
    <n v="1128753.8899999999"/>
    <n v="0"/>
    <n v="0"/>
    <n v="0"/>
    <n v="0"/>
    <n v="1"/>
    <n v="0"/>
    <n v="0"/>
    <n v="0"/>
    <n v="0"/>
    <n v="1"/>
  </r>
  <r>
    <x v="6"/>
    <s v="Rizal"/>
    <n v="301467"/>
    <s v="Teresa National High School"/>
    <s v="TERESA"/>
    <n v="2"/>
    <m/>
    <n v="1"/>
    <m/>
    <m/>
    <m/>
    <m/>
    <m/>
    <n v="905229.96"/>
    <s v="UPGRADING"/>
    <n v="2"/>
    <s v="ONGOING"/>
    <n v="0.09"/>
    <n v="0.7"/>
    <m/>
    <m/>
    <s v="INFRA-2018-004"/>
    <m/>
    <s v="June 05, 2018"/>
    <s v="June 13, 2018"/>
    <s v="June 25, 2018"/>
    <d v="2018-06-27T00:00:00"/>
    <d v="2018-07-20T00:00:00"/>
    <s v="LOURBEL CONSTRUCTION AND SUPPLY"/>
    <n v="899714.96"/>
    <n v="0"/>
    <n v="0"/>
    <n v="0"/>
    <n v="1"/>
    <n v="0"/>
    <n v="0"/>
    <n v="0"/>
    <n v="0"/>
    <n v="1"/>
    <n v="0"/>
  </r>
  <r>
    <x v="7"/>
    <s v="Oriental Mindoro"/>
    <n v="309019"/>
    <s v="Pag-asa NHS"/>
    <s v="BANSUD"/>
    <n v="2"/>
    <m/>
    <n v="1"/>
    <m/>
    <m/>
    <m/>
    <m/>
    <m/>
    <n v="747780.62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7"/>
    <s v="Puerto Princesa City"/>
    <n v="111467"/>
    <s v="East Central School"/>
    <s v="Puerto Princesa City"/>
    <n v="3"/>
    <m/>
    <n v="1"/>
    <m/>
    <m/>
    <m/>
    <m/>
    <m/>
    <n v="2493419.7200000002"/>
    <s v="UPGRADING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111470"/>
    <s v="Puerto Princesa Pilot ES"/>
    <s v="Puerto Princesa City"/>
    <n v="3"/>
    <m/>
    <n v="1"/>
    <m/>
    <m/>
    <m/>
    <m/>
    <m/>
    <n v="3735812.41"/>
    <s v="UPGRADING"/>
    <n v="2"/>
    <s v="ONGOING"/>
    <m/>
    <n v="0.25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111485"/>
    <s v="Mateo Jagmis MES"/>
    <s v="Puerto Princesa City"/>
    <n v="3"/>
    <m/>
    <n v="1"/>
    <m/>
    <m/>
    <m/>
    <m/>
    <m/>
    <n v="2779446.87"/>
    <s v="UPGRADING"/>
    <n v="2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111510"/>
    <s v="Buenavista ES"/>
    <s v="Puerto Princesa City"/>
    <n v="3"/>
    <m/>
    <n v="1"/>
    <m/>
    <m/>
    <m/>
    <m/>
    <m/>
    <n v="472895.77"/>
    <s v="SOLAR PANEL"/>
    <n v="2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111520"/>
    <s v="Makirawa Elementary School"/>
    <s v="Puerto Princesa City"/>
    <n v="3"/>
    <m/>
    <n v="1"/>
    <m/>
    <m/>
    <m/>
    <m/>
    <m/>
    <n v="462343.27"/>
    <s v="UPGRADING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301781"/>
    <s v="Cabayugan NHS"/>
    <s v="Puerto Princesa City"/>
    <n v="3"/>
    <m/>
    <n v="1"/>
    <m/>
    <m/>
    <m/>
    <m/>
    <m/>
    <n v="770482.17"/>
    <s v="SOLAR PANEL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301781"/>
    <s v="Cabayugan NHS"/>
    <s v="Puerto Princesa City"/>
    <n v="3"/>
    <m/>
    <m/>
    <m/>
    <m/>
    <m/>
    <m/>
    <m/>
    <n v="1506969.15"/>
    <s v="SOLAR PANEL"/>
    <n v="2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0"/>
    <n v="0"/>
  </r>
  <r>
    <x v="7"/>
    <s v="Puerto Princesa City"/>
    <n v="301782"/>
    <s v="Inagawan NHS"/>
    <s v="Puerto Princesa City"/>
    <n v="3"/>
    <m/>
    <n v="1"/>
    <m/>
    <m/>
    <m/>
    <m/>
    <m/>
    <n v="1125863.75"/>
    <s v="UPGRADING"/>
    <n v="2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301783"/>
    <s v="Irawan NHS - Matahimik - Bucana Annex"/>
    <s v="Puerto Princesa City"/>
    <n v="3"/>
    <m/>
    <n v="1"/>
    <m/>
    <m/>
    <m/>
    <m/>
    <m/>
    <n v="919823.54"/>
    <s v="UPGRADING"/>
    <n v="2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301785"/>
    <s v="Buenavista Annex"/>
    <s v="Puerto Princesa City"/>
    <n v="3"/>
    <m/>
    <n v="1"/>
    <m/>
    <m/>
    <m/>
    <m/>
    <m/>
    <n v="462343.27"/>
    <s v="UPGRADING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301785"/>
    <s v="Macarascas NHS - Buenavista Annex"/>
    <s v="Puerto Princesa City"/>
    <n v="3"/>
    <m/>
    <m/>
    <m/>
    <m/>
    <m/>
    <m/>
    <m/>
    <n v="826086.38"/>
    <s v="SOLAR PANEL"/>
    <n v="2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0"/>
    <n v="0"/>
  </r>
  <r>
    <x v="7"/>
    <s v="Puerto Princesa City"/>
    <n v="300400"/>
    <s v="Ubaldo L. Conde High School"/>
    <s v="Puerto Princesa City"/>
    <n v="3"/>
    <m/>
    <n v="1"/>
    <m/>
    <m/>
    <m/>
    <m/>
    <m/>
    <n v="1070770.3600000001"/>
    <s v="UPGRADING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309301"/>
    <s v="PALAWAN NATIONAL SCHOOL"/>
    <s v="Puerto Princesa City"/>
    <n v="3"/>
    <m/>
    <n v="1"/>
    <m/>
    <m/>
    <m/>
    <m/>
    <m/>
    <n v="6802283.04"/>
    <s v="UPGRADING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309302"/>
    <s v="Simpucan NHS (Napsan NHS - Simpucan Annex)"/>
    <s v="Puerto Princesa City"/>
    <n v="3"/>
    <m/>
    <n v="1"/>
    <m/>
    <m/>
    <m/>
    <m/>
    <m/>
    <n v="770482.16"/>
    <s v="SOLAR PANEL"/>
    <n v="2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309302"/>
    <s v="Simpucan NHS (Napsan NHS - Simpucan Annex)"/>
    <s v="Puerto Princesa City"/>
    <n v="3"/>
    <m/>
    <m/>
    <m/>
    <m/>
    <m/>
    <m/>
    <m/>
    <n v="1509331.18"/>
    <s v="UPGRADING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0"/>
    <n v="0"/>
  </r>
  <r>
    <x v="7"/>
    <s v="Puerto Princesa City"/>
    <n v="309303"/>
    <s v="Tagabinet High School"/>
    <s v="Puerto Princesa City"/>
    <n v="3"/>
    <m/>
    <n v="1"/>
    <m/>
    <m/>
    <m/>
    <m/>
    <m/>
    <n v="590961.71"/>
    <s v="SOLAR PANEL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7"/>
    <s v="Puerto Princesa City"/>
    <n v="309303"/>
    <s v="Tagabinet High School"/>
    <s v="Puerto Princesa City"/>
    <n v="3"/>
    <m/>
    <m/>
    <m/>
    <m/>
    <m/>
    <m/>
    <m/>
    <n v="946895.79"/>
    <s v="SOLAR PANEL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0"/>
    <n v="0"/>
  </r>
  <r>
    <x v="7"/>
    <s v="Puerto Princesa City"/>
    <m/>
    <s v="Mandaragat - San Miguel Senior HS"/>
    <s v="Puerto Princesa City"/>
    <n v="3"/>
    <m/>
    <n v="1"/>
    <m/>
    <m/>
    <m/>
    <m/>
    <m/>
    <n v="1472587.37"/>
    <s v="UPGRADING"/>
    <n v="2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ipolog City"/>
    <n v="303893"/>
    <s v="Zamboanga Norte NHS"/>
    <s v="DIPOLOG CITY (Capital)"/>
    <n v="2"/>
    <m/>
    <n v="1"/>
    <m/>
    <m/>
    <m/>
    <m/>
    <m/>
    <n v="2011470.98"/>
    <s v="UPGRADING"/>
    <n v="2"/>
    <s v="Completed"/>
    <n v="0.98"/>
    <n v="1"/>
    <m/>
    <m/>
    <m/>
    <m/>
    <m/>
    <m/>
    <m/>
    <m/>
    <m/>
    <s v="MAQUESERG CONSTRUCTION &amp; Gen. Merchandise"/>
    <m/>
    <n v="0"/>
    <n v="0"/>
    <n v="0"/>
    <n v="0"/>
    <n v="1"/>
    <n v="0"/>
    <n v="0"/>
    <n v="0"/>
    <n v="0"/>
    <n v="1"/>
  </r>
  <r>
    <x v="8"/>
    <s v="Dipolog City"/>
    <m/>
    <s v="Zamboanga Norte NHS - Turno Campus"/>
    <s v="DIPOLOG CITY (Capital)"/>
    <n v="2"/>
    <m/>
    <n v="1"/>
    <m/>
    <m/>
    <m/>
    <m/>
    <m/>
    <n v="875609.79"/>
    <s v="UPGRADING"/>
    <n v="2"/>
    <s v="Completed"/>
    <n v="0.98"/>
    <n v="1"/>
    <m/>
    <m/>
    <m/>
    <m/>
    <m/>
    <m/>
    <m/>
    <m/>
    <m/>
    <s v="MAQUESERG CONSTRUCTION &amp; Gen. Merchandise"/>
    <m/>
    <n v="0"/>
    <n v="0"/>
    <n v="0"/>
    <n v="0"/>
    <n v="1"/>
    <n v="0"/>
    <n v="0"/>
    <n v="0"/>
    <n v="0"/>
    <n v="1"/>
  </r>
  <r>
    <x v="8"/>
    <s v="Dipolog City"/>
    <m/>
    <s v="Zamboanga Norte NHS - Miputak Campus"/>
    <s v="DIPOLOG CITY (Capital)"/>
    <n v="2"/>
    <m/>
    <n v="1"/>
    <m/>
    <m/>
    <m/>
    <m/>
    <m/>
    <n v="443826.29"/>
    <s v="UPGRADING"/>
    <n v="2"/>
    <s v="Completed"/>
    <n v="0.98"/>
    <n v="1"/>
    <m/>
    <m/>
    <m/>
    <m/>
    <m/>
    <m/>
    <m/>
    <m/>
    <m/>
    <s v="MAQUESERG CONSTRUCTION &amp; Gen. Merchandise"/>
    <m/>
    <n v="0"/>
    <n v="0"/>
    <n v="0"/>
    <n v="0"/>
    <n v="1"/>
    <n v="0"/>
    <n v="0"/>
    <n v="0"/>
    <n v="0"/>
    <n v="1"/>
  </r>
  <r>
    <x v="8"/>
    <s v="Dipolog City"/>
    <n v="303887"/>
    <s v="Dipolog City NHS (Barra)"/>
    <s v="DIPOLOG CITY (Capital)"/>
    <n v="2"/>
    <m/>
    <n v="1"/>
    <m/>
    <m/>
    <m/>
    <m/>
    <m/>
    <n v="871922.87"/>
    <s v="UPGRADING"/>
    <n v="2"/>
    <s v="Completed"/>
    <n v="0.98"/>
    <n v="1"/>
    <m/>
    <m/>
    <m/>
    <m/>
    <m/>
    <m/>
    <m/>
    <m/>
    <m/>
    <s v="MAQUESERG CONSTRUCTION &amp; Gen. Merchandise"/>
    <m/>
    <n v="0"/>
    <n v="0"/>
    <n v="0"/>
    <n v="0"/>
    <n v="1"/>
    <n v="0"/>
    <n v="0"/>
    <n v="0"/>
    <n v="0"/>
    <n v="1"/>
  </r>
  <r>
    <x v="8"/>
    <s v="Isabela City"/>
    <n v="303895"/>
    <s v="Malamawi National High School"/>
    <s v="CITY OF ISABELA (Capital)"/>
    <n v="0"/>
    <m/>
    <n v="1"/>
    <m/>
    <m/>
    <m/>
    <m/>
    <m/>
    <n v="1155357.27"/>
    <s v="UPGRADING"/>
    <n v="2"/>
    <s v="Completed"/>
    <n v="0.95"/>
    <n v="1"/>
    <m/>
    <m/>
    <m/>
    <m/>
    <m/>
    <m/>
    <m/>
    <m/>
    <m/>
    <s v="MMP Const. &amp; Supplies"/>
    <m/>
    <n v="0"/>
    <n v="0"/>
    <n v="0"/>
    <n v="0"/>
    <n v="1"/>
    <n v="0"/>
    <n v="0"/>
    <n v="0"/>
    <n v="0"/>
    <n v="1"/>
  </r>
  <r>
    <x v="8"/>
    <s v="Isabela City"/>
    <n v="314601"/>
    <s v="Isabela City NHS"/>
    <s v="CITY OF ISABELA (Capital)"/>
    <n v="0"/>
    <m/>
    <n v="1"/>
    <m/>
    <m/>
    <m/>
    <m/>
    <m/>
    <n v="939814.63"/>
    <s v="UPGRADING"/>
    <n v="2"/>
    <s v="Completed"/>
    <n v="1"/>
    <n v="1"/>
    <m/>
    <m/>
    <m/>
    <m/>
    <m/>
    <m/>
    <m/>
    <m/>
    <m/>
    <s v="MMP Const. &amp; Supplies"/>
    <m/>
    <n v="0"/>
    <n v="0"/>
    <n v="0"/>
    <n v="0"/>
    <n v="1"/>
    <n v="0"/>
    <n v="0"/>
    <n v="0"/>
    <n v="0"/>
    <n v="1"/>
  </r>
  <r>
    <x v="8"/>
    <s v="Isabela City"/>
    <n v="303894"/>
    <s v="Basilan NHS"/>
    <s v="CITY OF ISABELA (Capital)"/>
    <n v="0"/>
    <m/>
    <n v="1"/>
    <m/>
    <m/>
    <m/>
    <m/>
    <m/>
    <n v="4706721.5999999996"/>
    <s v="UPGRADING"/>
    <n v="2"/>
    <s v="Completed"/>
    <n v="1"/>
    <n v="1"/>
    <m/>
    <m/>
    <m/>
    <m/>
    <m/>
    <m/>
    <m/>
    <m/>
    <m/>
    <s v="MMP Const. &amp; Supplies"/>
    <m/>
    <n v="0"/>
    <n v="0"/>
    <n v="0"/>
    <n v="0"/>
    <n v="1"/>
    <n v="0"/>
    <n v="0"/>
    <n v="0"/>
    <n v="0"/>
    <n v="1"/>
  </r>
  <r>
    <x v="8"/>
    <s v="Isabela City"/>
    <n v="303897"/>
    <s v="Begang NHS"/>
    <s v="CITY OF ISABELA (Capital)"/>
    <n v="0"/>
    <m/>
    <n v="1"/>
    <m/>
    <m/>
    <m/>
    <m/>
    <m/>
    <n v="2098158.4300000002"/>
    <s v="UPGRADING"/>
    <n v="2"/>
    <s v="Completed"/>
    <n v="1"/>
    <n v="1"/>
    <m/>
    <m/>
    <m/>
    <m/>
    <m/>
    <m/>
    <m/>
    <m/>
    <m/>
    <s v="MMP Const. &amp; Supplies"/>
    <m/>
    <n v="0"/>
    <n v="0"/>
    <n v="0"/>
    <n v="0"/>
    <n v="1"/>
    <n v="0"/>
    <n v="0"/>
    <n v="0"/>
    <n v="0"/>
    <n v="1"/>
  </r>
  <r>
    <x v="8"/>
    <s v="Pagadian City"/>
    <n v="126054"/>
    <s v="Tawagan Sur Elementary School"/>
    <s v="PAGADIAN CITY (Capital)"/>
    <n v="1"/>
    <m/>
    <n v="1"/>
    <m/>
    <m/>
    <m/>
    <m/>
    <m/>
    <n v="1542244.33"/>
    <s v="UPGRADING"/>
    <n v="2"/>
    <s v="REVERTED"/>
    <m/>
    <m/>
    <m/>
    <m/>
    <m/>
    <m/>
    <m/>
    <m/>
    <m/>
    <m/>
    <m/>
    <m/>
    <m/>
    <n v="1"/>
    <n v="0"/>
    <n v="0"/>
    <n v="0"/>
    <n v="0"/>
    <n v="1"/>
    <n v="0"/>
    <n v="0"/>
    <n v="0"/>
    <n v="0"/>
  </r>
  <r>
    <x v="8"/>
    <s v="Pagadian City"/>
    <m/>
    <s v="Stand Alone - Zamboanga del Sur NHS"/>
    <s v="PAGADIAN CITY (Capital)"/>
    <n v="1"/>
    <m/>
    <n v="1"/>
    <m/>
    <m/>
    <m/>
    <m/>
    <m/>
    <n v="2660165.92"/>
    <s v="UPGRADING"/>
    <n v="2"/>
    <s v="Completed"/>
    <n v="0.9"/>
    <n v="1"/>
    <d v="2018-12-27T00:00:00"/>
    <m/>
    <s v="DepED-2018-RIX-PAG-ELECTRIFICATION-1"/>
    <s v="DepED-2018-RIX-PAG-ELECTRIFICATION-1"/>
    <d v="2018-07-12T00:00:00"/>
    <m/>
    <d v="2018-08-01T00:00:00"/>
    <d v="2018-08-07T00:00:00"/>
    <d v="2018-08-22T00:00:00"/>
    <s v="ALINAB CONSTRUCTION &amp; SUPPLIES"/>
    <n v="2645388.69"/>
    <n v="0"/>
    <n v="0"/>
    <n v="0"/>
    <n v="0"/>
    <n v="1"/>
    <n v="0"/>
    <n v="0"/>
    <n v="0"/>
    <n v="0"/>
    <n v="1"/>
  </r>
  <r>
    <x v="8"/>
    <s v="Pagadian City"/>
    <n v="303904"/>
    <s v="Manga NHS"/>
    <s v="PAGADIAN CITY (Capital)"/>
    <n v="1"/>
    <m/>
    <n v="1"/>
    <m/>
    <m/>
    <m/>
    <m/>
    <m/>
    <n v="1284604.6000000001"/>
    <s v="UPGRADING"/>
    <n v="2"/>
    <s v="Completed"/>
    <n v="0.9"/>
    <n v="1"/>
    <d v="2018-12-27T00:00:00"/>
    <m/>
    <s v="DepED-2018-RIX-PAG-ELECTRIFICATION-1"/>
    <s v="DepED-2018-RIX-PAG-ELECTRIFICATION-1"/>
    <d v="2018-07-12T00:00:00"/>
    <m/>
    <d v="2018-08-01T00:00:00"/>
    <d v="2018-08-07T00:00:00"/>
    <d v="2018-08-22T00:00:00"/>
    <s v="ALINAB CONSTRUCTION &amp; SUPPLIES"/>
    <n v="1277620.44"/>
    <n v="0"/>
    <n v="0"/>
    <n v="0"/>
    <n v="0"/>
    <n v="1"/>
    <n v="0"/>
    <n v="0"/>
    <n v="0"/>
    <n v="0"/>
    <n v="1"/>
  </r>
  <r>
    <x v="8"/>
    <s v="Pagadian City"/>
    <n v="303901"/>
    <s v="Lala National High School"/>
    <s v="PAGADIAN CITY (Capital)"/>
    <n v="1"/>
    <m/>
    <n v="1"/>
    <m/>
    <m/>
    <m/>
    <m/>
    <m/>
    <n v="1297232.3700000001"/>
    <s v="UPGRADING"/>
    <n v="2"/>
    <s v="Completed"/>
    <n v="0.9"/>
    <n v="1"/>
    <d v="2018-12-27T00:00:00"/>
    <m/>
    <s v="DepED-2018-RIX-PAG-ELECTRIFICATION-1"/>
    <s v="DepED-2018-RIX-PAG-ELECTRIFICATION-1"/>
    <d v="2018-07-12T00:00:00"/>
    <m/>
    <d v="2018-08-01T00:00:00"/>
    <d v="2018-08-07T00:00:00"/>
    <d v="2018-08-22T00:00:00"/>
    <s v="ALINAB CONSTRUCTION &amp; SUPPLIES"/>
    <n v="1290162.54"/>
    <n v="0"/>
    <n v="0"/>
    <n v="0"/>
    <n v="0"/>
    <n v="1"/>
    <n v="0"/>
    <n v="0"/>
    <n v="0"/>
    <n v="0"/>
    <n v="1"/>
  </r>
  <r>
    <x v="8"/>
    <s v="Pagadian City"/>
    <n v="314705"/>
    <s v="Co Tek Chun National Trade School"/>
    <s v="PAGADIAN CITY (Capital)"/>
    <n v="1"/>
    <m/>
    <n v="1"/>
    <m/>
    <m/>
    <m/>
    <m/>
    <m/>
    <n v="1470348.25"/>
    <s v="UPGRADING"/>
    <n v="2"/>
    <s v="Completed"/>
    <n v="0.9"/>
    <n v="1"/>
    <d v="2018-12-27T00:00:00"/>
    <m/>
    <s v="DepED-2018-RIX-PAG-ELECTRIFICATION-1"/>
    <s v="DepED-2018-RIX-PAG-ELECTRIFICATION-1"/>
    <d v="2018-07-12T00:00:00"/>
    <m/>
    <d v="2018-08-01T00:00:00"/>
    <d v="2018-08-07T00:00:00"/>
    <d v="2018-08-22T00:00:00"/>
    <s v="ALINAB CONSTRUCTION &amp; SUPPLIES"/>
    <n v="1462436.82"/>
    <n v="0"/>
    <n v="0"/>
    <n v="0"/>
    <n v="0"/>
    <n v="1"/>
    <n v="0"/>
    <n v="0"/>
    <n v="0"/>
    <n v="0"/>
    <n v="1"/>
  </r>
  <r>
    <x v="8"/>
    <s v="Pagadian City"/>
    <n v="314702"/>
    <s v="Norberta Guillar NHS (Napolan NHS - Norberta Guillar Mem. School Ext.)"/>
    <s v="PAGADIAN CITY (Capital)"/>
    <n v="1"/>
    <m/>
    <n v="1"/>
    <m/>
    <m/>
    <m/>
    <m/>
    <m/>
    <n v="1483030.63"/>
    <s v="UPGRADING"/>
    <n v="2"/>
    <s v="Completed"/>
    <n v="0.9"/>
    <n v="1"/>
    <d v="2018-12-27T00:00:00"/>
    <m/>
    <s v="DepED-2018-RIX-PAG-ELECTRIFICATION-1"/>
    <s v="DepED-2018-RIX-PAG-ELECTRIFICATION-1"/>
    <d v="2018-07-12T00:00:00"/>
    <m/>
    <d v="2018-08-01T00:00:00"/>
    <d v="2018-08-07T00:00:00"/>
    <d v="2018-08-22T00:00:00"/>
    <s v="ALINAB CONSTRUCTION &amp; SUPPLIES"/>
    <n v="1475015.43"/>
    <n v="0"/>
    <n v="0"/>
    <n v="0"/>
    <n v="0"/>
    <n v="1"/>
    <n v="0"/>
    <n v="0"/>
    <n v="0"/>
    <n v="0"/>
    <n v="1"/>
  </r>
  <r>
    <x v="9"/>
    <s v="Albay"/>
    <n v="309503"/>
    <s v="Alabangpuro High School"/>
    <s v="PIO DURAN"/>
    <n v="3"/>
    <m/>
    <n v="1"/>
    <m/>
    <m/>
    <m/>
    <m/>
    <m/>
    <n v="1374646.64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Legaspi City"/>
    <n v="302257"/>
    <s v="Banquerohan NHS"/>
    <s v="LEGAZPI CITY  (Capital)"/>
    <n v="2"/>
    <m/>
    <n v="1"/>
    <m/>
    <m/>
    <m/>
    <m/>
    <m/>
    <n v="2771096.04"/>
    <s v="UPGRADING"/>
    <n v="2"/>
    <s v="Completed"/>
    <n v="1"/>
    <n v="1"/>
    <d v="2018-09-15T00:00:00"/>
    <m/>
    <m/>
    <m/>
    <d v="2018-04-12T00:00:00"/>
    <d v="2018-04-20T00:00:00"/>
    <d v="2018-05-02T00:00:00"/>
    <d v="2018-05-18T00:00:00"/>
    <d v="2018-05-21T00:00:00"/>
    <s v="ZAREPATH Construction and Supply"/>
    <n v="2716466.89"/>
    <n v="0"/>
    <n v="0"/>
    <n v="0"/>
    <n v="0"/>
    <n v="1"/>
    <n v="0"/>
    <n v="0"/>
    <n v="0"/>
    <n v="0"/>
    <n v="1"/>
  </r>
  <r>
    <x v="9"/>
    <s v="Ligao City"/>
    <n v="301837"/>
    <s v="Ligao NHS"/>
    <s v="CITY OF LIGAO"/>
    <n v="3"/>
    <m/>
    <n v="1"/>
    <m/>
    <m/>
    <m/>
    <m/>
    <m/>
    <n v="2588654.65"/>
    <s v="UPGRADING"/>
    <n v="2"/>
    <s v="Completed"/>
    <n v="1"/>
    <n v="1"/>
    <s v="9/24/2018"/>
    <m/>
    <m/>
    <s v="DO LIGAO 04-05-2018"/>
    <d v="2018-04-23T00:00:00"/>
    <d v="2018-05-02T00:00:00"/>
    <d v="2018-05-17T00:00:00"/>
    <d v="2018-06-29T00:00:00"/>
    <d v="2018-07-04T00:00:00"/>
    <s v="3CA Builders"/>
    <n v="2250000"/>
    <n v="0"/>
    <n v="0"/>
    <n v="0"/>
    <n v="0"/>
    <n v="1"/>
    <n v="0"/>
    <n v="0"/>
    <n v="0"/>
    <n v="0"/>
    <n v="1"/>
  </r>
  <r>
    <x v="9"/>
    <s v="Masbate"/>
    <n v="302129"/>
    <s v="Cataingan National High School"/>
    <s v="CATAINGAN"/>
    <n v="3"/>
    <m/>
    <n v="1"/>
    <m/>
    <m/>
    <m/>
    <m/>
    <m/>
    <n v="3548375.59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Masbate"/>
    <n v="302121"/>
    <s v="Buenavista National High School"/>
    <s v="USON"/>
    <n v="3"/>
    <m/>
    <n v="1"/>
    <m/>
    <m/>
    <m/>
    <m/>
    <m/>
    <n v="2529306.31"/>
    <s v="UPGRADING"/>
    <n v="2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Masbate"/>
    <n v="302131"/>
    <s v="Del Carmen National High School"/>
    <s v="USON"/>
    <n v="3"/>
    <m/>
    <n v="1"/>
    <m/>
    <m/>
    <m/>
    <m/>
    <m/>
    <n v="3394197.47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Masbate"/>
    <n v="302110"/>
    <s v="Temistocles A. Merioles, Sr. Memorial High School"/>
    <s v="USON"/>
    <n v="3"/>
    <m/>
    <n v="1"/>
    <m/>
    <m/>
    <m/>
    <m/>
    <m/>
    <n v="1346259.42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Masbate City"/>
    <n v="302148"/>
    <s v="Masbate National Comprehensive High School"/>
    <s v="CITY OF MASBATE (Capital)"/>
    <n v="2"/>
    <m/>
    <n v="1"/>
    <m/>
    <m/>
    <m/>
    <m/>
    <m/>
    <n v="3621816.1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Masbate City"/>
    <n v="302133"/>
    <s v="Capitolina O. Legaspi Memorial High School"/>
    <s v="CITY OF MASBATE (Capital)"/>
    <n v="2"/>
    <m/>
    <n v="1"/>
    <m/>
    <m/>
    <m/>
    <m/>
    <m/>
    <n v="1228060.5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Masbate City"/>
    <m/>
    <s v="Masbate National Comprehensive High School Annex-Senior High School"/>
    <s v="CITY OF MASBATE (Capital)"/>
    <n v="2"/>
    <m/>
    <n v="1"/>
    <m/>
    <m/>
    <m/>
    <m/>
    <m/>
    <n v="1220272.5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197"/>
    <s v="Casiguran Technical Vocational School"/>
    <s v="CASIGURAN"/>
    <n v="1"/>
    <m/>
    <n v="1"/>
    <m/>
    <m/>
    <m/>
    <m/>
    <m/>
    <n v="2652600.35"/>
    <s v="UPGRADING"/>
    <n v="2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201"/>
    <s v="Cumadcad NHS"/>
    <s v="CASTILLA"/>
    <n v="1"/>
    <m/>
    <n v="1"/>
    <m/>
    <m/>
    <m/>
    <m/>
    <m/>
    <n v="1681856.5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220"/>
    <s v="Magallanes National Vocational HS"/>
    <s v="MAGALLANES"/>
    <n v="1"/>
    <m/>
    <n v="1"/>
    <m/>
    <m/>
    <m/>
    <m/>
    <m/>
    <n v="1546296.31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"/>
    <n v="302222"/>
    <s v="Magallanes National High School"/>
    <s v="MAGALLANES"/>
    <n v="1"/>
    <m/>
    <n v="1"/>
    <m/>
    <m/>
    <m/>
    <m/>
    <m/>
    <n v="1534901.9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Sorsogon City"/>
    <n v="302278"/>
    <s v="Sawanga National High School"/>
    <s v="CITY OF SORSOGON (Capital)"/>
    <n v="1"/>
    <m/>
    <n v="1"/>
    <m/>
    <m/>
    <m/>
    <m/>
    <m/>
    <n v="1818648.9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Tabaco City"/>
    <n v="302285"/>
    <s v="Tabaco National High School"/>
    <s v="CITY OF TABACO"/>
    <n v="1"/>
    <m/>
    <n v="1"/>
    <m/>
    <m/>
    <m/>
    <m/>
    <m/>
    <n v="6729139.419999999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Aklan"/>
    <n v="114625"/>
    <s v="Altavas ES"/>
    <s v="ALTAVAS"/>
    <n v="0"/>
    <m/>
    <n v="1"/>
    <m/>
    <m/>
    <m/>
    <m/>
    <m/>
    <n v="1493310.87"/>
    <s v="UPGRADING"/>
    <n v="2"/>
    <s v="ONGOING"/>
    <m/>
    <n v="0.8"/>
    <m/>
    <m/>
    <m/>
    <m/>
    <d v="2018-06-07T00:00:00"/>
    <d v="2018-06-14T00:00:00"/>
    <d v="2018-06-26T00:00:00"/>
    <d v="2018-07-09T00:00:00"/>
    <d v="2018-08-20T00:00:00"/>
    <s v="HOVERT CONSTRUCTION"/>
    <n v="1479478.88"/>
    <n v="0"/>
    <n v="0"/>
    <n v="0"/>
    <n v="1"/>
    <n v="0"/>
    <n v="0"/>
    <n v="0"/>
    <n v="0"/>
    <n v="1"/>
    <n v="0"/>
  </r>
  <r>
    <x v="10"/>
    <s v="Aklan"/>
    <n v="114750"/>
    <s v="Kalibo Pilot Elementary School"/>
    <s v="KALIBO (Capital)"/>
    <n v="0"/>
    <m/>
    <n v="1"/>
    <m/>
    <m/>
    <m/>
    <m/>
    <m/>
    <n v="1559325.69"/>
    <s v="UPGRADING"/>
    <n v="2"/>
    <s v="ONGOING"/>
    <m/>
    <n v="0.8"/>
    <m/>
    <m/>
    <m/>
    <m/>
    <d v="2018-06-07T00:00:00"/>
    <d v="2018-06-14T00:00:00"/>
    <d v="2018-06-26T00:00:00"/>
    <d v="2018-07-09T00:00:00"/>
    <d v="2018-08-20T00:00:00"/>
    <s v="HOVERT CONSTRUCTION"/>
    <n v="1549237.27"/>
    <n v="0"/>
    <n v="0"/>
    <n v="0"/>
    <n v="1"/>
    <n v="0"/>
    <n v="0"/>
    <n v="0"/>
    <n v="0"/>
    <n v="1"/>
    <n v="0"/>
  </r>
  <r>
    <x v="10"/>
    <s v="Aklan"/>
    <n v="302295"/>
    <s v="Boracay NHS-Main"/>
    <s v="MALAY"/>
    <n v="0"/>
    <m/>
    <n v="1"/>
    <m/>
    <m/>
    <m/>
    <m/>
    <m/>
    <n v="1424551.34"/>
    <s v="UPGRADING"/>
    <n v="2"/>
    <s v="ONGOING"/>
    <m/>
    <n v="0.8"/>
    <m/>
    <m/>
    <m/>
    <m/>
    <d v="2018-06-07T00:00:00"/>
    <d v="2018-06-14T00:00:00"/>
    <d v="2018-06-26T00:00:00"/>
    <d v="2018-07-09T00:00:00"/>
    <d v="2018-08-28T00:00:00"/>
    <s v="BENZEN CONSTRUCTION"/>
    <n v="1416036.31"/>
    <n v="0"/>
    <n v="0"/>
    <n v="0"/>
    <n v="1"/>
    <n v="0"/>
    <n v="0"/>
    <n v="0"/>
    <n v="0"/>
    <n v="1"/>
    <n v="0"/>
  </r>
  <r>
    <x v="10"/>
    <s v="Aklan"/>
    <n v="310603"/>
    <s v="LAMBERTO H. TIROL NATIONAL HIGH SCHOOL"/>
    <s v="MALAY"/>
    <n v="0"/>
    <m/>
    <n v="1"/>
    <m/>
    <m/>
    <m/>
    <m/>
    <m/>
    <n v="1340741.03"/>
    <s v="UPGRADING"/>
    <n v="2"/>
    <s v="ONGOING"/>
    <m/>
    <n v="0.8"/>
    <m/>
    <m/>
    <m/>
    <m/>
    <d v="2018-06-07T00:00:00"/>
    <d v="2018-06-14T00:00:00"/>
    <d v="2018-06-26T00:00:00"/>
    <d v="2018-07-09T00:00:00"/>
    <d v="2018-08-28T00:00:00"/>
    <s v="BENZEN CONSTRUCTION"/>
    <n v="1332392.44"/>
    <n v="0"/>
    <n v="0"/>
    <n v="0"/>
    <n v="1"/>
    <n v="0"/>
    <n v="0"/>
    <n v="0"/>
    <n v="0"/>
    <n v="1"/>
    <n v="0"/>
  </r>
  <r>
    <x v="10"/>
    <s v="Aklan"/>
    <n v="310611"/>
    <s v="Manocmanoc National High School"/>
    <s v="MALAY"/>
    <n v="0"/>
    <m/>
    <n v="1"/>
    <m/>
    <m/>
    <m/>
    <m/>
    <m/>
    <n v="1424551.34"/>
    <s v="UPGRADING"/>
    <n v="2"/>
    <s v="ONGOING"/>
    <m/>
    <n v="0.8"/>
    <m/>
    <m/>
    <m/>
    <m/>
    <d v="2018-06-07T00:00:00"/>
    <d v="2018-06-14T00:00:00"/>
    <d v="2018-06-26T00:00:00"/>
    <d v="2018-07-09T00:00:00"/>
    <d v="2018-08-28T00:00:00"/>
    <s v="BENZEN CONSTRUCTION"/>
    <n v="1416037.9"/>
    <n v="0"/>
    <n v="0"/>
    <n v="0"/>
    <n v="1"/>
    <n v="0"/>
    <n v="0"/>
    <n v="0"/>
    <n v="0"/>
    <n v="1"/>
    <n v="0"/>
  </r>
  <r>
    <x v="10"/>
    <s v="Aklan"/>
    <n v="114850"/>
    <s v="Malay Elementary School"/>
    <s v="MALAY"/>
    <n v="0"/>
    <m/>
    <n v="1"/>
    <m/>
    <m/>
    <m/>
    <m/>
    <m/>
    <n v="1375101.76"/>
    <s v="UPGRADING"/>
    <n v="2"/>
    <s v="ONGOING"/>
    <m/>
    <n v="0.8"/>
    <m/>
    <m/>
    <m/>
    <m/>
    <d v="2018-06-07T00:00:00"/>
    <d v="2018-06-14T00:00:00"/>
    <d v="2018-06-26T00:00:00"/>
    <d v="2018-07-09T00:00:00"/>
    <d v="2018-08-28T00:00:00"/>
    <s v="BENZEN CONSTRUCTION"/>
    <n v="1366795.3"/>
    <n v="0"/>
    <n v="0"/>
    <n v="0"/>
    <n v="1"/>
    <n v="0"/>
    <n v="0"/>
    <n v="0"/>
    <n v="0"/>
    <n v="1"/>
    <n v="0"/>
  </r>
  <r>
    <x v="10"/>
    <s v="Aklan"/>
    <n v="114887"/>
    <s v="Nabas ES"/>
    <s v="NABAS"/>
    <n v="0"/>
    <m/>
    <n v="1"/>
    <m/>
    <m/>
    <m/>
    <m/>
    <m/>
    <n v="1359273.01"/>
    <s v="UPGRADING"/>
    <n v="2"/>
    <s v="ONGOING"/>
    <m/>
    <n v="0.8"/>
    <m/>
    <m/>
    <m/>
    <m/>
    <d v="2018-06-07T00:00:00"/>
    <d v="2018-06-14T00:00:00"/>
    <d v="2018-06-26T00:00:00"/>
    <d v="2018-07-09T00:00:00"/>
    <d v="2018-08-28T00:00:00"/>
    <s v="BENZEN CONSTRUCTION"/>
    <n v="1346335.63"/>
    <n v="0"/>
    <n v="0"/>
    <n v="0"/>
    <n v="1"/>
    <n v="0"/>
    <n v="0"/>
    <n v="0"/>
    <n v="0"/>
    <n v="1"/>
    <n v="0"/>
  </r>
  <r>
    <x v="10"/>
    <s v="Aklan"/>
    <n v="114907"/>
    <s v="New Washington ES"/>
    <s v="NEW WASHINGTON"/>
    <n v="0"/>
    <m/>
    <n v="1"/>
    <m/>
    <m/>
    <m/>
    <m/>
    <m/>
    <n v="1359273.01"/>
    <s v="UPGRADING"/>
    <n v="2"/>
    <s v="ONGOING"/>
    <m/>
    <n v="0.8"/>
    <m/>
    <m/>
    <m/>
    <m/>
    <d v="2018-06-07T00:00:00"/>
    <d v="2018-06-14T00:00:00"/>
    <d v="2018-06-26T00:00:00"/>
    <d v="2018-07-09T00:00:00"/>
    <d v="2018-08-28T00:00:00"/>
    <s v="BENZEN CONSTRUCTION"/>
    <n v="1346585.61"/>
    <n v="0"/>
    <n v="0"/>
    <n v="0"/>
    <n v="1"/>
    <n v="0"/>
    <n v="0"/>
    <n v="0"/>
    <n v="0"/>
    <n v="1"/>
    <n v="0"/>
  </r>
  <r>
    <x v="10"/>
    <s v="Antique"/>
    <n v="302356"/>
    <s v="Governor Julian Fullon Pacificador National School"/>
    <s v="HAMTIC"/>
    <n v="0"/>
    <m/>
    <n v="1"/>
    <m/>
    <m/>
    <m/>
    <m/>
    <m/>
    <n v="1540311.71"/>
    <s v="UPGRADING"/>
    <n v="2"/>
    <s v="Completed"/>
    <n v="1"/>
    <n v="1"/>
    <s v="August 24, 2018"/>
    <m/>
    <s v="R6-D2-2018BEFF-06A-E"/>
    <s v="R6-D2-2018BEFF-06A-E"/>
    <s v="April 25, 2018"/>
    <s v="May 2, 2018"/>
    <s v="May 16, 2018"/>
    <s v="May 30, 2018"/>
    <s v="June 20, 2018"/>
    <s v="Prefer Elaectrical Engineering &amp; Supply"/>
    <n v="1079396.57"/>
    <n v="0"/>
    <n v="0"/>
    <n v="0"/>
    <n v="0"/>
    <n v="1"/>
    <n v="0"/>
    <n v="0"/>
    <n v="0"/>
    <n v="0"/>
    <n v="1"/>
  </r>
  <r>
    <x v="10"/>
    <s v="Antique"/>
    <n v="310708"/>
    <s v="Eastern Laua-an NHS (Maria NHS)"/>
    <s v="LAUA-AN"/>
    <n v="0"/>
    <m/>
    <n v="1"/>
    <m/>
    <m/>
    <m/>
    <m/>
    <m/>
    <n v="1555222.1"/>
    <s v="UPGRADING"/>
    <n v="2"/>
    <s v="Completed"/>
    <n v="1"/>
    <n v="1"/>
    <s v="August 24, 2018"/>
    <m/>
    <s v="R6-D2-2018BEFF-06A-E"/>
    <s v="R6-D2-2018BEFF-06A-E"/>
    <s v="April 25, 2018"/>
    <s v="May 2, 2018"/>
    <s v="May 16, 2018"/>
    <s v="May 30, 2018"/>
    <s v="June 20, 2018"/>
    <s v="Prefer Elaectrical Engineering &amp; Supply"/>
    <n v="1172199.6499999999"/>
    <n v="0"/>
    <n v="0"/>
    <n v="0"/>
    <n v="0"/>
    <n v="1"/>
    <n v="0"/>
    <n v="0"/>
    <n v="0"/>
    <n v="0"/>
    <n v="1"/>
  </r>
  <r>
    <x v="10"/>
    <s v="Cadiz City"/>
    <n v="302730"/>
    <s v="Dr. Vicente F. Gustilo Memorial NHS"/>
    <s v="CADIZ CITY"/>
    <n v="2"/>
    <m/>
    <n v="1"/>
    <m/>
    <m/>
    <m/>
    <m/>
    <m/>
    <n v="1457684.85"/>
    <s v="UPGRADING"/>
    <n v="2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Cadiz City"/>
    <n v="302727"/>
    <s v="Sicaba National High School"/>
    <s v="CADIZ CITY"/>
    <n v="2"/>
    <m/>
    <n v="1"/>
    <m/>
    <m/>
    <m/>
    <m/>
    <m/>
    <n v="1457684.85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585"/>
    <s v="Zarraga National High School"/>
    <s v="ZARRAGA"/>
    <n v="2"/>
    <m/>
    <n v="1"/>
    <m/>
    <m/>
    <m/>
    <m/>
    <m/>
    <n v="4863807.6433386914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443"/>
    <s v="Ajuy NHS"/>
    <s v="AJUY"/>
    <n v="5"/>
    <m/>
    <n v="1"/>
    <m/>
    <m/>
    <m/>
    <m/>
    <m/>
    <n v="4791597.202980849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458"/>
    <s v="Barotac Viejo National High School"/>
    <s v="BAROTAC VIEJO"/>
    <n v="5"/>
    <m/>
    <n v="1"/>
    <m/>
    <m/>
    <m/>
    <m/>
    <m/>
    <n v="4712460.541899818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Iloilo"/>
    <n v="302570"/>
    <s v="Sara NHS"/>
    <s v="SARA"/>
    <n v="5"/>
    <m/>
    <n v="1"/>
    <m/>
    <m/>
    <m/>
    <m/>
    <m/>
    <n v="5410620.46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Kabankalan City"/>
    <n v="117862"/>
    <s v="Linao ES"/>
    <s v="CITY OF KABANKALAN"/>
    <n v="6"/>
    <m/>
    <n v="1"/>
    <m/>
    <m/>
    <m/>
    <m/>
    <m/>
    <n v="610781.59"/>
    <s v="UPGRADING"/>
    <n v="2"/>
    <s v="ONGOING"/>
    <m/>
    <n v="0.95"/>
    <s v="October 23,2018"/>
    <m/>
    <s v="2018-018"/>
    <s v="2018-018"/>
    <s v="March 21,2018"/>
    <s v="March 28,2018"/>
    <s v="April 13,2018"/>
    <s v="May 15,2018"/>
    <s v="June 18,2018"/>
    <s v="Double MM Builders"/>
    <n v="602926.46"/>
    <n v="0"/>
    <n v="0"/>
    <n v="0"/>
    <n v="1"/>
    <n v="0"/>
    <n v="0"/>
    <n v="0"/>
    <n v="0"/>
    <n v="1"/>
    <n v="0"/>
  </r>
  <r>
    <x v="10"/>
    <s v="Kabankalan City"/>
    <n v="117860"/>
    <s v="Inapoy ES"/>
    <s v="CITY OF KABANKALAN"/>
    <n v="6"/>
    <m/>
    <n v="1"/>
    <m/>
    <m/>
    <m/>
    <m/>
    <m/>
    <n v="1118972.8700000001"/>
    <s v="UPGRADING"/>
    <n v="2"/>
    <s v="Completed"/>
    <m/>
    <n v="1"/>
    <s v="October 30,2018"/>
    <m/>
    <s v="2018-017"/>
    <s v="2018-017"/>
    <s v="March 21,2018"/>
    <s v="March 28,2018"/>
    <s v="April 13,2018"/>
    <s v="May 15,2018"/>
    <s v="June 25,2018"/>
    <s v="Rism Builders and Construction Services Inc."/>
    <n v="1107188.3500000001"/>
    <n v="0"/>
    <n v="0"/>
    <n v="0"/>
    <n v="0"/>
    <n v="1"/>
    <n v="0"/>
    <n v="0"/>
    <n v="0"/>
    <n v="0"/>
    <n v="1"/>
  </r>
  <r>
    <x v="10"/>
    <s v="Kabankalan City"/>
    <n v="117870"/>
    <s v="Tagoc ES"/>
    <s v="CITY OF KABANKALAN"/>
    <n v="6"/>
    <m/>
    <n v="1"/>
    <m/>
    <m/>
    <m/>
    <m/>
    <m/>
    <n v="1125610.3899999999"/>
    <s v="UPGRADING"/>
    <n v="2"/>
    <s v="Completed"/>
    <m/>
    <n v="1"/>
    <s v="October 30,2018"/>
    <m/>
    <s v="2018-017"/>
    <s v="2018-017"/>
    <s v="March 21,2018"/>
    <s v="March 28,2018"/>
    <s v="April 13,2018"/>
    <s v="May 15,2018"/>
    <s v="June 25,2018"/>
    <s v="Rism Builders and Construction Services Inc."/>
    <n v="1113766.43"/>
    <n v="0"/>
    <n v="0"/>
    <n v="0"/>
    <n v="0"/>
    <n v="1"/>
    <n v="0"/>
    <n v="0"/>
    <n v="0"/>
    <n v="0"/>
    <n v="1"/>
  </r>
  <r>
    <x v="10"/>
    <s v="Kabankalan City"/>
    <n v="117890"/>
    <s v="Pacao ES"/>
    <s v="CITY OF KABANKALAN"/>
    <n v="6"/>
    <m/>
    <n v="1"/>
    <m/>
    <m/>
    <m/>
    <m/>
    <m/>
    <n v="823203.85"/>
    <s v="UPGRADING"/>
    <n v="2"/>
    <s v="ONGOING"/>
    <m/>
    <n v="0.95"/>
    <s v="October 23,2018"/>
    <m/>
    <s v="2018-016"/>
    <s v="2018-016"/>
    <s v="March 21,2018"/>
    <s v="March 28,2018"/>
    <s v="April 13,2018"/>
    <s v="May 15,2018"/>
    <s v="June 18,2018"/>
    <s v="Double MM Builders"/>
    <n v="812381.19"/>
    <n v="0"/>
    <n v="0"/>
    <n v="0"/>
    <n v="1"/>
    <n v="0"/>
    <n v="0"/>
    <n v="0"/>
    <n v="0"/>
    <n v="1"/>
    <n v="0"/>
  </r>
  <r>
    <x v="10"/>
    <s v="Kabankalan City"/>
    <n v="117876"/>
    <s v="Binicuil ES"/>
    <s v="CITY OF KABANKALAN"/>
    <n v="6"/>
    <m/>
    <n v="1"/>
    <m/>
    <m/>
    <m/>
    <m/>
    <m/>
    <n v="1289994.3500000001"/>
    <s v="UPGRADING"/>
    <n v="2"/>
    <s v="ONGOING"/>
    <m/>
    <n v="0.95"/>
    <s v="October 23,2018"/>
    <m/>
    <s v="2018-016"/>
    <s v="2018-016"/>
    <s v="March 21,2018"/>
    <s v="March 28,2018"/>
    <s v="April 13,2018"/>
    <s v="May 15,2018"/>
    <s v="June 18,2018"/>
    <s v="Double MM Builders"/>
    <n v="1279684.23"/>
    <n v="0"/>
    <n v="0"/>
    <n v="0"/>
    <n v="1"/>
    <n v="0"/>
    <n v="0"/>
    <n v="0"/>
    <n v="0"/>
    <n v="1"/>
    <n v="0"/>
  </r>
  <r>
    <x v="10"/>
    <s v="Kabankalan City"/>
    <n v="117877"/>
    <s v="Calabasahan ES"/>
    <s v="CITY OF KABANKALAN"/>
    <n v="6"/>
    <m/>
    <n v="1"/>
    <m/>
    <m/>
    <m/>
    <m/>
    <m/>
    <n v="524506.15"/>
    <s v="UPGRADING"/>
    <n v="2"/>
    <s v="Completed"/>
    <m/>
    <n v="1"/>
    <s v="October 30,2018"/>
    <m/>
    <s v="2018-017"/>
    <s v="2018-017"/>
    <s v="March 21,2018"/>
    <s v="March 28,2018"/>
    <s v="April 13,2018"/>
    <s v="May 15,2018"/>
    <s v="June 25,2018"/>
    <s v="Rism Builders and Construction Services Inc."/>
    <n v="518045.22"/>
    <n v="0"/>
    <n v="0"/>
    <n v="0"/>
    <n v="0"/>
    <n v="1"/>
    <n v="0"/>
    <n v="0"/>
    <n v="0"/>
    <n v="0"/>
    <n v="1"/>
  </r>
  <r>
    <x v="10"/>
    <s v="Kabankalan City"/>
    <n v="117880"/>
    <s v="Daan Banua ES"/>
    <s v="CITY OF KABANKALAN"/>
    <n v="6"/>
    <m/>
    <n v="1"/>
    <m/>
    <m/>
    <m/>
    <m/>
    <m/>
    <n v="1121839.6200000001"/>
    <s v="UPGRADING"/>
    <n v="2"/>
    <s v="ONGOING"/>
    <m/>
    <n v="0.95"/>
    <s v="October 23,2018"/>
    <m/>
    <s v="2018-018"/>
    <s v="2018-018"/>
    <s v="March 21,2018"/>
    <s v="March 28,2018"/>
    <s v="April 13,2018"/>
    <s v="May 15,2018"/>
    <s v="June 18,2018"/>
    <s v="Double MM Builders"/>
    <n v="1111632.05"/>
    <n v="0"/>
    <n v="0"/>
    <n v="0"/>
    <n v="1"/>
    <n v="0"/>
    <n v="0"/>
    <n v="0"/>
    <n v="0"/>
    <n v="1"/>
    <n v="0"/>
  </r>
  <r>
    <x v="10"/>
    <s v="Kabankalan City"/>
    <n v="117864"/>
    <s v="Matama ES"/>
    <s v="CITY OF KABANKALAN"/>
    <n v="6"/>
    <m/>
    <n v="1"/>
    <m/>
    <m/>
    <m/>
    <m/>
    <m/>
    <n v="886082.7"/>
    <s v="UPGRADING"/>
    <n v="2"/>
    <s v="ONGOING"/>
    <m/>
    <n v="0.95"/>
    <s v="October 23,2018"/>
    <m/>
    <s v="2018-018"/>
    <s v="2018-018"/>
    <s v="March 21,2018"/>
    <s v="March 28,2018"/>
    <s v="April 13,2018"/>
    <s v="May 15,2018"/>
    <s v="June 18,2018"/>
    <s v="Double MM Builders"/>
    <n v="874897.42"/>
    <n v="0"/>
    <n v="0"/>
    <n v="0"/>
    <n v="1"/>
    <n v="0"/>
    <n v="0"/>
    <n v="0"/>
    <n v="0"/>
    <n v="1"/>
    <n v="0"/>
  </r>
  <r>
    <x v="10"/>
    <s v="Kabankalan City"/>
    <n v="117848"/>
    <s v="Orong ES"/>
    <s v="CITY OF KABANKALAN"/>
    <n v="6"/>
    <m/>
    <n v="1"/>
    <m/>
    <m/>
    <m/>
    <m/>
    <m/>
    <n v="739363.37"/>
    <s v="UPGRADING"/>
    <n v="2"/>
    <s v="ONGOING"/>
    <m/>
    <n v="0.95"/>
    <s v="October 23,2018"/>
    <m/>
    <s v="2018-016"/>
    <s v="2018-016"/>
    <s v="March 21,2018"/>
    <s v="March 28,2018"/>
    <s v="April 13,2018"/>
    <s v="May 15,2018"/>
    <s v="June 18,2018"/>
    <s v="Double MM Builders"/>
    <n v="730730.71"/>
    <n v="0"/>
    <n v="0"/>
    <n v="0"/>
    <n v="1"/>
    <n v="0"/>
    <n v="0"/>
    <n v="0"/>
    <n v="0"/>
    <n v="1"/>
    <n v="0"/>
  </r>
  <r>
    <x v="10"/>
    <s v="Silay City"/>
    <n v="302780"/>
    <s v="Doña Montserrat Lopez MHS"/>
    <s v="SILAY CITY"/>
    <n v="3"/>
    <m/>
    <n v="1"/>
    <m/>
    <m/>
    <m/>
    <m/>
    <m/>
    <n v="4612008.25"/>
    <s v="UPGRADING"/>
    <n v="2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500407"/>
    <s v="City of Bogo Science and Arts Academy"/>
    <s v="CITY OF BOGO"/>
    <n v="4"/>
    <m/>
    <n v="1"/>
    <m/>
    <m/>
    <m/>
    <m/>
    <m/>
    <n v="2041601.4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Bohol"/>
    <n v="302873"/>
    <s v="Mahayag National High School"/>
    <s v="SAN MIGUEL"/>
    <n v="2"/>
    <m/>
    <n v="1"/>
    <m/>
    <m/>
    <m/>
    <m/>
    <m/>
    <n v="1740854.71"/>
    <s v="UPGRADING"/>
    <n v="2"/>
    <s v="Completed"/>
    <n v="0.95"/>
    <n v="1"/>
    <m/>
    <m/>
    <m/>
    <m/>
    <m/>
    <m/>
    <m/>
    <m/>
    <m/>
    <s v="RONNYL CONSTRUCTION"/>
    <n v="1455092.1"/>
    <n v="0"/>
    <n v="0"/>
    <n v="0"/>
    <n v="0"/>
    <n v="1"/>
    <n v="0"/>
    <n v="0"/>
    <n v="0"/>
    <n v="0"/>
    <n v="1"/>
  </r>
  <r>
    <x v="11"/>
    <s v="Bohol"/>
    <n v="302855"/>
    <s v="Guinsularan High School"/>
    <s v="DUERO"/>
    <n v="3"/>
    <m/>
    <n v="1"/>
    <m/>
    <m/>
    <m/>
    <m/>
    <m/>
    <n v="995481.66"/>
    <s v="UPGRADING"/>
    <n v="2"/>
    <s v="Completed"/>
    <n v="0.95"/>
    <n v="1"/>
    <m/>
    <m/>
    <m/>
    <m/>
    <m/>
    <m/>
    <m/>
    <m/>
    <m/>
    <s v="RONNYL CONSTRUCTION"/>
    <n v="855231.3"/>
    <n v="0"/>
    <n v="0"/>
    <n v="0"/>
    <n v="0"/>
    <n v="1"/>
    <n v="0"/>
    <n v="0"/>
    <n v="0"/>
    <n v="0"/>
    <n v="1"/>
  </r>
  <r>
    <x v="11"/>
    <s v="Bohol"/>
    <n v="302849"/>
    <s v="Faraon NHS"/>
    <s v="JAGNA"/>
    <n v="3"/>
    <m/>
    <n v="1"/>
    <m/>
    <m/>
    <m/>
    <m/>
    <m/>
    <n v="1023687.84"/>
    <s v="UPGRADING"/>
    <n v="2"/>
    <s v="Completed"/>
    <n v="0.95"/>
    <n v="1"/>
    <m/>
    <m/>
    <m/>
    <m/>
    <m/>
    <m/>
    <m/>
    <m/>
    <m/>
    <s v="RONNYL CONSTRUCTION"/>
    <n v="834545.25"/>
    <n v="0"/>
    <n v="0"/>
    <n v="0"/>
    <n v="0"/>
    <n v="1"/>
    <n v="0"/>
    <n v="0"/>
    <n v="0"/>
    <n v="0"/>
    <n v="1"/>
  </r>
  <r>
    <x v="11"/>
    <s v="Cebu"/>
    <n v="303049"/>
    <s v="Magsico NHS"/>
    <s v="SAN FERNANDO"/>
    <n v="1"/>
    <m/>
    <n v="1"/>
    <m/>
    <m/>
    <m/>
    <m/>
    <m/>
    <n v="1133120.6299999999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03022"/>
    <s v="Julian Enad  MNHS"/>
    <s v="SIBONGA"/>
    <n v="1"/>
    <s v="1st District"/>
    <n v="1"/>
    <m/>
    <m/>
    <m/>
    <m/>
    <m/>
    <n v="955332.52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03018"/>
    <s v="Guiwanon NHS"/>
    <s v="GINATILAN"/>
    <n v="2"/>
    <m/>
    <n v="1"/>
    <m/>
    <m/>
    <m/>
    <m/>
    <m/>
    <n v="1374105.86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02939"/>
    <s v="Bateria NHS"/>
    <s v="DAANBANTAYAN"/>
    <n v="4"/>
    <m/>
    <n v="1"/>
    <m/>
    <m/>
    <m/>
    <m/>
    <m/>
    <n v="2647612.0099999998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02963"/>
    <s v="Paypay NHS"/>
    <s v="DAANBANTAYAN"/>
    <n v="4"/>
    <m/>
    <n v="1"/>
    <m/>
    <m/>
    <m/>
    <m/>
    <m/>
    <n v="1337053.81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03048"/>
    <s v="San Agustin NHS"/>
    <s v="MADRIDEJOS"/>
    <n v="4"/>
    <m/>
    <n v="1"/>
    <m/>
    <m/>
    <m/>
    <m/>
    <m/>
    <n v="1413045.85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03027"/>
    <s v="Medellin National Science and Technology School"/>
    <s v="MEDELLIN"/>
    <n v="4"/>
    <m/>
    <n v="1"/>
    <m/>
    <m/>
    <m/>
    <m/>
    <m/>
    <n v="841720.41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03054"/>
    <s v="Medellin National High School"/>
    <s v="MEDELLIN"/>
    <n v="4"/>
    <m/>
    <n v="1"/>
    <m/>
    <m/>
    <m/>
    <m/>
    <m/>
    <n v="1600155.61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03041"/>
    <s v="Libaong National High School"/>
    <s v="SAN REMIGIO"/>
    <n v="4"/>
    <m/>
    <n v="1"/>
    <m/>
    <m/>
    <m/>
    <m/>
    <m/>
    <n v="828800.91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03046"/>
    <s v="Luyang NHS"/>
    <s v="SAN REMIGIO"/>
    <n v="4"/>
    <m/>
    <n v="1"/>
    <m/>
    <m/>
    <m/>
    <m/>
    <m/>
    <n v="1237904.04"/>
    <s v="UPGRADING"/>
    <n v="2"/>
    <s v="Completed"/>
    <n v="1"/>
    <n v="1"/>
    <m/>
    <m/>
    <m/>
    <m/>
    <m/>
    <m/>
    <m/>
    <m/>
    <m/>
    <s v="DBB Industrial Services"/>
    <m/>
    <n v="0"/>
    <n v="0"/>
    <n v="0"/>
    <n v="0"/>
    <n v="1"/>
    <n v="0"/>
    <n v="0"/>
    <n v="0"/>
    <n v="0"/>
    <n v="1"/>
  </r>
  <r>
    <x v="11"/>
    <s v="Cebu"/>
    <n v="312407"/>
    <s v="Arcelo Memorial National Night High School"/>
    <s v="LILOAN"/>
    <n v="5"/>
    <m/>
    <n v="1"/>
    <m/>
    <m/>
    <m/>
    <m/>
    <m/>
    <n v="456948.7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36"/>
    <s v="Busay National High School"/>
    <s v="CEBU CITY (Capital)"/>
    <n v="1"/>
    <m/>
    <n v="1"/>
    <m/>
    <m/>
    <m/>
    <m/>
    <m/>
    <n v="492928.39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37"/>
    <s v="Paril NHS"/>
    <s v="CEBU CITY (Capital)"/>
    <n v="1"/>
    <m/>
    <n v="1"/>
    <m/>
    <m/>
    <m/>
    <m/>
    <m/>
    <n v="383685.69693636004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39"/>
    <s v="Lahug NHS (Night)"/>
    <s v="CEBU CITY (Capital)"/>
    <n v="1"/>
    <m/>
    <n v="1"/>
    <m/>
    <m/>
    <m/>
    <m/>
    <m/>
    <n v="1386454.8506325302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51"/>
    <s v="MABOLO NATIONAL HIGH SCHOOL"/>
    <s v="CEBU CITY (Capital)"/>
    <n v="1"/>
    <m/>
    <n v="1"/>
    <m/>
    <m/>
    <m/>
    <m/>
    <m/>
    <n v="995711.3531486101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52"/>
    <s v="Barrio Luz NHS (Day &amp; Night)"/>
    <s v="CEBU CITY (Capital)"/>
    <n v="1"/>
    <m/>
    <n v="1"/>
    <m/>
    <m/>
    <m/>
    <m/>
    <m/>
    <n v="1358540.56922661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56"/>
    <s v="Zapatera NHS (Day &amp; Night)"/>
    <s v="CEBU CITY (Capital)"/>
    <n v="1"/>
    <m/>
    <n v="1"/>
    <m/>
    <m/>
    <m/>
    <m/>
    <m/>
    <n v="2120006.3040238949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57"/>
    <s v="Guba NHS"/>
    <s v="CEBU CITY (Capital)"/>
    <n v="1"/>
    <m/>
    <n v="1"/>
    <m/>
    <m/>
    <m/>
    <m/>
    <m/>
    <n v="510261.93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32"/>
    <s v="Lusaran NHS"/>
    <s v="CEBU CITY (Capital)"/>
    <n v="1"/>
    <m/>
    <n v="1"/>
    <m/>
    <m/>
    <m/>
    <m/>
    <m/>
    <n v="390803.70958461001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33"/>
    <s v="Don Vicente Rama Mem. NHS (Basak NHS)"/>
    <s v="CEBU CITY (Capital)"/>
    <n v="2"/>
    <m/>
    <n v="1"/>
    <m/>
    <m/>
    <m/>
    <m/>
    <m/>
    <n v="1980550.9437443102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34"/>
    <s v="Bonbon NHS"/>
    <s v="CEBU CITY (Capital)"/>
    <n v="2"/>
    <m/>
    <n v="1"/>
    <m/>
    <m/>
    <m/>
    <m/>
    <m/>
    <n v="324999.58829057997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41"/>
    <s v="Cebu City National Science HS"/>
    <s v="CEBU CITY (Capital)"/>
    <n v="2"/>
    <m/>
    <n v="1"/>
    <m/>
    <m/>
    <m/>
    <m/>
    <m/>
    <n v="1057985.39840931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43"/>
    <s v="Bulacao Community HS (Day &amp; Night)"/>
    <s v="CEBU CITY (Capital)"/>
    <n v="2"/>
    <m/>
    <n v="1"/>
    <m/>
    <m/>
    <m/>
    <m/>
    <m/>
    <n v="465552.23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45"/>
    <s v="Inayawan National High School"/>
    <s v="CEBU CITY (Capital)"/>
    <n v="2"/>
    <m/>
    <n v="1"/>
    <m/>
    <m/>
    <m/>
    <m/>
    <m/>
    <n v="1079973.47939103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47"/>
    <s v="Pasil NHS (Night)"/>
    <s v="CEBU CITY (Capital)"/>
    <n v="2"/>
    <m/>
    <n v="1"/>
    <m/>
    <m/>
    <m/>
    <m/>
    <m/>
    <n v="858364.17999318009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ebu City"/>
    <n v="303159"/>
    <s v="Pardo NHS (Day &amp; Night)"/>
    <s v="CEBU CITY (Capital)"/>
    <n v="2"/>
    <m/>
    <n v="1"/>
    <m/>
    <m/>
    <m/>
    <m/>
    <m/>
    <n v="864341.69"/>
    <s v="UPGRADING"/>
    <n v="2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City of Naga, Cebu"/>
    <n v="303121"/>
    <s v="Uling National High School"/>
    <s v="CITY OF NAGA"/>
    <n v="0"/>
    <m/>
    <n v="1"/>
    <m/>
    <m/>
    <m/>
    <m/>
    <m/>
    <n v="1361639.32"/>
    <s v="UPGRADING"/>
    <n v="2"/>
    <s v="Completed"/>
    <n v="1"/>
    <n v="1"/>
    <d v="2018-09-09T00:00:00"/>
    <d v="2018-09-24T00:00:00"/>
    <s v="cityofnaga 2018-003"/>
    <m/>
    <s v="April 13-20, 2018"/>
    <d v="2018-04-13T00:00:00"/>
    <d v="2018-04-26T00:00:00"/>
    <d v="2018-05-14T00:00:00"/>
    <d v="2018-06-04T00:00:00"/>
    <s v="QCC CONSTRUCTION AND SUPPLY"/>
    <m/>
    <n v="0"/>
    <n v="0"/>
    <n v="0"/>
    <n v="0"/>
    <n v="1"/>
    <n v="0"/>
    <n v="0"/>
    <n v="0"/>
    <n v="0"/>
    <n v="1"/>
  </r>
  <r>
    <x v="11"/>
    <s v="City of Naga, Cebu"/>
    <n v="303120"/>
    <s v="Tuyan National High School"/>
    <s v="CITY OF NAGA"/>
    <n v="0"/>
    <m/>
    <n v="1"/>
    <m/>
    <m/>
    <m/>
    <m/>
    <m/>
    <n v="1130846.69"/>
    <s v="UPGRADING"/>
    <n v="2"/>
    <s v="Completed"/>
    <n v="0.5"/>
    <n v="1"/>
    <d v="2018-09-09T00:00:00"/>
    <d v="2018-09-24T00:00:00"/>
    <s v="cityofnaga 2018-003"/>
    <m/>
    <s v="April 13-20, 2018"/>
    <d v="2018-04-13T00:00:00"/>
    <d v="2018-04-26T00:00:00"/>
    <d v="2018-05-14T00:00:00"/>
    <d v="2018-06-04T00:00:00"/>
    <s v="QCC CONSTRUCTION AND SUPPLY"/>
    <m/>
    <n v="0"/>
    <n v="0"/>
    <n v="0"/>
    <n v="0"/>
    <n v="1"/>
    <n v="0"/>
    <n v="0"/>
    <n v="0"/>
    <n v="0"/>
    <n v="1"/>
  </r>
  <r>
    <x v="11"/>
    <s v="Danao City"/>
    <n v="303037"/>
    <s v="Maslog National High School"/>
    <s v="DANAO CITY"/>
    <n v="5"/>
    <m/>
    <n v="1"/>
    <m/>
    <m/>
    <m/>
    <m/>
    <m/>
    <n v="1877921.6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Negros Oriental"/>
    <n v="303276"/>
    <s v="Tambo National High School"/>
    <s v="AYUNGON"/>
    <n v="1"/>
    <m/>
    <n v="1"/>
    <m/>
    <m/>
    <m/>
    <m/>
    <m/>
    <n v="590808.68000000005"/>
    <s v="UPGRADING"/>
    <n v="2"/>
    <s v="ONGOING"/>
    <n v="0.16"/>
    <n v="0.32"/>
    <d v="2018-09-26T00:00:00"/>
    <m/>
    <m/>
    <m/>
    <d v="2018-04-21T00:00:00"/>
    <d v="2018-04-27T00:00:00"/>
    <d v="2018-05-15T00:00:00"/>
    <d v="2018-05-18T00:00:00"/>
    <d v="2018-06-18T00:00:00"/>
    <s v="SM &amp; MST CONSTRUCTION"/>
    <n v="587371.98"/>
    <n v="0"/>
    <n v="0"/>
    <n v="0"/>
    <n v="1"/>
    <n v="0"/>
    <n v="0"/>
    <n v="0"/>
    <n v="0"/>
    <n v="1"/>
    <n v="0"/>
  </r>
  <r>
    <x v="11"/>
    <s v="Negros Oriental"/>
    <n v="303228"/>
    <s v="Demetrio L. Alviola NHS"/>
    <s v="BINDOY (PAYABON)"/>
    <n v="1"/>
    <m/>
    <n v="1"/>
    <m/>
    <m/>
    <m/>
    <m/>
    <m/>
    <n v="1125370.28"/>
    <s v="UPGRADING"/>
    <n v="2"/>
    <s v="ONGOING"/>
    <n v="0.16"/>
    <n v="0.34"/>
    <d v="2018-09-26T00:00:00"/>
    <m/>
    <m/>
    <m/>
    <d v="2018-04-21T00:00:00"/>
    <d v="2018-04-27T00:00:00"/>
    <d v="2018-05-15T00:00:00"/>
    <d v="2018-05-18T00:00:00"/>
    <d v="2018-06-18T00:00:00"/>
    <s v="SM &amp; MST CONSTRUCTION"/>
    <n v="1119476.6000000001"/>
    <n v="0"/>
    <n v="0"/>
    <n v="0"/>
    <n v="1"/>
    <n v="0"/>
    <n v="0"/>
    <n v="0"/>
    <n v="0"/>
    <n v="1"/>
    <n v="0"/>
  </r>
  <r>
    <x v="11"/>
    <s v="Negros Oriental"/>
    <n v="303255"/>
    <s v="Negros Oriental High School"/>
    <s v="DUMAGUETE CITY (Capital)"/>
    <n v="2"/>
    <m/>
    <n v="1"/>
    <m/>
    <m/>
    <m/>
    <m/>
    <m/>
    <n v="643928.75"/>
    <s v="UPGRADING"/>
    <n v="2"/>
    <s v="ONGOING"/>
    <n v="0.45"/>
    <n v="0.45"/>
    <d v="2018-09-26T00:00:00"/>
    <m/>
    <m/>
    <m/>
    <d v="2018-04-21T00:00:00"/>
    <d v="2018-04-27T00:00:00"/>
    <d v="2018-05-15T00:00:00"/>
    <d v="2018-05-18T00:00:00"/>
    <d v="2018-06-18T00:00:00"/>
    <s v="SM &amp; MST CONSTRUCTION"/>
    <n v="634357.53"/>
    <n v="0"/>
    <n v="0"/>
    <n v="0"/>
    <n v="1"/>
    <n v="0"/>
    <n v="0"/>
    <n v="0"/>
    <n v="0"/>
    <n v="1"/>
    <n v="0"/>
  </r>
  <r>
    <x v="11"/>
    <s v="Negros Oriental"/>
    <n v="303247"/>
    <s v="Benedicto P. Tirambulo Mem. National High School"/>
    <s v="MABINAY"/>
    <n v="2"/>
    <m/>
    <n v="1"/>
    <m/>
    <m/>
    <m/>
    <m/>
    <m/>
    <n v="637792.52"/>
    <s v="UPGRADING"/>
    <n v="2"/>
    <s v="ONGOING"/>
    <n v="0.16"/>
    <n v="0.47"/>
    <d v="2018-09-26T00:00:00"/>
    <m/>
    <m/>
    <m/>
    <d v="2018-04-21T00:00:00"/>
    <d v="2018-04-27T00:00:00"/>
    <d v="2018-05-15T00:00:00"/>
    <d v="2018-05-18T00:00:00"/>
    <d v="2018-06-18T00:00:00"/>
    <s v="SM &amp; MST CONSTRUCTION"/>
    <n v="640485.86"/>
    <n v="0"/>
    <n v="0"/>
    <n v="0"/>
    <n v="1"/>
    <n v="0"/>
    <n v="0"/>
    <n v="0"/>
    <n v="0"/>
    <n v="1"/>
    <n v="0"/>
  </r>
  <r>
    <x v="11"/>
    <s v="Negros Oriental"/>
    <n v="303226"/>
    <s v="Antonio B. Alejado MHS (Mag-aso HS)"/>
    <s v="DAUIN"/>
    <n v="3"/>
    <m/>
    <n v="1"/>
    <m/>
    <m/>
    <m/>
    <m/>
    <m/>
    <n v="502304.6"/>
    <s v="UPGRADING"/>
    <n v="2"/>
    <s v="Completed"/>
    <n v="1"/>
    <n v="1"/>
    <d v="2018-09-19T00:00:00"/>
    <m/>
    <m/>
    <m/>
    <d v="2018-04-21T00:00:00"/>
    <d v="2018-04-27T00:00:00"/>
    <d v="2018-05-15T00:00:00"/>
    <d v="2018-05-18T00:00:00"/>
    <d v="2018-06-08T00:00:00"/>
    <s v="TRINITY CONSTRUCTION AND DEVELOPMENT"/>
    <n v="499512.55"/>
    <n v="0"/>
    <n v="0"/>
    <n v="0"/>
    <n v="0"/>
    <n v="1"/>
    <n v="0"/>
    <n v="0"/>
    <n v="0"/>
    <n v="0"/>
    <n v="1"/>
  </r>
  <r>
    <x v="11"/>
    <s v="Negros Oriental"/>
    <m/>
    <s v="Antonio B. Alejado MHS (Campus II)"/>
    <s v="DAUIN"/>
    <n v="3"/>
    <m/>
    <n v="1"/>
    <m/>
    <m/>
    <m/>
    <m/>
    <m/>
    <n v="516957.6"/>
    <s v="UPGRADING"/>
    <n v="2"/>
    <s v="Completed"/>
    <n v="1"/>
    <n v="1"/>
    <d v="2018-09-19T00:00:00"/>
    <m/>
    <m/>
    <m/>
    <d v="2018-04-21T00:00:00"/>
    <d v="2018-04-27T00:00:00"/>
    <d v="2018-05-15T00:00:00"/>
    <d v="2018-05-18T00:00:00"/>
    <d v="2018-06-08T00:00:00"/>
    <s v="TRINITY CONSTRUCTION AND DEVELOPMENT"/>
    <n v="514088.84"/>
    <n v="0"/>
    <n v="0"/>
    <n v="0"/>
    <n v="0"/>
    <n v="1"/>
    <n v="0"/>
    <n v="0"/>
    <n v="0"/>
    <n v="0"/>
    <n v="1"/>
  </r>
  <r>
    <x v="11"/>
    <s v="Negros Oriental"/>
    <n v="312937"/>
    <s v="Aurelia G. Merecido Memorial High School (Cabangahan HS)"/>
    <s v="SIATON"/>
    <n v="3"/>
    <m/>
    <n v="1"/>
    <m/>
    <m/>
    <m/>
    <m/>
    <m/>
    <n v="563035.84"/>
    <s v="UPGRADING"/>
    <n v="2"/>
    <s v="Completed"/>
    <n v="1"/>
    <n v="1"/>
    <d v="2018-09-19T00:00:00"/>
    <m/>
    <m/>
    <m/>
    <d v="2018-04-21T00:00:00"/>
    <d v="2018-04-27T00:00:00"/>
    <d v="2018-05-15T00:00:00"/>
    <d v="2018-05-18T00:00:00"/>
    <d v="2018-06-08T00:00:00"/>
    <s v="TRINITY CONSTRUCTION AND DEVELOPMENT"/>
    <n v="559881.44999999995"/>
    <n v="0"/>
    <n v="0"/>
    <n v="0"/>
    <n v="0"/>
    <n v="1"/>
    <n v="0"/>
    <n v="0"/>
    <n v="0"/>
    <n v="0"/>
    <n v="1"/>
  </r>
  <r>
    <x v="11"/>
    <s v="Negros Oriental"/>
    <n v="303253"/>
    <s v="Maloh PCHS"/>
    <s v="SIATON"/>
    <n v="3"/>
    <m/>
    <n v="1"/>
    <m/>
    <m/>
    <m/>
    <m/>
    <m/>
    <n v="698194.63"/>
    <s v="UPGRADING"/>
    <n v="2"/>
    <s v="Completed"/>
    <n v="1"/>
    <n v="1"/>
    <d v="2018-09-19T00:00:00"/>
    <m/>
    <m/>
    <m/>
    <d v="2018-04-21T00:00:00"/>
    <d v="2018-04-27T00:00:00"/>
    <d v="2018-05-15T00:00:00"/>
    <d v="2018-05-18T00:00:00"/>
    <d v="2018-06-08T00:00:00"/>
    <s v="TRINITY CONSTRUCTION AND DEVELOPMENT"/>
    <n v="693171.23"/>
    <n v="0"/>
    <n v="0"/>
    <n v="0"/>
    <n v="0"/>
    <n v="1"/>
    <n v="0"/>
    <n v="0"/>
    <n v="0"/>
    <n v="0"/>
    <n v="1"/>
  </r>
  <r>
    <x v="11"/>
    <s v="Negros Oriental"/>
    <n v="303249"/>
    <s v="Santiago Delmo MHS (Maluay HS)"/>
    <s v="ZAMBOANGUITA"/>
    <n v="3"/>
    <m/>
    <n v="1"/>
    <m/>
    <m/>
    <m/>
    <m/>
    <m/>
    <n v="855825.17"/>
    <s v="UPGRADING"/>
    <n v="2"/>
    <s v="Completed"/>
    <n v="1"/>
    <n v="1"/>
    <d v="2018-09-19T00:00:00"/>
    <m/>
    <m/>
    <m/>
    <d v="2018-04-21T00:00:00"/>
    <d v="2018-04-27T00:00:00"/>
    <d v="2018-05-15T00:00:00"/>
    <d v="2018-05-18T00:00:00"/>
    <d v="2018-06-08T00:00:00"/>
    <s v="TRINITY CONSTRUCTION AND DEVELOPMENT"/>
    <n v="850910.43"/>
    <n v="0"/>
    <n v="0"/>
    <n v="0"/>
    <n v="0"/>
    <n v="1"/>
    <n v="0"/>
    <n v="0"/>
    <n v="0"/>
    <n v="0"/>
    <n v="1"/>
  </r>
  <r>
    <x v="11"/>
    <s v="Tanjay City"/>
    <n v="120541"/>
    <s v="Alangilan PS"/>
    <s v="CITY OF TANJAY"/>
    <n v="2"/>
    <m/>
    <n v="1"/>
    <m/>
    <m/>
    <m/>
    <m/>
    <m/>
    <n v="1170923.3400000001"/>
    <s v="SOLAR PANEL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120565"/>
    <s v="Toyupan Elementary School"/>
    <s v="CITY OF TANJAY"/>
    <n v="2"/>
    <m/>
    <n v="1"/>
    <m/>
    <m/>
    <m/>
    <m/>
    <m/>
    <n v="1870833.45"/>
    <s v="SOLAR PANEL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120543"/>
    <s v="Ballacag ES"/>
    <s v="CITY OF TANJAY"/>
    <n v="2"/>
    <m/>
    <n v="1"/>
    <m/>
    <m/>
    <m/>
    <m/>
    <m/>
    <n v="1306144.33"/>
    <s v="SOLAR PANEL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120561"/>
    <s v="Ponglo Elementary School"/>
    <s v="CITY OF TANJAY"/>
    <n v="2"/>
    <m/>
    <n v="1"/>
    <m/>
    <m/>
    <m/>
    <m/>
    <m/>
    <n v="1499917.3"/>
    <s v="SOLAR PANEL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anjay City"/>
    <n v="234004"/>
    <s v="Mandalamon Elementary School"/>
    <s v="CITY OF TANJAY"/>
    <n v="2"/>
    <m/>
    <n v="1"/>
    <m/>
    <m/>
    <m/>
    <m/>
    <m/>
    <n v="1157207.78"/>
    <s v="SOLAR PANEL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1"/>
    <s v="Toledo City"/>
    <n v="303308"/>
    <s v="Bato NHS"/>
    <s v="TOLEDO CITY"/>
    <n v="3"/>
    <m/>
    <n v="1"/>
    <m/>
    <m/>
    <m/>
    <m/>
    <m/>
    <n v="858349.32"/>
    <s v="UPGRADING"/>
    <n v="2"/>
    <s v="Completed"/>
    <n v="0.2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Baybay City"/>
    <n v="313312"/>
    <s v="Mailhi National High School"/>
    <s v="CITY OF BAYBAY"/>
    <n v="5"/>
    <m/>
    <n v="1"/>
    <m/>
    <m/>
    <m/>
    <m/>
    <m/>
    <n v="2680839.11"/>
    <s v="UPGRADING"/>
    <n v="2"/>
    <s v="Completed"/>
    <n v="1"/>
    <n v="1"/>
    <m/>
    <m/>
    <m/>
    <m/>
    <d v="2018-05-28T00:00:00"/>
    <d v="2018-06-20T00:00:00"/>
    <d v="2018-06-25T00:00:00"/>
    <d v="2018-07-11T00:00:00"/>
    <d v="2018-07-18T00:00:00"/>
    <m/>
    <m/>
    <n v="0"/>
    <n v="0"/>
    <n v="0"/>
    <n v="0"/>
    <n v="1"/>
    <n v="0"/>
    <n v="0"/>
    <n v="0"/>
    <n v="0"/>
    <n v="1"/>
  </r>
  <r>
    <x v="12"/>
    <s v="Baybay City"/>
    <n v="313323"/>
    <s v="Ciabu National High School"/>
    <s v="CITY OF BAYBAY"/>
    <n v="5"/>
    <m/>
    <n v="1"/>
    <m/>
    <m/>
    <m/>
    <m/>
    <m/>
    <n v="2390942.48"/>
    <s v="UPGRADING"/>
    <n v="2"/>
    <s v="Completed"/>
    <n v="1"/>
    <n v="1"/>
    <m/>
    <m/>
    <m/>
    <m/>
    <d v="2018-05-28T00:00:00"/>
    <d v="2018-06-20T00:00:00"/>
    <d v="2018-06-25T00:00:00"/>
    <d v="2018-07-11T00:00:00"/>
    <d v="2018-07-18T00:00:00"/>
    <m/>
    <m/>
    <n v="0"/>
    <n v="0"/>
    <n v="0"/>
    <n v="0"/>
    <n v="1"/>
    <n v="0"/>
    <n v="0"/>
    <n v="0"/>
    <n v="0"/>
    <n v="1"/>
  </r>
  <r>
    <x v="12"/>
    <s v="Baybay City"/>
    <n v="344593"/>
    <s v="Baybay City Senior High School"/>
    <s v="CITY OF BAYBAY"/>
    <n v="5"/>
    <m/>
    <n v="1"/>
    <m/>
    <m/>
    <m/>
    <m/>
    <m/>
    <n v="1700496.67"/>
    <s v="UPGRADING"/>
    <n v="2"/>
    <s v="Completed"/>
    <n v="1"/>
    <n v="1"/>
    <m/>
    <m/>
    <m/>
    <m/>
    <d v="2018-05-28T00:00:00"/>
    <d v="2018-06-20T00:00:00"/>
    <d v="2018-06-25T00:00:00"/>
    <d v="2018-07-11T00:00:00"/>
    <d v="2018-07-18T00:00:00"/>
    <m/>
    <m/>
    <n v="0"/>
    <n v="0"/>
    <n v="0"/>
    <n v="0"/>
    <n v="1"/>
    <n v="0"/>
    <n v="0"/>
    <n v="0"/>
    <n v="0"/>
    <n v="1"/>
  </r>
  <r>
    <x v="12"/>
    <s v="Biliran"/>
    <n v="313202"/>
    <s v="Biliran Science High School"/>
    <s v="BILIRAN"/>
    <n v="0"/>
    <m/>
    <n v="1"/>
    <m/>
    <m/>
    <m/>
    <m/>
    <m/>
    <n v="1482557.79"/>
    <s v="UPGRADING"/>
    <n v="2"/>
    <s v="Completed"/>
    <n v="1"/>
    <n v="1"/>
    <d v="2018-09-03T00:00:00"/>
    <m/>
    <m/>
    <m/>
    <d v="2018-05-17T00:00:00"/>
    <d v="2018-05-24T00:00:00"/>
    <d v="2018-05-08T00:00:00"/>
    <d v="2018-06-29T00:00:00"/>
    <d v="2018-07-03T00:00:00"/>
    <s v="W.B ALAGAO CONSTRUCTION"/>
    <n v="1471181.88"/>
    <n v="0"/>
    <n v="0"/>
    <n v="0"/>
    <n v="0"/>
    <n v="1"/>
    <n v="0"/>
    <n v="0"/>
    <n v="0"/>
    <n v="0"/>
    <n v="1"/>
  </r>
  <r>
    <x v="12"/>
    <s v="Biliran"/>
    <n v="303322"/>
    <s v="Cabucgayan National School of Arts and Trade"/>
    <s v="CABUCGAYAN"/>
    <n v="0"/>
    <m/>
    <n v="1"/>
    <m/>
    <m/>
    <m/>
    <m/>
    <m/>
    <n v="4379481.59"/>
    <s v="UPGRADING"/>
    <n v="2"/>
    <s v="Completed"/>
    <n v="1"/>
    <n v="1"/>
    <d v="2018-09-03T00:00:00"/>
    <m/>
    <m/>
    <m/>
    <d v="2018-05-17T00:00:00"/>
    <d v="2018-05-24T00:00:00"/>
    <d v="2018-05-08T00:00:00"/>
    <d v="2018-06-29T00:00:00"/>
    <d v="2018-07-03T00:00:00"/>
    <s v="QYT CONSTRUCTION"/>
    <n v="4345813.3"/>
    <n v="0"/>
    <n v="0"/>
    <n v="0"/>
    <n v="0"/>
    <n v="1"/>
    <n v="0"/>
    <n v="0"/>
    <n v="0"/>
    <n v="0"/>
    <n v="1"/>
  </r>
  <r>
    <x v="12"/>
    <s v="Biliran"/>
    <n v="303328"/>
    <s v="Manlabang National High School"/>
    <s v="CAIBIRAN"/>
    <n v="0"/>
    <m/>
    <n v="1"/>
    <m/>
    <m/>
    <m/>
    <m/>
    <m/>
    <n v="4368287.45"/>
    <s v="UPGRADING"/>
    <n v="2"/>
    <s v="Completed"/>
    <n v="1"/>
    <n v="1"/>
    <d v="2018-09-03T00:00:00"/>
    <m/>
    <m/>
    <m/>
    <d v="2018-05-17T00:00:00"/>
    <d v="2018-05-24T00:00:00"/>
    <d v="2018-05-08T00:00:00"/>
    <d v="2018-06-29T00:00:00"/>
    <d v="2018-07-03T00:00:00"/>
    <s v="J.CUSTORIO CONSTRUCTION"/>
    <s v="4,304,00.00"/>
    <n v="0"/>
    <n v="0"/>
    <n v="0"/>
    <n v="0"/>
    <n v="1"/>
    <n v="0"/>
    <n v="0"/>
    <n v="0"/>
    <n v="0"/>
    <n v="1"/>
  </r>
  <r>
    <x v="12"/>
    <s v="Biliran"/>
    <n v="303324"/>
    <s v="Culaba NVS"/>
    <s v="CULABA"/>
    <n v="0"/>
    <m/>
    <n v="1"/>
    <m/>
    <m/>
    <m/>
    <m/>
    <m/>
    <n v="4315524.95"/>
    <s v="UPGRADING"/>
    <n v="2"/>
    <s v="Completed"/>
    <n v="1"/>
    <n v="1"/>
    <d v="2018-09-03T00:00:00"/>
    <m/>
    <m/>
    <m/>
    <d v="2018-05-17T00:00:00"/>
    <d v="2018-05-24T00:00:00"/>
    <d v="2018-05-08T00:00:00"/>
    <d v="2018-06-29T00:00:00"/>
    <d v="2018-07-03T00:00:00"/>
    <s v="MKB BUILDERS &amp; SUPPY"/>
    <n v="4273054.68"/>
    <n v="0"/>
    <n v="0"/>
    <n v="0"/>
    <n v="0"/>
    <n v="1"/>
    <n v="0"/>
    <n v="0"/>
    <n v="0"/>
    <n v="0"/>
    <n v="1"/>
  </r>
  <r>
    <x v="12"/>
    <s v="Biliran"/>
    <n v="303331"/>
    <s v="Naval School of Fisheries"/>
    <s v="NAVAL (Capital)"/>
    <n v="0"/>
    <m/>
    <n v="1"/>
    <m/>
    <m/>
    <m/>
    <m/>
    <m/>
    <n v="4724556.18"/>
    <s v="UPGRADING"/>
    <n v="2"/>
    <s v="Completed"/>
    <n v="1"/>
    <n v="1"/>
    <d v="2018-09-03T00:00:00"/>
    <m/>
    <m/>
    <m/>
    <d v="2018-05-17T00:00:00"/>
    <d v="2018-05-24T00:00:00"/>
    <d v="2018-05-08T00:00:00"/>
    <d v="2018-06-29T00:00:00"/>
    <d v="2018-07-03T00:00:00"/>
    <s v="BNL CONSTRUCTION"/>
    <n v="4685748.3099999996"/>
    <n v="0"/>
    <n v="0"/>
    <n v="0"/>
    <n v="0"/>
    <n v="1"/>
    <n v="0"/>
    <n v="0"/>
    <n v="0"/>
    <n v="0"/>
    <n v="1"/>
  </r>
  <r>
    <x v="12"/>
    <s v="Biliran"/>
    <n v="303330"/>
    <s v="Naval National High School"/>
    <s v="NAVAL (Capital)"/>
    <n v="0"/>
    <m/>
    <n v="1"/>
    <m/>
    <m/>
    <m/>
    <m/>
    <m/>
    <n v="3051257.34"/>
    <s v="UPGRADING"/>
    <n v="2"/>
    <s v="Completed"/>
    <n v="1"/>
    <n v="1"/>
    <d v="2018-09-03T00:00:00"/>
    <m/>
    <m/>
    <m/>
    <d v="2018-05-17T00:00:00"/>
    <d v="2018-05-24T00:00:00"/>
    <d v="2018-05-08T00:00:00"/>
    <d v="2018-06-29T00:00:00"/>
    <d v="2018-07-03T00:00:00"/>
    <s v="MB ANG CONSTRUCTION"/>
    <n v="3017616"/>
    <n v="0"/>
    <n v="0"/>
    <n v="0"/>
    <n v="0"/>
    <n v="1"/>
    <n v="0"/>
    <n v="0"/>
    <n v="0"/>
    <n v="0"/>
    <n v="1"/>
  </r>
  <r>
    <x v="12"/>
    <s v="Biliran"/>
    <n v="303327"/>
    <s v="Lucsoon NHS"/>
    <s v="NAVAL (Capital)"/>
    <n v="0"/>
    <m/>
    <n v="1"/>
    <m/>
    <m/>
    <m/>
    <m/>
    <m/>
    <n v="1573233.98"/>
    <s v="UPGRADING"/>
    <n v="2"/>
    <s v="Completed"/>
    <n v="1"/>
    <n v="1"/>
    <d v="2018-09-03T00:00:00"/>
    <m/>
    <m/>
    <m/>
    <d v="2018-05-17T00:00:00"/>
    <d v="2018-05-24T00:00:00"/>
    <d v="2018-05-08T00:00:00"/>
    <d v="2018-06-29T00:00:00"/>
    <d v="2018-07-03T00:00:00"/>
    <s v="A &amp; B ENTERPRISE"/>
    <n v="1554689.64"/>
    <n v="0"/>
    <n v="0"/>
    <n v="0"/>
    <n v="0"/>
    <n v="1"/>
    <n v="0"/>
    <n v="0"/>
    <n v="0"/>
    <n v="0"/>
    <n v="1"/>
  </r>
  <r>
    <x v="12"/>
    <s v="Calbayog City"/>
    <n v="500807"/>
    <s v="Bagacay Integrated School"/>
    <s v="CALBAYOG CITY"/>
    <n v="1"/>
    <m/>
    <n v="1"/>
    <m/>
    <m/>
    <m/>
    <m/>
    <m/>
    <n v="2360813.61"/>
    <s v="UPGRADING"/>
    <n v="2"/>
    <s v="Completed"/>
    <n v="0.9"/>
    <n v="1"/>
    <m/>
    <m/>
    <s v="CAL ESUP CY2018 B2"/>
    <s v="CAL ESUP CY2018 B2"/>
    <d v="2018-04-20T00:00:00"/>
    <d v="2018-04-21T00:00:00"/>
    <d v="2018-05-11T00:00:00"/>
    <m/>
    <m/>
    <m/>
    <m/>
    <n v="0"/>
    <n v="0"/>
    <n v="0"/>
    <n v="0"/>
    <n v="1"/>
    <n v="0"/>
    <n v="0"/>
    <n v="0"/>
    <n v="0"/>
    <n v="1"/>
  </r>
  <r>
    <x v="12"/>
    <s v="Eastern Samar"/>
    <n v="313501"/>
    <s v="Can-avid National High School"/>
    <s v="CAN-AVID"/>
    <n v="0"/>
    <m/>
    <n v="1"/>
    <m/>
    <m/>
    <m/>
    <m/>
    <m/>
    <n v="3376983.67"/>
    <s v="UPGRADING"/>
    <n v="2"/>
    <s v="Completed"/>
    <n v="0.85"/>
    <n v="1"/>
    <m/>
    <m/>
    <s v="CY 2018 BEFF-ELECTRIFICATION OF UN-ENERGIZED SCHOOLS AND MODERNIZATION OF ELECTRICAL SYSTEMS ON-GRID SCHOOLS BATCH 2 ESAMAR-LOT 2 - REBID_x000a_ "/>
    <s v="CY 2018-BEFF ELECTRIFICATION-02"/>
    <d v="2018-06-04T00:00:00"/>
    <d v="2018-06-14T00:00:00"/>
    <d v="2018-06-26T00:00:00"/>
    <m/>
    <m/>
    <m/>
    <m/>
    <n v="0"/>
    <n v="0"/>
    <n v="0"/>
    <n v="0"/>
    <n v="1"/>
    <n v="0"/>
    <n v="0"/>
    <n v="0"/>
    <n v="0"/>
    <n v="1"/>
  </r>
  <r>
    <x v="12"/>
    <s v="Eastern Samar"/>
    <n v="303502"/>
    <s v="Giporlos National Trade School"/>
    <s v="GIPORLOS"/>
    <n v="0"/>
    <m/>
    <n v="1"/>
    <m/>
    <m/>
    <m/>
    <m/>
    <m/>
    <n v="2850070.88"/>
    <s v="UPGRADING"/>
    <n v="2"/>
    <s v="Completed"/>
    <n v="0.95"/>
    <n v="1"/>
    <m/>
    <m/>
    <s v="CY 2018 BEFF-ELECTRIFICATION OF UN-ENERGIZED SCHOOLS AND MODERNIZATION OF ELECTRICAL SYSTEMS ON-GRID SCHOOLS BATCH 2 ESAMAR-LOT 1_x000a_ "/>
    <s v="CY 2018-BEFF ELECTRIFICATION-01"/>
    <d v="2018-04-16T00:00:00"/>
    <d v="2018-03-11T00:00:00"/>
    <d v="2018-05-31T00:00:00"/>
    <m/>
    <m/>
    <s v="TUBIGAN BUILDERS"/>
    <m/>
    <n v="0"/>
    <n v="0"/>
    <n v="0"/>
    <n v="0"/>
    <n v="1"/>
    <n v="0"/>
    <n v="0"/>
    <n v="0"/>
    <n v="0"/>
    <n v="1"/>
  </r>
  <r>
    <x v="12"/>
    <s v="Eastern Samar"/>
    <n v="303520"/>
    <s v="Oras National High School"/>
    <s v="ORAS"/>
    <n v="0"/>
    <m/>
    <n v="1"/>
    <m/>
    <m/>
    <m/>
    <m/>
    <m/>
    <n v="2549376.4"/>
    <s v="UPGRADING"/>
    <n v="2"/>
    <s v="Completed"/>
    <n v="0.9"/>
    <n v="1"/>
    <m/>
    <m/>
    <s v="CY 2018 BEFF-ELECTRIFICATION OF UN-ENERGIZED SCHOOLS AND MODERNIZATION OF ELECTRICAL SYSTEMS ON-GRID SCHOOLS BATCH 2 ESAMAR-LOT 3- REBID_x000a_ "/>
    <s v="CY 2018-BEFF ELECTRIFICATION-03"/>
    <d v="2018-06-04T00:00:00"/>
    <d v="2018-06-14T00:00:00"/>
    <d v="2018-06-26T00:00:00"/>
    <m/>
    <m/>
    <m/>
    <m/>
    <n v="0"/>
    <n v="0"/>
    <n v="0"/>
    <n v="0"/>
    <n v="1"/>
    <n v="0"/>
    <n v="0"/>
    <n v="0"/>
    <n v="0"/>
    <n v="1"/>
  </r>
  <r>
    <x v="12"/>
    <s v="Leyte"/>
    <n v="303336"/>
    <s v="Alangalang National High School"/>
    <s v="ALANGALANG"/>
    <n v="1"/>
    <m/>
    <n v="1"/>
    <m/>
    <m/>
    <m/>
    <m/>
    <m/>
    <n v="6177826.7400000002"/>
    <s v="UPGRADING"/>
    <n v="2"/>
    <s v="Completed"/>
    <n v="1"/>
    <n v="1"/>
    <m/>
    <m/>
    <s v="lot 5-cy-2018-E-B2-leyte"/>
    <s v="lot 5-cy-2018-E-B2-leyte"/>
    <d v="2018-03-26T00:00:00"/>
    <d v="2018-04-02T00:00:00"/>
    <d v="2018-05-07T00:00:00"/>
    <d v="2018-06-04T00:00:00"/>
    <d v="2018-06-15T00:00:00"/>
    <s v="MASS CONSTRUCTION AND CONSTRUCTION SUPPLY"/>
    <n v="6036005.25"/>
    <n v="0"/>
    <n v="0"/>
    <n v="0"/>
    <n v="0"/>
    <n v="1"/>
    <n v="0"/>
    <n v="0"/>
    <n v="0"/>
    <n v="0"/>
    <n v="1"/>
  </r>
  <r>
    <x v="12"/>
    <s v="Leyte"/>
    <n v="303343"/>
    <s v="Juan S. Tismo National High School (Babatngon National High School)"/>
    <s v="BABATNGON"/>
    <n v="1"/>
    <m/>
    <n v="1"/>
    <m/>
    <m/>
    <m/>
    <m/>
    <m/>
    <n v="1982220.18"/>
    <s v="UPGRADING"/>
    <n v="2"/>
    <s v="Completed"/>
    <n v="1"/>
    <n v="1"/>
    <m/>
    <m/>
    <s v="lot 6-cy-2018-E-B2-leyte"/>
    <s v="lot 6-cy-2018-E-B2-leyte"/>
    <d v="2018-03-26T00:00:00"/>
    <d v="2018-04-02T00:00:00"/>
    <d v="2018-05-07T00:00:00"/>
    <d v="2018-06-04T00:00:00"/>
    <d v="2018-06-15T00:00:00"/>
    <s v="MJM BUILDERS AND INTERPRISES"/>
    <n v="1935484.34"/>
    <n v="0"/>
    <n v="0"/>
    <n v="0"/>
    <n v="0"/>
    <n v="1"/>
    <n v="0"/>
    <n v="0"/>
    <n v="0"/>
    <n v="0"/>
    <n v="1"/>
  </r>
  <r>
    <x v="12"/>
    <s v="Leyte"/>
    <n v="303415"/>
    <s v="Palo National High School"/>
    <s v="PALO"/>
    <n v="1"/>
    <m/>
    <n v="1"/>
    <m/>
    <m/>
    <m/>
    <m/>
    <m/>
    <n v="1967538.7"/>
    <s v="UPGRADING"/>
    <n v="2"/>
    <s v="Completed"/>
    <n v="1"/>
    <n v="1"/>
    <m/>
    <m/>
    <s v="lot 7-cy-2018-E-B2-leyte"/>
    <s v="lot 7-cy-2018-E-B2-leyte"/>
    <d v="2018-03-26T00:00:00"/>
    <d v="2018-04-02T00:00:00"/>
    <d v="2018-05-07T00:00:00"/>
    <d v="2018-06-04T00:00:00"/>
    <d v="2018-06-15T00:00:00"/>
    <s v="HD GOLDEN BULDERS AND SUPPLY INC."/>
    <n v="1922728.25"/>
    <n v="0"/>
    <n v="0"/>
    <n v="0"/>
    <n v="0"/>
    <n v="1"/>
    <n v="0"/>
    <n v="0"/>
    <n v="0"/>
    <n v="0"/>
    <n v="1"/>
  </r>
  <r>
    <x v="12"/>
    <s v="Leyte"/>
    <n v="313305"/>
    <s v="Tanauan School of Arts and Trade"/>
    <s v="TANAUAN"/>
    <n v="1"/>
    <m/>
    <n v="1"/>
    <m/>
    <m/>
    <m/>
    <m/>
    <m/>
    <n v="1174573.79"/>
    <s v="UPGRADING"/>
    <n v="2"/>
    <s v="Completed"/>
    <n v="1"/>
    <n v="1"/>
    <m/>
    <m/>
    <s v="lot 8-cy-2018-E-B2-leyte"/>
    <s v="lot 8-cy-2018-E-B2-leyte"/>
    <d v="2018-03-26T00:00:00"/>
    <d v="2018-04-02T00:00:00"/>
    <d v="2018-05-07T00:00:00"/>
    <d v="2018-06-04T00:00:00"/>
    <d v="2018-06-15T00:00:00"/>
    <s v="JELM CONSTRUCTION "/>
    <n v="1147827.6100000001"/>
    <n v="0"/>
    <n v="0"/>
    <n v="0"/>
    <n v="0"/>
    <n v="1"/>
    <n v="0"/>
    <n v="0"/>
    <n v="0"/>
    <n v="0"/>
    <n v="1"/>
  </r>
  <r>
    <x v="12"/>
    <s v="Leyte"/>
    <n v="303388"/>
    <s v="Tanauan Sch. Of Craftsmanship &amp; Home Industries (LIT-Tanauan Campus)Campus"/>
    <s v="TANAUAN"/>
    <n v="1"/>
    <m/>
    <n v="1"/>
    <m/>
    <m/>
    <m/>
    <m/>
    <m/>
    <n v="1690466.94"/>
    <s v="UPGRADING"/>
    <n v="2"/>
    <s v="Completed"/>
    <n v="0.9"/>
    <n v="1"/>
    <m/>
    <m/>
    <s v="lot 9-cy-2018-E-B2-leyte"/>
    <s v="lot 9-cy-2018-E-B2-leyte"/>
    <d v="2018-03-26T00:00:00"/>
    <d v="2018-04-02T00:00:00"/>
    <d v="2018-05-07T00:00:00"/>
    <d v="2018-06-04T00:00:00"/>
    <d v="2018-06-15T00:00:00"/>
    <s v="J.A. CONST. AND  TRADING CORP. (Formerly: J.A. Construction )"/>
    <n v="1658407.13"/>
    <n v="0"/>
    <n v="0"/>
    <n v="0"/>
    <n v="0"/>
    <n v="1"/>
    <n v="0"/>
    <n v="0"/>
    <n v="0"/>
    <n v="0"/>
    <n v="1"/>
  </r>
  <r>
    <x v="12"/>
    <s v="Leyte"/>
    <n v="303363"/>
    <s v="Celestino De Guzman Memorial National High School"/>
    <s v="BARUGO"/>
    <n v="2"/>
    <m/>
    <n v="1"/>
    <m/>
    <m/>
    <m/>
    <m/>
    <m/>
    <n v="1788212.64"/>
    <s v="UPGRADING"/>
    <n v="2"/>
    <s v="Completed"/>
    <n v="1"/>
    <n v="1"/>
    <m/>
    <m/>
    <s v="lot 10-cy-2018-E-B2-leyte"/>
    <s v="lot 10-cy-2018-E-B2-leyte"/>
    <d v="2018-03-26T00:00:00"/>
    <d v="2018-04-02T00:00:00"/>
    <d v="2018-05-07T00:00:00"/>
    <d v="2018-06-04T00:00:00"/>
    <d v="2018-06-15T00:00:00"/>
    <s v="FJ. TIU &amp; ASSOCIATES CONSTRUCTION &amp; DEVELOPMENT CORP."/>
    <n v="1762836.24"/>
    <n v="0"/>
    <n v="0"/>
    <n v="0"/>
    <n v="0"/>
    <n v="1"/>
    <n v="0"/>
    <n v="0"/>
    <n v="0"/>
    <n v="0"/>
    <n v="1"/>
  </r>
  <r>
    <x v="12"/>
    <s v="Leyte"/>
    <n v="303341"/>
    <s v="Asuncion S. Melgar National High School"/>
    <s v="CAPOOCAN"/>
    <n v="2"/>
    <m/>
    <n v="1"/>
    <m/>
    <m/>
    <m/>
    <m/>
    <m/>
    <n v="1715056.46"/>
    <s v="UPGRADING"/>
    <n v="2"/>
    <s v="Completed"/>
    <n v="1"/>
    <n v="1"/>
    <m/>
    <m/>
    <s v="lot 11-cy-2018-E-B2-leyte"/>
    <s v="lot 11-cy-2018-E-B2-leyte"/>
    <d v="2018-03-26T00:00:00"/>
    <d v="2018-04-02T00:00:00"/>
    <d v="2018-05-07T00:00:00"/>
    <d v="2018-06-04T00:00:00"/>
    <d v="2018-06-15T00:00:00"/>
    <s v="YFL BUILDERS"/>
    <n v="1677900.42"/>
    <n v="0"/>
    <n v="0"/>
    <n v="0"/>
    <n v="0"/>
    <n v="1"/>
    <n v="0"/>
    <n v="0"/>
    <n v="0"/>
    <n v="0"/>
    <n v="1"/>
  </r>
  <r>
    <x v="12"/>
    <s v="Leyte"/>
    <n v="313307"/>
    <s v="Jugaban National High School"/>
    <s v="CARIGARA"/>
    <n v="2"/>
    <m/>
    <n v="1"/>
    <m/>
    <m/>
    <m/>
    <m/>
    <m/>
    <n v="1677277.16"/>
    <s v="UPGRADING"/>
    <n v="2"/>
    <s v="Completed"/>
    <n v="1"/>
    <n v="1"/>
    <m/>
    <m/>
    <s v="lot 12-cy-2018-E-B2-leyte"/>
    <s v="lot 12-cy-2018-E-B2-leyte"/>
    <d v="2018-03-26T00:00:00"/>
    <d v="2018-04-02T00:00:00"/>
    <d v="2018-05-07T00:00:00"/>
    <d v="2018-06-04T00:00:00"/>
    <d v="2018-06-15T00:00:00"/>
    <s v="HARDLINES BUILDERS  AND SALES"/>
    <n v="1642209.33"/>
    <n v="0"/>
    <n v="0"/>
    <n v="0"/>
    <n v="0"/>
    <n v="1"/>
    <n v="0"/>
    <n v="0"/>
    <n v="0"/>
    <n v="0"/>
    <n v="1"/>
  </r>
  <r>
    <x v="12"/>
    <s v="Leyte"/>
    <n v="303362"/>
    <s v="Carigara National Vocational School"/>
    <s v="CARIGARA"/>
    <n v="2"/>
    <m/>
    <n v="1"/>
    <m/>
    <m/>
    <m/>
    <m/>
    <m/>
    <n v="2036324.97"/>
    <s v="UPGRADING"/>
    <n v="2"/>
    <s v="Completed"/>
    <n v="1"/>
    <n v="1"/>
    <m/>
    <m/>
    <s v="lot 13-cy-2018-E-B2-leyte"/>
    <s v="lot 13-cy-2018-E-B2-leyte"/>
    <d v="2018-03-26T00:00:00"/>
    <d v="2018-04-02T00:00:00"/>
    <d v="2018-05-07T00:00:00"/>
    <d v="2018-06-04T00:00:00"/>
    <d v="2018-06-15T00:00:00"/>
    <s v="LRD CONSTRUCTION  AND SUPPLY"/>
    <n v="2000351.02"/>
    <n v="0"/>
    <n v="0"/>
    <n v="0"/>
    <n v="0"/>
    <n v="1"/>
    <n v="0"/>
    <n v="0"/>
    <n v="0"/>
    <n v="0"/>
    <n v="1"/>
  </r>
  <r>
    <x v="12"/>
    <s v="Leyte"/>
    <n v="303387"/>
    <s v="Leyte Agro Industrial School"/>
    <s v="LEYTE"/>
    <n v="3"/>
    <m/>
    <n v="1"/>
    <m/>
    <m/>
    <m/>
    <m/>
    <m/>
    <n v="3214202.53"/>
    <s v="UPGRADING"/>
    <n v="2"/>
    <s v="Completed"/>
    <n v="1"/>
    <n v="1"/>
    <m/>
    <m/>
    <s v="lot 14-cy-2018-E-B2-leyte"/>
    <s v="lot 14-cy-2018-E-B2-leyte"/>
    <d v="2018-03-26T00:00:00"/>
    <d v="2018-04-02T00:00:00"/>
    <d v="2018-05-07T00:00:00"/>
    <d v="2018-06-04T00:00:00"/>
    <d v="2018-06-15T00:00:00"/>
    <s v="J. CUSTORIO CONSTRUCTION"/>
    <n v="3139000"/>
    <n v="0"/>
    <n v="0"/>
    <n v="0"/>
    <n v="0"/>
    <n v="1"/>
    <n v="0"/>
    <n v="0"/>
    <n v="0"/>
    <n v="0"/>
    <n v="1"/>
  </r>
  <r>
    <x v="12"/>
    <s v="Leyte"/>
    <n v="303368"/>
    <s v="Dr. Geronimo B. Zaldivar Memorial School of Fisheries"/>
    <s v="ALBUERA"/>
    <n v="4"/>
    <m/>
    <n v="1"/>
    <m/>
    <m/>
    <m/>
    <m/>
    <m/>
    <n v="1655671.04"/>
    <s v="UPGRADING"/>
    <n v="2"/>
    <s v="Completed"/>
    <n v="1"/>
    <n v="1"/>
    <m/>
    <m/>
    <s v="lot 15-cy-2018-E-B2-leyte"/>
    <s v="lot 15-cy-2018-E-B2-leyte"/>
    <d v="2018-03-26T00:00:00"/>
    <d v="2018-04-02T00:00:00"/>
    <d v="2018-05-07T00:00:00"/>
    <d v="2018-06-04T00:00:00"/>
    <d v="2018-06-15T00:00:00"/>
    <s v="BENCH CONSTRUCTION AND SUPPLY"/>
    <n v="1616917.39"/>
    <n v="0"/>
    <n v="0"/>
    <n v="0"/>
    <n v="0"/>
    <n v="1"/>
    <n v="0"/>
    <n v="0"/>
    <n v="0"/>
    <n v="0"/>
    <n v="1"/>
  </r>
  <r>
    <x v="12"/>
    <s v="Leyte"/>
    <n v="303406"/>
    <s v="Matlang National High School"/>
    <s v="ISABEL"/>
    <n v="4"/>
    <m/>
    <n v="1"/>
    <m/>
    <m/>
    <m/>
    <m/>
    <m/>
    <n v="2134188.44"/>
    <s v="UPGRADING"/>
    <n v="2"/>
    <s v="Completed"/>
    <n v="1"/>
    <n v="1"/>
    <m/>
    <m/>
    <s v="lot 16-cy-2018-E-B2-leyte"/>
    <s v="lot 16-cy-2018-E-B2-leyte"/>
    <d v="2018-03-26T00:00:00"/>
    <d v="2018-04-02T00:00:00"/>
    <d v="2018-05-07T00:00:00"/>
    <d v="2018-06-04T00:00:00"/>
    <d v="2018-06-15T00:00:00"/>
    <s v="MAGA CONSTRUTION AND SUPPLIES"/>
    <n v="2091336.37"/>
    <n v="0"/>
    <n v="0"/>
    <n v="0"/>
    <n v="0"/>
    <n v="1"/>
    <n v="0"/>
    <n v="0"/>
    <n v="0"/>
    <n v="0"/>
    <n v="1"/>
  </r>
  <r>
    <x v="12"/>
    <s v="Leyte"/>
    <n v="303374"/>
    <s v="Hilongos National Vocational School"/>
    <s v="HILONGOS"/>
    <n v="5"/>
    <m/>
    <n v="1"/>
    <m/>
    <m/>
    <m/>
    <m/>
    <m/>
    <n v="1666610.71"/>
    <s v="UPGRADING"/>
    <n v="2"/>
    <s v="Completed"/>
    <n v="1"/>
    <n v="1"/>
    <m/>
    <m/>
    <s v="lot 17-cy-2018-E-B2-leyte"/>
    <s v="lot 17-cy-2018-E-B2-leyte"/>
    <d v="2018-03-26T00:00:00"/>
    <d v="2018-04-02T00:00:00"/>
    <d v="2018-05-07T00:00:00"/>
    <d v="2018-06-04T00:00:00"/>
    <d v="2018-06-15T00:00:00"/>
    <s v="MASS CONSTRUCTION AND CONSTRUCTION SUPPLY"/>
    <n v="1619847.86"/>
    <n v="0"/>
    <n v="0"/>
    <n v="0"/>
    <n v="0"/>
    <n v="1"/>
    <n v="0"/>
    <n v="0"/>
    <n v="0"/>
    <n v="0"/>
    <n v="1"/>
  </r>
  <r>
    <x v="12"/>
    <s v="Leyte"/>
    <n v="303356"/>
    <s v="Cahagnaan National High School"/>
    <s v="MATALOM"/>
    <n v="5"/>
    <m/>
    <n v="1"/>
    <m/>
    <m/>
    <m/>
    <m/>
    <m/>
    <n v="1673096.47"/>
    <s v="UPGRADING"/>
    <n v="2"/>
    <s v="Completed"/>
    <n v="1"/>
    <n v="1"/>
    <m/>
    <m/>
    <s v="lot 18-cy-2018-E-B2-leyte"/>
    <s v="lot 18-cy-2018-E-B2-leyte"/>
    <d v="2018-03-26T00:00:00"/>
    <d v="2018-04-02T00:00:00"/>
    <d v="2018-05-07T00:00:00"/>
    <d v="2018-06-04T00:00:00"/>
    <d v="2018-06-15T00:00:00"/>
    <s v="GPUY CONSTRUCTION AND SUPPLY"/>
    <n v="1636201.66"/>
    <n v="0"/>
    <n v="0"/>
    <n v="0"/>
    <n v="0"/>
    <n v="1"/>
    <n v="0"/>
    <n v="0"/>
    <n v="0"/>
    <n v="0"/>
    <n v="1"/>
  </r>
  <r>
    <x v="12"/>
    <s v="Maasin City"/>
    <n v="303454"/>
    <s v="Dongon NHS"/>
    <s v="CITY OF MAASIN (Capital)"/>
    <n v="0"/>
    <m/>
    <n v="1"/>
    <m/>
    <m/>
    <m/>
    <m/>
    <m/>
    <n v="1628954.86"/>
    <s v="UPGRADING"/>
    <n v="2"/>
    <s v="Completed"/>
    <n v="0.85"/>
    <n v="1"/>
    <m/>
    <m/>
    <s v="ELECTRIFICATION-18-6-001"/>
    <s v="ELECTRIFICATION-18-6-001"/>
    <d v="2018-06-11T00:00:00"/>
    <d v="2018-06-20T00:00:00"/>
    <d v="2018-07-02T00:00:00"/>
    <d v="2018-07-18T00:00:00"/>
    <d v="2018-12-10T00:00:00"/>
    <s v="DAYBREAK ENTERPRISES ENGINEERING &amp; CONSTRUCTION "/>
    <n v="1620850.61"/>
    <n v="0"/>
    <n v="0"/>
    <n v="0"/>
    <n v="0"/>
    <n v="1"/>
    <n v="0"/>
    <n v="0"/>
    <n v="0"/>
    <n v="0"/>
    <n v="1"/>
  </r>
  <r>
    <x v="12"/>
    <s v="Maasin City"/>
    <n v="323101"/>
    <s v="Ibarra National High School"/>
    <s v="CITY OF MAASIN (Capital)"/>
    <n v="0"/>
    <m/>
    <n v="1"/>
    <m/>
    <m/>
    <m/>
    <m/>
    <m/>
    <n v="1639879.93"/>
    <s v="UPGRADING"/>
    <n v="2"/>
    <s v="Completed"/>
    <n v="0.85"/>
    <n v="1"/>
    <m/>
    <m/>
    <s v="ELECTRIFICATION-18-6-002"/>
    <s v="ELECTRIFICATION-18-6-002"/>
    <d v="2018-06-11T00:00:00"/>
    <d v="2018-06-20T00:00:00"/>
    <d v="2018-07-02T00:00:00"/>
    <d v="2018-07-18T00:00:00"/>
    <d v="2018-12-10T00:00:00"/>
    <s v="DAYBREAK ENTERPRISES ENGINEERING &amp; CONSTRUCTION "/>
    <n v="1631721.33"/>
    <n v="0"/>
    <n v="0"/>
    <n v="0"/>
    <n v="0"/>
    <n v="1"/>
    <n v="0"/>
    <n v="0"/>
    <n v="0"/>
    <n v="0"/>
    <n v="1"/>
  </r>
  <r>
    <x v="12"/>
    <s v="Northern Samar"/>
    <n v="303577"/>
    <s v="San Isidro Agro-Industrial High School"/>
    <s v="SAN ISIDRO"/>
    <n v="1"/>
    <m/>
    <n v="1"/>
    <m/>
    <m/>
    <m/>
    <m/>
    <m/>
    <n v="2694755.8"/>
    <s v="UPGRADING"/>
    <n v="2"/>
    <s v="Completed"/>
    <n v="1"/>
    <n v="1"/>
    <m/>
    <m/>
    <s v="BEFF2018-B2-E-NS-L1"/>
    <s v="BEFF2018-B2-E-NS-L1"/>
    <s v="June 6, 2018"/>
    <s v="June 14, 2018"/>
    <d v="2018-07-02T00:00:00"/>
    <d v="2018-07-25T00:00:00"/>
    <m/>
    <s v="MAGA CONSTRUCTION &amp; SUPPLY"/>
    <n v="2252210.12"/>
    <n v="0"/>
    <n v="0"/>
    <n v="0"/>
    <n v="0"/>
    <n v="1"/>
    <n v="0"/>
    <n v="0"/>
    <n v="0"/>
    <n v="0"/>
    <n v="1"/>
  </r>
  <r>
    <x v="12"/>
    <s v="Northern Samar"/>
    <n v="303580"/>
    <s v="San Jose Technical HS"/>
    <s v="SAN JOSE"/>
    <n v="1"/>
    <m/>
    <n v="1"/>
    <m/>
    <m/>
    <m/>
    <m/>
    <m/>
    <n v="2123000.0099999998"/>
    <s v="UPGRADING"/>
    <n v="2"/>
    <s v="Completed"/>
    <n v="1"/>
    <n v="1"/>
    <m/>
    <m/>
    <s v="BEFF2018-B2-E-NS-L2"/>
    <s v="BEFF2018-B2-E-NS-L2"/>
    <s v="June 6, 2019"/>
    <s v="June 14, 2019"/>
    <d v="2018-07-02T00:00:00"/>
    <d v="2018-07-25T00:00:00"/>
    <m/>
    <s v="MAGA CONSTRUCTION &amp; SUPPLY"/>
    <n v="1774492.2"/>
    <n v="0"/>
    <n v="0"/>
    <n v="0"/>
    <n v="0"/>
    <n v="1"/>
    <n v="0"/>
    <n v="0"/>
    <n v="0"/>
    <n v="0"/>
    <n v="1"/>
  </r>
  <r>
    <x v="12"/>
    <s v="Northern Samar"/>
    <n v="303556"/>
    <s v="Laoang National Technical High School"/>
    <s v="LAOANG"/>
    <n v="2"/>
    <m/>
    <n v="1"/>
    <m/>
    <m/>
    <m/>
    <m/>
    <m/>
    <n v="2131770.4"/>
    <s v="UPGRADING"/>
    <n v="2"/>
    <s v="Completed"/>
    <n v="1"/>
    <n v="1"/>
    <m/>
    <m/>
    <s v="BEFF2018-B2-E-NS-L3"/>
    <s v="BEFF2018-B2-E-NS-L3"/>
    <s v="June 6, 2020"/>
    <s v="June 14, 2020"/>
    <d v="2018-07-02T00:00:00"/>
    <d v="2018-07-25T00:00:00"/>
    <m/>
    <s v="ROSS ENGINEERING &amp; CONSTRUCTION"/>
    <n v="2089873.18"/>
    <n v="0"/>
    <n v="0"/>
    <n v="0"/>
    <n v="0"/>
    <n v="1"/>
    <n v="0"/>
    <n v="0"/>
    <n v="0"/>
    <n v="0"/>
    <n v="1"/>
  </r>
  <r>
    <x v="12"/>
    <s v="Northern Samar"/>
    <n v="303564"/>
    <s v="Mapanas Agro-Industrial High School"/>
    <s v="MAPANAS"/>
    <n v="2"/>
    <m/>
    <n v="1"/>
    <m/>
    <m/>
    <m/>
    <m/>
    <m/>
    <n v="2634837.5499999998"/>
    <s v="UPGRADING"/>
    <n v="2"/>
    <s v="Completed"/>
    <n v="1"/>
    <n v="1"/>
    <m/>
    <m/>
    <s v="BEFF2018-B2-E-NS-L4"/>
    <s v="BEFF2018-B2-E-NS-L4"/>
    <s v="June 6, 2021"/>
    <s v="June 14, 2021"/>
    <d v="2018-07-02T00:00:00"/>
    <d v="2018-07-25T00:00:00"/>
    <m/>
    <s v="MAGA CONSTRUCTION &amp; SUPPLY"/>
    <n v="2202290.21"/>
    <n v="0"/>
    <n v="0"/>
    <n v="0"/>
    <n v="0"/>
    <n v="1"/>
    <n v="0"/>
    <n v="0"/>
    <n v="0"/>
    <n v="0"/>
    <n v="1"/>
  </r>
  <r>
    <x v="12"/>
    <s v="Ormoc City"/>
    <n v="313905"/>
    <s v="Ormoc City Night High School"/>
    <s v="ORMOC CITY"/>
    <n v="4"/>
    <m/>
    <n v="1"/>
    <m/>
    <m/>
    <m/>
    <m/>
    <m/>
    <n v="1282907.1100000001"/>
    <s v="UPGRADING"/>
    <n v="2"/>
    <s v="Completed"/>
    <n v="1"/>
    <n v="1"/>
    <m/>
    <m/>
    <s v="2018-beff-e-b2-c8"/>
    <s v="2018-beff-e-b2-c8"/>
    <d v="2018-04-26T00:00:00"/>
    <d v="2018-05-04T00:00:00"/>
    <d v="2018-05-16T00:00:00"/>
    <m/>
    <m/>
    <m/>
    <m/>
    <n v="0"/>
    <n v="0"/>
    <n v="0"/>
    <n v="0"/>
    <n v="1"/>
    <n v="0"/>
    <n v="0"/>
    <n v="0"/>
    <n v="0"/>
    <n v="1"/>
  </r>
  <r>
    <x v="12"/>
    <s v="Ormoc City"/>
    <n v="124221"/>
    <s v="San Pablo Elementary School (Simangan)"/>
    <s v="ORMOC CITY"/>
    <n v="4"/>
    <m/>
    <n v="1"/>
    <m/>
    <m/>
    <m/>
    <m/>
    <m/>
    <n v="1772034.2"/>
    <s v="UPGRADING"/>
    <n v="2"/>
    <s v="Completed"/>
    <n v="1"/>
    <n v="1"/>
    <m/>
    <m/>
    <s v="2018-beff-e-b2-c4"/>
    <s v="2018-beff-e-b2-c4"/>
    <d v="2018-04-26T00:00:00"/>
    <d v="2018-05-04T00:00:00"/>
    <d v="2018-05-16T00:00:00"/>
    <m/>
    <m/>
    <m/>
    <m/>
    <n v="0"/>
    <n v="0"/>
    <n v="0"/>
    <n v="0"/>
    <n v="1"/>
    <n v="0"/>
    <n v="0"/>
    <n v="0"/>
    <n v="0"/>
    <n v="1"/>
  </r>
  <r>
    <x v="12"/>
    <s v="Ormoc City"/>
    <n v="124198"/>
    <s v="Punta Elementary School"/>
    <s v="ORMOC CITY"/>
    <n v="4"/>
    <m/>
    <n v="1"/>
    <m/>
    <m/>
    <m/>
    <m/>
    <m/>
    <n v="1674516.68"/>
    <s v="UPGRADING"/>
    <n v="2"/>
    <s v="Completed"/>
    <n v="1"/>
    <n v="1"/>
    <m/>
    <m/>
    <s v="2018-beff-e-b2-c5"/>
    <s v="2018-beff-e-b2-c5"/>
    <d v="2018-04-26T00:00:00"/>
    <d v="2018-05-04T00:00:00"/>
    <d v="2018-05-16T00:00:00"/>
    <m/>
    <m/>
    <m/>
    <m/>
    <n v="0"/>
    <n v="0"/>
    <n v="0"/>
    <n v="0"/>
    <n v="1"/>
    <n v="0"/>
    <n v="0"/>
    <n v="0"/>
    <n v="0"/>
    <n v="1"/>
  </r>
  <r>
    <x v="12"/>
    <s v="Ormoc City"/>
    <n v="124201"/>
    <s v="Bagong Buhay Elementary School"/>
    <s v="ORMOC CITY"/>
    <n v="4"/>
    <m/>
    <n v="1"/>
    <m/>
    <m/>
    <m/>
    <m/>
    <m/>
    <n v="1381598.37"/>
    <s v="UPGRADING"/>
    <n v="2"/>
    <s v="Completed"/>
    <n v="1"/>
    <n v="1"/>
    <m/>
    <m/>
    <s v="2018-beff-e-b2-c7"/>
    <s v="2018-beff-e-b2-c7"/>
    <d v="2018-04-26T00:00:00"/>
    <d v="2018-05-04T00:00:00"/>
    <d v="2018-05-16T00:00:00"/>
    <m/>
    <m/>
    <m/>
    <m/>
    <n v="0"/>
    <n v="0"/>
    <n v="0"/>
    <n v="0"/>
    <n v="1"/>
    <n v="0"/>
    <n v="0"/>
    <n v="0"/>
    <n v="0"/>
    <n v="1"/>
  </r>
  <r>
    <x v="12"/>
    <s v="Ormoc City"/>
    <n v="124148"/>
    <s v="Can-adieng Elementary School"/>
    <s v="ORMOC CITY"/>
    <n v="4"/>
    <m/>
    <n v="1"/>
    <m/>
    <m/>
    <m/>
    <m/>
    <m/>
    <n v="2245826.86"/>
    <s v="UPGRADING"/>
    <n v="2"/>
    <s v="Completed"/>
    <n v="1"/>
    <n v="1"/>
    <m/>
    <m/>
    <s v="2018-beff-e-b2-c3"/>
    <s v="2018-beff-e-b2-c3"/>
    <d v="2018-04-26T00:00:00"/>
    <d v="2018-05-04T00:00:00"/>
    <d v="2018-05-16T00:00:00"/>
    <m/>
    <m/>
    <m/>
    <m/>
    <n v="0"/>
    <n v="0"/>
    <n v="0"/>
    <n v="0"/>
    <n v="1"/>
    <n v="0"/>
    <n v="0"/>
    <n v="0"/>
    <n v="0"/>
    <n v="1"/>
  </r>
  <r>
    <x v="12"/>
    <s v="Ormoc City"/>
    <n v="124203"/>
    <s v="Cogon Central School"/>
    <s v="ORMOC CITY"/>
    <n v="4"/>
    <m/>
    <n v="1"/>
    <m/>
    <m/>
    <m/>
    <m/>
    <m/>
    <n v="2757663.47"/>
    <s v="UPGRADING"/>
    <n v="2"/>
    <s v="Completed"/>
    <n v="1"/>
    <n v="1"/>
    <m/>
    <m/>
    <s v="2018-beff-e-b2-c2"/>
    <s v="2018-beff-e-b2-c2"/>
    <d v="2018-04-26T00:00:00"/>
    <d v="2018-05-04T00:00:00"/>
    <d v="2018-05-16T00:00:00"/>
    <m/>
    <m/>
    <m/>
    <m/>
    <n v="0"/>
    <n v="0"/>
    <n v="0"/>
    <n v="0"/>
    <n v="1"/>
    <n v="0"/>
    <n v="0"/>
    <n v="0"/>
    <n v="0"/>
    <n v="1"/>
  </r>
  <r>
    <x v="12"/>
    <s v="Ormoc City"/>
    <n v="194501"/>
    <s v="Ormoc City Central School"/>
    <s v="ORMOC CITY"/>
    <n v="4"/>
    <m/>
    <n v="1"/>
    <m/>
    <m/>
    <m/>
    <m/>
    <m/>
    <n v="3776008.61"/>
    <s v="UPGRADING"/>
    <n v="2"/>
    <s v="Completed"/>
    <n v="0.8"/>
    <n v="1"/>
    <m/>
    <m/>
    <s v="2018-beff-e-b2-c1"/>
    <s v="2018-beff-e-b2-c1"/>
    <d v="2018-04-26T00:00:00"/>
    <d v="2018-05-04T00:00:00"/>
    <d v="2018-05-16T00:00:00"/>
    <m/>
    <m/>
    <m/>
    <m/>
    <n v="0"/>
    <n v="0"/>
    <n v="0"/>
    <n v="0"/>
    <n v="1"/>
    <n v="0"/>
    <n v="0"/>
    <n v="0"/>
    <n v="0"/>
    <n v="1"/>
  </r>
  <r>
    <x v="12"/>
    <s v="Ormoc City"/>
    <n v="124194"/>
    <s v="Alegria Batuan ES"/>
    <s v="ORMOC CITY"/>
    <n v="4"/>
    <m/>
    <n v="1"/>
    <m/>
    <m/>
    <m/>
    <m/>
    <m/>
    <n v="1576999.15"/>
    <s v="UPGRADING"/>
    <n v="2"/>
    <s v="Completed"/>
    <n v="1"/>
    <n v="1"/>
    <m/>
    <m/>
    <s v="2018-beff-e-b2-c6"/>
    <s v="2018-beff-e-b2-c6"/>
    <d v="2018-04-26T00:00:00"/>
    <d v="2018-05-04T00:00:00"/>
    <d v="2018-05-16T00:00:00"/>
    <m/>
    <m/>
    <m/>
    <m/>
    <n v="0"/>
    <n v="0"/>
    <n v="0"/>
    <n v="0"/>
    <n v="1"/>
    <n v="0"/>
    <n v="0"/>
    <n v="0"/>
    <n v="0"/>
    <n v="1"/>
  </r>
  <r>
    <x v="12"/>
    <s v="Samar (Western Samar)"/>
    <n v="123498"/>
    <s v="Beslig ES"/>
    <s v="GANDARA"/>
    <n v="1"/>
    <m/>
    <n v="1"/>
    <m/>
    <m/>
    <m/>
    <m/>
    <m/>
    <n v="655750.5"/>
    <s v="UPGRADING"/>
    <n v="2"/>
    <s v="Completed"/>
    <n v="1"/>
    <n v="1"/>
    <d v="2018-10-11T00:00:00"/>
    <m/>
    <s v="CY2018BEFF-ELB2-L1"/>
    <s v="CY2018BEFF-ELB2-L1"/>
    <d v="2018-04-03T00:00:00"/>
    <d v="2018-04-11T00:00:00"/>
    <d v="2018-04-23T00:00:00"/>
    <d v="2018-05-25T00:00:00"/>
    <d v="2018-06-13T00:00:00"/>
    <s v="MAGA Const. &amp; Supply"/>
    <n v="647586.19999999995"/>
    <n v="0"/>
    <n v="0"/>
    <n v="0"/>
    <n v="0"/>
    <n v="1"/>
    <n v="0"/>
    <n v="0"/>
    <n v="0"/>
    <n v="0"/>
    <n v="1"/>
  </r>
  <r>
    <x v="12"/>
    <s v="Samar (Western Samar)"/>
    <n v="303599"/>
    <s v="Clarencio Calagos Mem SOF"/>
    <s v="SANTA MARGARITA"/>
    <n v="1"/>
    <m/>
    <n v="1"/>
    <m/>
    <m/>
    <m/>
    <m/>
    <m/>
    <n v="2280064.5499999998"/>
    <s v="UPGRADING"/>
    <n v="2"/>
    <s v="Completed"/>
    <n v="1"/>
    <n v="1"/>
    <d v="2018-10-11T00:00:00"/>
    <m/>
    <s v="CY2018BEFF-ELB2-L2"/>
    <s v="CY2018BEFF-ELB2-L2"/>
    <d v="2018-04-03T00:00:00"/>
    <d v="2018-04-11T00:00:00"/>
    <d v="2018-04-23T00:00:00"/>
    <d v="2018-05-25T00:00:00"/>
    <d v="2018-06-13T00:00:00"/>
    <s v="NV &amp; C Const. Supply"/>
    <n v="2253634.61"/>
    <n v="0"/>
    <n v="0"/>
    <n v="0"/>
    <n v="0"/>
    <n v="1"/>
    <n v="0"/>
    <n v="0"/>
    <n v="0"/>
    <n v="0"/>
    <n v="1"/>
  </r>
  <r>
    <x v="12"/>
    <s v="Samar (Western Samar)"/>
    <n v="303609"/>
    <s v="Jiabong National High School"/>
    <s v="JIABONG"/>
    <n v="2"/>
    <m/>
    <n v="1"/>
    <m/>
    <m/>
    <m/>
    <m/>
    <m/>
    <n v="2133635.11"/>
    <s v="UPGRADING"/>
    <n v="2"/>
    <s v="Completed"/>
    <n v="1"/>
    <n v="1"/>
    <d v="2018-10-11T00:00:00"/>
    <m/>
    <s v="CY2018BEFF-ELB2-L3"/>
    <s v="CY2018BEFF-ELB2-L3"/>
    <d v="2018-04-03T00:00:00"/>
    <d v="2018-04-11T00:00:00"/>
    <d v="2018-04-23T00:00:00"/>
    <d v="2018-05-25T00:00:00"/>
    <d v="2018-06-13T00:00:00"/>
    <s v="NV &amp; C Const. Supply"/>
    <n v="2121485.36"/>
    <n v="0"/>
    <n v="0"/>
    <n v="0"/>
    <n v="0"/>
    <n v="1"/>
    <n v="0"/>
    <n v="0"/>
    <n v="0"/>
    <n v="0"/>
    <n v="1"/>
  </r>
  <r>
    <x v="12"/>
    <s v="Samar (Western Samar)"/>
    <n v="303631"/>
    <s v="Sta. Rita NHS"/>
    <s v="SANTA RITA"/>
    <n v="2"/>
    <m/>
    <n v="1"/>
    <m/>
    <m/>
    <m/>
    <m/>
    <m/>
    <n v="2002105.61"/>
    <s v="UPGRADING"/>
    <n v="2"/>
    <s v="Completed"/>
    <n v="1"/>
    <n v="1"/>
    <d v="2018-10-11T00:00:00"/>
    <m/>
    <s v="CY2018BEFF-ELB2-L4"/>
    <s v="CY2018BEFF-ELB2-L4"/>
    <d v="2018-04-03T00:00:00"/>
    <d v="2018-04-11T00:00:00"/>
    <d v="2018-04-23T00:00:00"/>
    <d v="2018-05-25T00:00:00"/>
    <d v="2018-06-13T00:00:00"/>
    <s v="MAGA Const. &amp; Supply"/>
    <n v="1970291.48"/>
    <n v="0"/>
    <n v="0"/>
    <n v="0"/>
    <n v="0"/>
    <n v="1"/>
    <n v="0"/>
    <n v="0"/>
    <n v="0"/>
    <n v="0"/>
    <n v="1"/>
  </r>
  <r>
    <x v="12"/>
    <s v="Samar (Western Samar)"/>
    <n v="303605"/>
    <s v="Guintarcan NHS"/>
    <s v="VILLAREAL"/>
    <n v="2"/>
    <m/>
    <n v="1"/>
    <m/>
    <m/>
    <m/>
    <m/>
    <m/>
    <n v="1535226.82"/>
    <s v="UPGRADING"/>
    <n v="2"/>
    <s v="Completed"/>
    <n v="1"/>
    <n v="1"/>
    <d v="2018-10-11T00:00:00"/>
    <m/>
    <s v="CY2018BEFF-ELB2-L5"/>
    <s v="CY2018BEFF-ELB2-L5"/>
    <d v="2018-04-03T00:00:00"/>
    <d v="2018-04-11T00:00:00"/>
    <d v="2018-04-23T00:00:00"/>
    <d v="2018-05-25T00:00:00"/>
    <d v="2018-06-13T00:00:00"/>
    <s v="NV &amp; C Const. Supply"/>
    <n v="1511737.82"/>
    <n v="0"/>
    <n v="0"/>
    <n v="0"/>
    <n v="0"/>
    <n v="1"/>
    <n v="0"/>
    <n v="0"/>
    <n v="0"/>
    <n v="0"/>
    <n v="1"/>
  </r>
  <r>
    <x v="12"/>
    <s v="Southern Leyte"/>
    <n v="303475"/>
    <s v="Paku NHS"/>
    <s v="BONTOC"/>
    <n v="0"/>
    <m/>
    <n v="1"/>
    <m/>
    <m/>
    <m/>
    <m/>
    <m/>
    <n v="2380206.3199999998"/>
    <s v="UPGRADING"/>
    <n v="2"/>
    <s v="Completed"/>
    <n v="1"/>
    <n v="1"/>
    <m/>
    <m/>
    <s v="18-5-001"/>
    <s v="18-5-001"/>
    <d v="2018-05-25T00:00:00"/>
    <d v="2018-06-01T00:00:00"/>
    <d v="2018-06-18T00:00:00"/>
    <d v="2018-07-04T00:00:00"/>
    <d v="2018-07-10T00:00:00"/>
    <s v="DAYBREAK ENTERPRISES - ENGINEERING &amp; CONSTRUCTION"/>
    <n v="2356522.67"/>
    <n v="0"/>
    <n v="0"/>
    <n v="0"/>
    <n v="0"/>
    <n v="1"/>
    <n v="0"/>
    <n v="0"/>
    <n v="0"/>
    <n v="0"/>
    <n v="1"/>
  </r>
  <r>
    <x v="12"/>
    <s v="Southern Leyte"/>
    <n v="303460"/>
    <s v="Himbangan National High School"/>
    <s v="SAINT BERNARD"/>
    <n v="0"/>
    <m/>
    <n v="1"/>
    <m/>
    <m/>
    <m/>
    <m/>
    <m/>
    <n v="3051800.83"/>
    <s v="UPGRADING"/>
    <n v="2"/>
    <s v="Completed"/>
    <n v="1"/>
    <n v="1"/>
    <m/>
    <m/>
    <s v="18-5-002"/>
    <s v="18-5-002"/>
    <d v="2018-05-25T00:00:00"/>
    <d v="2018-06-01T00:00:00"/>
    <d v="2018-06-18T00:00:00"/>
    <d v="2018-07-04T00:00:00"/>
    <d v="2018-07-10T00:00:00"/>
    <s v="VHITS D. G. BUILDERS &amp; ENTERPRISES"/>
    <n v="3021434.65"/>
    <n v="0"/>
    <n v="0"/>
    <n v="0"/>
    <n v="0"/>
    <n v="1"/>
    <n v="0"/>
    <n v="0"/>
    <n v="0"/>
    <n v="0"/>
    <n v="1"/>
  </r>
  <r>
    <x v="12"/>
    <s v="Tacloban City"/>
    <n v="314005"/>
    <s v="Scandinavian National High School"/>
    <s v="TACLOBAN CITY (Capital)"/>
    <n v="1"/>
    <m/>
    <n v="1"/>
    <m/>
    <m/>
    <m/>
    <m/>
    <m/>
    <n v="1530499.13"/>
    <s v="UPGRADING"/>
    <n v="2"/>
    <s v="Completed"/>
    <n v="1"/>
    <n v="1"/>
    <d v="2018-07-30T00:00:00"/>
    <m/>
    <s v="CY 2018_BEFF ELECTRIFICATION-Batch 2_C1"/>
    <s v="CY 2018_BEFF ELECTRIFICATION-Batch 2_C1"/>
    <d v="2018-04-26T00:00:00"/>
    <d v="2018-05-03T00:00:00"/>
    <d v="2018-05-15T00:00:00"/>
    <d v="2018-05-18T00:00:00"/>
    <d v="2018-05-22T00:00:00"/>
    <s v="MASS CONSTRUCTION AND CONSTRUCTION SUPPLY"/>
    <n v="1507884.51"/>
    <n v="0"/>
    <n v="0"/>
    <n v="0"/>
    <n v="0"/>
    <n v="1"/>
    <n v="0"/>
    <n v="0"/>
    <n v="0"/>
    <n v="0"/>
    <n v="1"/>
  </r>
  <r>
    <x v="12"/>
    <s v="Tacloban City"/>
    <n v="330503"/>
    <s v="V&amp;G National High School"/>
    <s v="TACLOBAN CITY (Capital)"/>
    <n v="1"/>
    <m/>
    <n v="1"/>
    <m/>
    <m/>
    <m/>
    <m/>
    <m/>
    <n v="1728949.63"/>
    <s v="UPGRADING"/>
    <n v="2"/>
    <s v="Completed"/>
    <n v="1"/>
    <n v="1"/>
    <d v="2018-07-30T00:00:00"/>
    <m/>
    <s v="CY 2018_BEFF ELECTRIFICATION-Batch 2_C2"/>
    <s v="CY 2018_BEFF ELECTRIFICATION-Batch 2_C2"/>
    <d v="2018-04-26T00:00:00"/>
    <d v="2018-05-03T00:00:00"/>
    <d v="2018-05-15T00:00:00"/>
    <d v="2018-05-18T00:00:00"/>
    <d v="2018-05-22T00:00:00"/>
    <s v="TITANYA CONSTRUCTION &amp; DEVELOPMENT CORPORATION"/>
    <n v="1701750.55"/>
    <n v="0"/>
    <n v="0"/>
    <n v="0"/>
    <n v="0"/>
    <n v="1"/>
    <n v="0"/>
    <n v="0"/>
    <n v="0"/>
    <n v="0"/>
    <n v="1"/>
  </r>
  <r>
    <x v="13"/>
    <s v="Bukidnon"/>
    <n v="303948"/>
    <s v="Bocboc NHS"/>
    <s v="DON CARLOS"/>
    <n v="3"/>
    <m/>
    <n v="1"/>
    <m/>
    <m/>
    <m/>
    <m/>
    <m/>
    <n v="1377615.56"/>
    <s v="UPGRADING"/>
    <n v="2"/>
    <s v="ONGOING"/>
    <n v="0.05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04112"/>
    <s v="Carmen National High School"/>
    <s v="CAGAYAN DE ORO CITY (Capital)"/>
    <n v="1"/>
    <m/>
    <n v="1"/>
    <m/>
    <m/>
    <m/>
    <m/>
    <m/>
    <n v="2496894.65"/>
    <s v="UPGRADING"/>
    <n v="2"/>
    <s v="ONGOING"/>
    <n v="0.66"/>
    <n v="0.7"/>
    <m/>
    <m/>
    <m/>
    <m/>
    <d v="2018-07-31T00:00:00"/>
    <d v="2018-08-08T00:00:00"/>
    <d v="2018-08-29T00:00:00"/>
    <m/>
    <m/>
    <s v="BREMA CONSTRUCTON"/>
    <n v="2473358.0099999998"/>
    <n v="0"/>
    <n v="0"/>
    <n v="0"/>
    <n v="1"/>
    <n v="0"/>
    <n v="0"/>
    <n v="0"/>
    <n v="0"/>
    <n v="1"/>
    <n v="0"/>
  </r>
  <r>
    <x v="13"/>
    <s v="Cagayan de Oro City"/>
    <n v="304106"/>
    <s v="Bayabas National High School"/>
    <s v="CAGAYAN DE ORO CITY (Capital)"/>
    <n v="1"/>
    <m/>
    <n v="1"/>
    <m/>
    <m/>
    <m/>
    <m/>
    <m/>
    <n v="2935952.5"/>
    <s v="UPGRADING"/>
    <n v="2"/>
    <s v="ONGOING"/>
    <n v="0.65"/>
    <n v="0.7"/>
    <m/>
    <m/>
    <m/>
    <m/>
    <d v="2018-07-31T00:00:00"/>
    <d v="2018-08-08T00:00:00"/>
    <d v="2018-08-29T00:00:00"/>
    <m/>
    <m/>
    <s v="BREMA CONSTRUCTON"/>
    <n v="2911668.44"/>
    <n v="0"/>
    <n v="0"/>
    <n v="0"/>
    <n v="1"/>
    <n v="0"/>
    <n v="0"/>
    <n v="0"/>
    <n v="0"/>
    <n v="1"/>
    <n v="0"/>
  </r>
  <r>
    <x v="13"/>
    <s v="Cagayan de Oro City"/>
    <n v="304125"/>
    <s v="Taglimao National High School"/>
    <s v="CAGAYAN DE ORO CITY (Capital)"/>
    <n v="1"/>
    <m/>
    <n v="1"/>
    <m/>
    <m/>
    <m/>
    <m/>
    <m/>
    <n v="1534398.56"/>
    <s v="UPGRADING"/>
    <n v="2"/>
    <s v="ONGOING"/>
    <n v="0.75"/>
    <n v="0.89"/>
    <m/>
    <m/>
    <m/>
    <m/>
    <d v="2018-07-31T00:00:00"/>
    <d v="2018-08-08T00:00:00"/>
    <d v="2018-08-29T00:00:00"/>
    <m/>
    <m/>
    <s v="BREMA CONSTRUCTON"/>
    <n v="1516689.22"/>
    <n v="0"/>
    <n v="0"/>
    <n v="0"/>
    <n v="1"/>
    <n v="0"/>
    <n v="0"/>
    <n v="0"/>
    <n v="0"/>
    <n v="1"/>
    <n v="0"/>
  </r>
  <r>
    <x v="13"/>
    <s v="El Salvador"/>
    <n v="304065"/>
    <s v="Cogon NHS"/>
    <s v="CITY OF EL SALVADOR"/>
    <n v="2"/>
    <m/>
    <n v="1"/>
    <m/>
    <m/>
    <m/>
    <m/>
    <m/>
    <n v="3640724.85"/>
    <s v="UPGRADING"/>
    <n v="2"/>
    <s v="Completed"/>
    <n v="1"/>
    <n v="1"/>
    <d v="2018-11-05T00:00:00"/>
    <m/>
    <m/>
    <s v="2018-04-0087"/>
    <d v="2018-04-28T00:00:00"/>
    <d v="2018-05-15T00:00:00"/>
    <d v="2018-06-05T00:00:00"/>
    <d v="2018-06-20T00:00:00"/>
    <d v="2018-06-28T00:00:00"/>
    <s v="Joash AR Engineering"/>
    <n v="3602767.26"/>
    <n v="0"/>
    <n v="0"/>
    <n v="0"/>
    <n v="0"/>
    <n v="1"/>
    <n v="0"/>
    <n v="0"/>
    <n v="0"/>
    <n v="0"/>
    <n v="1"/>
  </r>
  <r>
    <x v="13"/>
    <s v="Gingoog City"/>
    <n v="304136"/>
    <s v="Jacinto D. Malimas Sr. National High School"/>
    <s v="GINGOOG CITY"/>
    <n v="1"/>
    <m/>
    <n v="1"/>
    <m/>
    <m/>
    <m/>
    <m/>
    <m/>
    <n v="1235494.03"/>
    <s v="UPGRADING"/>
    <n v="2"/>
    <s v="ONGOING"/>
    <n v="0.9"/>
    <n v="0.9"/>
    <d v="2018-11-05T00:00:00"/>
    <m/>
    <m/>
    <m/>
    <m/>
    <d v="2018-05-28T00:00:00"/>
    <d v="2018-06-03T00:00:00"/>
    <d v="2018-07-27T00:00:00"/>
    <m/>
    <m/>
    <m/>
    <n v="0"/>
    <n v="0"/>
    <n v="0"/>
    <n v="1"/>
    <n v="0"/>
    <n v="0"/>
    <n v="0"/>
    <n v="0"/>
    <n v="1"/>
    <n v="0"/>
  </r>
  <r>
    <x v="13"/>
    <s v="Gingoog City"/>
    <n v="315502"/>
    <s v="Odiongan NHS - Talisay NHS Annex"/>
    <s v="GINGOOG CITY"/>
    <n v="1"/>
    <m/>
    <n v="1"/>
    <m/>
    <m/>
    <m/>
    <m/>
    <m/>
    <n v="1335344.6000000001"/>
    <s v="UPGRADING"/>
    <n v="2"/>
    <s v="ONGOING"/>
    <n v="0.9"/>
    <n v="0.9"/>
    <d v="2018-11-05T00:00:00"/>
    <m/>
    <m/>
    <m/>
    <m/>
    <d v="2018-05-28T00:00:00"/>
    <d v="2018-06-03T00:00:00"/>
    <d v="2018-07-27T00:00:00"/>
    <m/>
    <m/>
    <m/>
    <n v="0"/>
    <n v="0"/>
    <n v="0"/>
    <n v="1"/>
    <n v="0"/>
    <n v="0"/>
    <n v="0"/>
    <n v="0"/>
    <n v="1"/>
    <n v="0"/>
  </r>
  <r>
    <x v="13"/>
    <s v="Lanao del Norte"/>
    <n v="304012"/>
    <s v="MATUNGAO NATIONAL HIGH SCHOOL"/>
    <s v="MATUNGAO"/>
    <n v="1"/>
    <m/>
    <n v="1"/>
    <m/>
    <m/>
    <m/>
    <m/>
    <m/>
    <n v="1575318.14"/>
    <s v="UPGRADING"/>
    <n v="2"/>
    <s v="ONGOING"/>
    <n v="0.2"/>
    <n v="0.25"/>
    <d v="2018-12-13T00:00:00"/>
    <m/>
    <m/>
    <m/>
    <d v="2018-06-08T00:00:00"/>
    <d v="2018-06-18T00:00:00"/>
    <d v="2018-07-03T00:00:00"/>
    <d v="2018-07-11T00:00:00"/>
    <d v="2018-07-18T00:00:00"/>
    <s v="GREEN BUILDERS"/>
    <n v="1550017.52"/>
    <n v="0"/>
    <n v="0"/>
    <n v="0"/>
    <n v="1"/>
    <n v="0"/>
    <n v="0"/>
    <n v="0"/>
    <n v="0"/>
    <n v="1"/>
    <n v="0"/>
  </r>
  <r>
    <x v="13"/>
    <s v="Lanao del Norte"/>
    <n v="304018"/>
    <s v="Pantao Ragat Agro-Ind. HS"/>
    <s v="PANTAO RAGAT"/>
    <n v="2"/>
    <m/>
    <n v="1"/>
    <m/>
    <m/>
    <m/>
    <m/>
    <m/>
    <n v="2290379.34"/>
    <s v="UPGRADING"/>
    <n v="2"/>
    <s v="ONGOING"/>
    <n v="0.2"/>
    <n v="0.2"/>
    <d v="2018-12-13T00:00:00"/>
    <m/>
    <m/>
    <m/>
    <d v="2018-06-08T00:00:00"/>
    <d v="2018-06-18T00:00:00"/>
    <d v="2018-07-03T00:00:00"/>
    <d v="2018-07-11T00:00:00"/>
    <d v="2018-07-18T00:00:00"/>
    <s v="GREEN BUILDERS"/>
    <n v="2233156.5699999998"/>
    <n v="0"/>
    <n v="0"/>
    <n v="0"/>
    <n v="1"/>
    <n v="0"/>
    <n v="0"/>
    <n v="0"/>
    <n v="0"/>
    <n v="1"/>
    <n v="0"/>
  </r>
  <r>
    <x v="13"/>
    <s v="Misamis Occidental"/>
    <n v="304024"/>
    <s v="Aloran Trade HS"/>
    <s v="ALORAN"/>
    <n v="1"/>
    <m/>
    <n v="1"/>
    <m/>
    <m/>
    <m/>
    <m/>
    <m/>
    <n v="2803883.95"/>
    <s v="UPGRADING"/>
    <n v="2"/>
    <s v="Completed"/>
    <n v="1"/>
    <n v="1"/>
    <d v="2018-12-05T00:00:00"/>
    <m/>
    <m/>
    <s v="013-2018"/>
    <d v="2018-04-27T00:00:00"/>
    <m/>
    <d v="2018-05-10T00:00:00"/>
    <d v="2018-06-08T00:00:00"/>
    <d v="2018-07-31T00:00:00"/>
    <s v="JEFY CONSTRUCTION"/>
    <n v="2786248.77"/>
    <n v="0"/>
    <n v="0"/>
    <n v="0"/>
    <n v="0"/>
    <n v="1"/>
    <n v="0"/>
    <n v="0"/>
    <n v="0"/>
    <n v="0"/>
    <n v="1"/>
  </r>
  <r>
    <x v="13"/>
    <s v="Misamis Occidental"/>
    <n v="304037"/>
    <s v="Jimenez NCHS"/>
    <s v="JIMENEZ"/>
    <n v="1"/>
    <m/>
    <n v="1"/>
    <m/>
    <m/>
    <m/>
    <m/>
    <m/>
    <n v="1149848.54"/>
    <s v="UPGRADING"/>
    <n v="2"/>
    <s v="Completed"/>
    <n v="1"/>
    <n v="1"/>
    <d v="2018-12-05T00:00:00"/>
    <m/>
    <m/>
    <s v="012-2018"/>
    <d v="2018-04-27T00:00:00"/>
    <m/>
    <d v="2018-05-10T00:00:00"/>
    <d v="2018-06-08T00:00:00"/>
    <d v="2018-07-31T00:00:00"/>
    <s v="JEFY CONSTRUCTION"/>
    <n v="1140754.8400000001"/>
    <n v="0"/>
    <n v="0"/>
    <n v="0"/>
    <n v="0"/>
    <n v="1"/>
    <n v="0"/>
    <n v="0"/>
    <n v="0"/>
    <n v="0"/>
    <n v="1"/>
  </r>
  <r>
    <x v="13"/>
    <s v="Misamis Occidental"/>
    <n v="315207"/>
    <s v="Sibugon IS"/>
    <s v="LOPEZ JAENA"/>
    <n v="1"/>
    <m/>
    <n v="1"/>
    <m/>
    <m/>
    <m/>
    <m/>
    <m/>
    <n v="3088427.99"/>
    <s v="UPGRADING"/>
    <n v="2"/>
    <s v="Completed"/>
    <n v="1"/>
    <n v="1"/>
    <d v="2018-12-05T00:00:00"/>
    <m/>
    <m/>
    <s v="016-2018"/>
    <d v="2018-04-27T00:00:00"/>
    <m/>
    <d v="2018-05-10T00:00:00"/>
    <d v="2018-06-08T00:00:00"/>
    <d v="2018-08-03T00:00:00"/>
    <s v="MAQUESERQ CONSTRUCTION &amp; GEN. MDSE."/>
    <n v="3059883.65"/>
    <n v="0"/>
    <n v="0"/>
    <n v="0"/>
    <n v="0"/>
    <n v="1"/>
    <n v="0"/>
    <n v="0"/>
    <n v="0"/>
    <n v="0"/>
    <n v="1"/>
  </r>
  <r>
    <x v="13"/>
    <s v="Ozamis City"/>
    <n v="304169"/>
    <s v="Pulot National High School"/>
    <s v="OZAMIS CITY"/>
    <n v="2"/>
    <m/>
    <n v="1"/>
    <m/>
    <m/>
    <m/>
    <m/>
    <m/>
    <n v="2548844.06"/>
    <s v="UPGRADING"/>
    <n v="2"/>
    <s v="Completed"/>
    <n v="1"/>
    <n v="1"/>
    <m/>
    <m/>
    <m/>
    <s v="092-INFRA18-008"/>
    <d v="2018-08-16T00:00:00"/>
    <s v="-"/>
    <d v="2018-08-22T00:00:00"/>
    <m/>
    <m/>
    <s v="EDTAHA BUILDERS, INC"/>
    <m/>
    <n v="0"/>
    <n v="0"/>
    <n v="0"/>
    <n v="0"/>
    <n v="1"/>
    <n v="0"/>
    <n v="0"/>
    <n v="0"/>
    <n v="0"/>
    <n v="1"/>
  </r>
  <r>
    <x v="13"/>
    <s v="Tangub City"/>
    <n v="304041"/>
    <s v="Lorenzo Tan NHS"/>
    <s v="TANGUB CITY"/>
    <n v="2"/>
    <m/>
    <n v="1"/>
    <m/>
    <m/>
    <m/>
    <m/>
    <m/>
    <n v="2506678.54"/>
    <s v="UPGRADING"/>
    <n v="2"/>
    <s v="ONGOING"/>
    <n v="0.8"/>
    <n v="0.8"/>
    <m/>
    <m/>
    <m/>
    <m/>
    <d v="2018-08-07T00:00:00"/>
    <d v="2018-08-20T00:00:00"/>
    <d v="2018-09-05T00:00:00"/>
    <d v="2018-09-08T00:00:00"/>
    <d v="2018-09-13T00:00:00"/>
    <m/>
    <m/>
    <n v="0"/>
    <n v="0"/>
    <n v="0"/>
    <n v="1"/>
    <n v="0"/>
    <n v="0"/>
    <n v="0"/>
    <n v="0"/>
    <n v="1"/>
    <n v="0"/>
  </r>
  <r>
    <x v="13"/>
    <s v="Valencia City"/>
    <m/>
    <s v="Valencia City NHS"/>
    <s v="CITY OF VALENCIA"/>
    <n v="4"/>
    <m/>
    <n v="1"/>
    <m/>
    <m/>
    <m/>
    <m/>
    <m/>
    <n v="4667328.3"/>
    <s v="UPGRADING"/>
    <n v="2"/>
    <s v="ONGOING"/>
    <n v="0.5"/>
    <n v="0.85"/>
    <m/>
    <m/>
    <m/>
    <m/>
    <d v="2018-06-08T00:00:00"/>
    <d v="2018-06-14T00:00:00"/>
    <d v="2018-07-02T00:00:00"/>
    <d v="2018-07-10T00:00:00"/>
    <d v="2018-08-07T00:00:00"/>
    <m/>
    <n v="4638510.6100000003"/>
    <n v="0"/>
    <n v="0"/>
    <n v="0"/>
    <n v="1"/>
    <n v="0"/>
    <n v="0"/>
    <n v="0"/>
    <n v="0"/>
    <n v="1"/>
    <n v="0"/>
  </r>
  <r>
    <x v="14"/>
    <s v="Compostela Valley"/>
    <n v="304205"/>
    <s v="Nabunturan NCHS"/>
    <s v="NABUNTURAN (Capital)"/>
    <n v="2"/>
    <m/>
    <n v="1"/>
    <m/>
    <m/>
    <m/>
    <m/>
    <m/>
    <n v="4870283.68"/>
    <s v="UPGRADING"/>
    <n v="2"/>
    <s v="ONGOING"/>
    <n v="0.95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75"/>
    <s v="Araibo NHS"/>
    <s v="PANTUKAN"/>
    <n v="2"/>
    <m/>
    <n v="1"/>
    <m/>
    <m/>
    <m/>
    <m/>
    <m/>
    <n v="1488006.88"/>
    <s v="UPGRADING"/>
    <n v="2"/>
    <s v="Completed"/>
    <n v="0.9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96"/>
    <s v="Talomo National High School"/>
    <s v="DAVAO CITY"/>
    <n v="1"/>
    <m/>
    <n v="1"/>
    <m/>
    <m/>
    <m/>
    <m/>
    <m/>
    <n v="1136880.49"/>
    <s v="UPGRADING"/>
    <n v="2"/>
    <s v="Completed"/>
    <n v="0.4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76"/>
    <s v="Mabini NHS"/>
    <s v="DAVAO CITY"/>
    <n v="1"/>
    <m/>
    <n v="1"/>
    <m/>
    <m/>
    <m/>
    <m/>
    <m/>
    <n v="525546.17000000004"/>
    <s v="UPGRADING"/>
    <n v="2"/>
    <s v="Completed"/>
    <n v="0.4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77"/>
    <s v="JESUS J. SORIANO NATIONAL HIGH SCHOOL"/>
    <s v="DAVAO CITY"/>
    <n v="1"/>
    <m/>
    <n v="1"/>
    <m/>
    <m/>
    <m/>
    <m/>
    <m/>
    <n v="6449590.2000000002"/>
    <s v="UPGRADING"/>
    <n v="2"/>
    <s v="Completed"/>
    <n v="0.6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16202"/>
    <s v="Catalunan Pequeno National High School"/>
    <s v="DAVAO CITY"/>
    <n v="1"/>
    <m/>
    <n v="1"/>
    <m/>
    <m/>
    <m/>
    <m/>
    <m/>
    <n v="278196.92"/>
    <s v="UPGRADING"/>
    <n v="2"/>
    <s v="Completed"/>
    <n v="0.3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79"/>
    <s v="Malabog National High School"/>
    <s v="DAVAO CITY"/>
    <n v="2"/>
    <m/>
    <n v="1"/>
    <m/>
    <m/>
    <m/>
    <m/>
    <m/>
    <n v="591519.51"/>
    <s v="UPGRADING"/>
    <n v="2"/>
    <s v="ONGOING"/>
    <n v="0.3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80"/>
    <s v="Mandug NHS (Pablo Lorenzo NHS)"/>
    <s v="DAVAO CITY"/>
    <n v="2"/>
    <m/>
    <n v="1"/>
    <m/>
    <m/>
    <m/>
    <m/>
    <m/>
    <n v="412886.5"/>
    <s v="UPGRADING"/>
    <n v="2"/>
    <s v="ONGOING"/>
    <n v="0.3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64"/>
    <s v="E. Ramos NHS"/>
    <s v="DAVAO CITY"/>
    <n v="2"/>
    <m/>
    <n v="1"/>
    <m/>
    <m/>
    <m/>
    <m/>
    <m/>
    <n v="317915.81"/>
    <s v="UPGRADING"/>
    <n v="2"/>
    <s v="ONGOING"/>
    <n v="0.55000000000000004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16201"/>
    <s v="Bernardino B. Bosque NHS"/>
    <s v="DAVAO CITY"/>
    <n v="2"/>
    <m/>
    <n v="1"/>
    <m/>
    <m/>
    <m/>
    <m/>
    <m/>
    <n v="233327.26"/>
    <s v="UPGRADING"/>
    <n v="2"/>
    <s v="ONGOING"/>
    <n v="0.3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81"/>
    <s v="Marilog High School of Agriculture (Tech-Voc School)"/>
    <s v="DAVAO CITY"/>
    <n v="3"/>
    <m/>
    <n v="1"/>
    <m/>
    <m/>
    <m/>
    <m/>
    <m/>
    <n v="695170.9"/>
    <s v="UPGRADING"/>
    <n v="2"/>
    <s v="ONGOING"/>
    <n v="0.5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87"/>
    <s v="Mintal NCHS - Tugbok National HS"/>
    <s v="DAVAO CITY"/>
    <n v="3"/>
    <m/>
    <n v="1"/>
    <m/>
    <m/>
    <m/>
    <m/>
    <m/>
    <n v="370656.24"/>
    <s v="UPGRADING"/>
    <n v="2"/>
    <s v="Completed"/>
    <n v="0.3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55"/>
    <s v="Wangan National High School"/>
    <s v="DAVAO CITY"/>
    <n v="3"/>
    <m/>
    <n v="1"/>
    <m/>
    <m/>
    <m/>
    <m/>
    <m/>
    <n v="515482.7"/>
    <s v="UPGRADING"/>
    <n v="2"/>
    <s v="ONGOING"/>
    <n v="0.3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86"/>
    <s v="Sto. Niño National High School"/>
    <s v="DAVAO CITY"/>
    <n v="3"/>
    <m/>
    <n v="1"/>
    <m/>
    <m/>
    <m/>
    <m/>
    <m/>
    <n v="388721.87"/>
    <s v="UPGRADING"/>
    <n v="2"/>
    <s v="Completed"/>
    <n v="0.55000000000000004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92"/>
    <s v="Sirib NHS"/>
    <s v="DAVAO CITY"/>
    <n v="3"/>
    <m/>
    <n v="1"/>
    <m/>
    <m/>
    <m/>
    <m/>
    <m/>
    <n v="329202.03000000003"/>
    <s v="UPGRADING"/>
    <n v="2"/>
    <s v="ONGOING"/>
    <n v="0.55000000000000004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88"/>
    <s v="Optaciano Hilay NHS"/>
    <s v="DAVAO CITY"/>
    <n v="3"/>
    <m/>
    <n v="1"/>
    <m/>
    <m/>
    <m/>
    <m/>
    <m/>
    <n v="291703.36"/>
    <s v="UPGRADING"/>
    <n v="2"/>
    <s v="Completed"/>
    <n v="0.3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82"/>
    <s v="Marilog National High School"/>
    <s v="DAVAO CITY"/>
    <n v="3"/>
    <m/>
    <n v="1"/>
    <m/>
    <m/>
    <m/>
    <m/>
    <m/>
    <n v="380451.14"/>
    <s v="UPGRADING"/>
    <n v="2"/>
    <s v="ONGOING"/>
    <n v="0.55000000000000004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42"/>
    <s v="Ma. Cristina P. Belcar Agricultural High School"/>
    <s v="DAVAO CITY"/>
    <n v="3"/>
    <m/>
    <n v="1"/>
    <m/>
    <m/>
    <m/>
    <m/>
    <m/>
    <n v="331453.2800000000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73"/>
    <s v="Los Amigos NHS"/>
    <s v="DAVAO CITY"/>
    <n v="3"/>
    <m/>
    <n v="1"/>
    <m/>
    <m/>
    <m/>
    <m/>
    <m/>
    <n v="256124.71"/>
    <s v="UPGRADING"/>
    <n v="2"/>
    <s v="ONGOING"/>
    <n v="0.6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95"/>
    <s v="Emilio J. Estipona- Guinga NHS"/>
    <s v="DAVAO CITY"/>
    <n v="3"/>
    <m/>
    <n v="1"/>
    <m/>
    <m/>
    <m/>
    <m/>
    <m/>
    <n v="366616.4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61"/>
    <s v="Dona Carmen Denia NHS"/>
    <s v="DAVAO CITY"/>
    <n v="3"/>
    <m/>
    <n v="1"/>
    <m/>
    <m/>
    <m/>
    <m/>
    <m/>
    <n v="1150615.6399999999"/>
    <s v="UPGRADING"/>
    <n v="2"/>
    <s v="ONGOING"/>
    <n v="0.25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50"/>
    <s v="Binugao NHS"/>
    <s v="DAVAO CITY"/>
    <n v="3"/>
    <m/>
    <n v="1"/>
    <m/>
    <m/>
    <m/>
    <m/>
    <m/>
    <n v="499043.45"/>
    <s v="UPGRADING"/>
    <n v="2"/>
    <s v="ONGOING"/>
    <n v="0.6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304348"/>
    <s v="Talandang National High School"/>
    <s v="DAVAO CITY"/>
    <n v="3"/>
    <m/>
    <n v="1"/>
    <m/>
    <m/>
    <m/>
    <m/>
    <m/>
    <n v="699926.67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94"/>
    <s v="Tagakpan NHS"/>
    <s v="DAVAO CITY"/>
    <n v="3"/>
    <m/>
    <n v="1"/>
    <m/>
    <m/>
    <m/>
    <m/>
    <m/>
    <n v="292433.51"/>
    <s v="UPGRADING"/>
    <n v="2"/>
    <s v="ONGOING"/>
    <n v="0.25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riental"/>
    <n v="304300"/>
    <s v="Baganga NHS"/>
    <s v="BAGANGA"/>
    <n v="1"/>
    <m/>
    <n v="1"/>
    <m/>
    <m/>
    <m/>
    <m/>
    <m/>
    <n v="3765128.18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Oriental"/>
    <n v="304311"/>
    <s v="Cateel Vocational High School"/>
    <s v="CATEEL"/>
    <n v="1"/>
    <m/>
    <n v="1"/>
    <m/>
    <m/>
    <m/>
    <m/>
    <m/>
    <n v="4353915.6500000004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igos City"/>
    <n v="129771"/>
    <s v="Ramon Magsaysay CES"/>
    <s v="CITY OF DIGOS (Capital)"/>
    <n v="1"/>
    <m/>
    <n v="1"/>
    <m/>
    <m/>
    <m/>
    <m/>
    <m/>
    <n v="1574224.53"/>
    <s v="UPGRADING"/>
    <n v="2"/>
    <s v="Completed"/>
    <n v="1"/>
    <n v="1"/>
    <s v="February 27, 2019"/>
    <s v="February 27, 2019"/>
    <s v="18-04-059"/>
    <s v="18-04-059"/>
    <s v="sept. 14-21, 2019"/>
    <s v="sept.18, 2018"/>
    <s v="sept. 21, 2018"/>
    <s v="nov. 13, 2018"/>
    <s v="Nov. 21, 2018"/>
    <s v="NLC Construction and Supplies"/>
    <n v="1566392.57"/>
    <n v="0"/>
    <n v="0"/>
    <n v="0"/>
    <n v="0"/>
    <n v="1"/>
    <n v="0"/>
    <n v="0"/>
    <n v="0"/>
    <n v="0"/>
    <n v="1"/>
  </r>
  <r>
    <x v="14"/>
    <s v="Mati City"/>
    <n v="304326"/>
    <s v="Mati SAT"/>
    <s v="CITY OF MATI (Capital)"/>
    <n v="2"/>
    <m/>
    <n v="1"/>
    <m/>
    <m/>
    <m/>
    <m/>
    <m/>
    <n v="6004556.6500000004"/>
    <s v="UPGRADING"/>
    <n v="2"/>
    <s v="Completed"/>
    <n v="1"/>
    <n v="1"/>
    <d v="2019-01-24T00:00:00"/>
    <m/>
    <m/>
    <m/>
    <d v="2018-06-14T00:00:00"/>
    <d v="2018-05-29T00:00:00"/>
    <d v="2018-06-26T00:00:00"/>
    <d v="2018-07-10T00:00:00"/>
    <d v="2018-07-24T00:00:00"/>
    <s v="MATT GLASS"/>
    <n v="5944653.7300000004"/>
    <n v="0"/>
    <n v="0"/>
    <n v="0"/>
    <n v="0"/>
    <n v="1"/>
    <n v="0"/>
    <n v="0"/>
    <n v="0"/>
    <n v="0"/>
    <n v="1"/>
  </r>
  <r>
    <x v="14"/>
    <s v="Mati City"/>
    <n v="304321"/>
    <s v="Lupon NCHS"/>
    <s v="LUPON"/>
    <n v="2"/>
    <m/>
    <n v="1"/>
    <m/>
    <m/>
    <m/>
    <m/>
    <m/>
    <n v="2039801.11"/>
    <s v="UPGRADING"/>
    <n v="2"/>
    <s v="Completed"/>
    <n v="1"/>
    <n v="1"/>
    <d v="2019-01-24T00:00:00"/>
    <m/>
    <m/>
    <m/>
    <d v="2018-06-14T00:00:00"/>
    <d v="2018-05-29T00:00:00"/>
    <d v="2018-06-26T00:00:00"/>
    <d v="2018-07-10T00:00:00"/>
    <d v="2018-07-24T00:00:00"/>
    <s v="MATT GLASS"/>
    <n v="2024474.47"/>
    <n v="0"/>
    <n v="0"/>
    <n v="0"/>
    <n v="0"/>
    <n v="1"/>
    <n v="0"/>
    <n v="0"/>
    <n v="0"/>
    <n v="0"/>
    <n v="1"/>
  </r>
  <r>
    <x v="14"/>
    <s v="Mati City"/>
    <n v="304319"/>
    <s v="Lupon Vocational High School"/>
    <s v="LUPON"/>
    <n v="2"/>
    <m/>
    <n v="1"/>
    <m/>
    <m/>
    <m/>
    <m/>
    <m/>
    <n v="6223202.3499999996"/>
    <s v="UPGRADING"/>
    <n v="2"/>
    <s v="Completed"/>
    <n v="1"/>
    <n v="1"/>
    <d v="2019-01-24T00:00:00"/>
    <m/>
    <m/>
    <m/>
    <d v="2018-06-14T00:00:00"/>
    <d v="2018-05-29T00:00:00"/>
    <d v="2018-06-26T00:00:00"/>
    <d v="2018-07-10T00:00:00"/>
    <d v="2018-07-24T00:00:00"/>
    <s v="MATT GLASS"/>
    <n v="6186729.6900000004"/>
    <n v="0"/>
    <n v="0"/>
    <n v="0"/>
    <n v="0"/>
    <n v="1"/>
    <n v="0"/>
    <n v="0"/>
    <n v="0"/>
    <n v="0"/>
    <n v="1"/>
  </r>
  <r>
    <x v="14"/>
    <s v="Panabo City"/>
    <n v="304405"/>
    <s v="Don Manuel A. Javellana Memorial National High School"/>
    <s v="CITY OF PANABO"/>
    <n v="2"/>
    <m/>
    <n v="1"/>
    <m/>
    <m/>
    <m/>
    <m/>
    <m/>
    <n v="2086018.36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Panabo City"/>
    <n v="316401"/>
    <s v="Southern Davao National High School"/>
    <s v="CITY OF PANABO"/>
    <n v="2"/>
    <m/>
    <n v="1"/>
    <m/>
    <m/>
    <m/>
    <m/>
    <m/>
    <n v="2972771.38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Tagum City"/>
    <n v="304231"/>
    <s v="Jose Tuason Jr. Memorial National High School"/>
    <s v="CITY OF TAGUM (Capital)"/>
    <n v="1"/>
    <m/>
    <n v="1"/>
    <m/>
    <m/>
    <m/>
    <m/>
    <m/>
    <n v="884175.83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Tagum City"/>
    <n v="304232"/>
    <s v="Pipisan Maug National High School"/>
    <s v="CITY OF TAGUM (Capital)"/>
    <n v="1"/>
    <m/>
    <n v="1"/>
    <m/>
    <m/>
    <m/>
    <m/>
    <m/>
    <n v="523181.14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Tagum City"/>
    <n v="322401"/>
    <s v="Canocotan National High School"/>
    <s v="CITY OF TAGUM (Capital)"/>
    <n v="1"/>
    <m/>
    <n v="1"/>
    <m/>
    <m/>
    <m/>
    <m/>
    <m/>
    <n v="319590.45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Tagum City"/>
    <n v="500426"/>
    <s v="PANDAPAN INTEGRATED SCHOOL"/>
    <s v="CITY OF TAGUM (Capital)"/>
    <n v="1"/>
    <m/>
    <n v="1"/>
    <m/>
    <m/>
    <m/>
    <m/>
    <m/>
    <n v="195718.99"/>
    <s v="UPGRADING"/>
    <n v="2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Cotabato City"/>
    <n v="304634"/>
    <s v="Notre Dame Village National High School"/>
    <s v="COTABATO CITY"/>
    <n v="1"/>
    <m/>
    <n v="1"/>
    <m/>
    <m/>
    <m/>
    <m/>
    <m/>
    <n v="4427334.88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General Santos City"/>
    <n v="500302"/>
    <s v="General Santos City SPED Integrated School"/>
    <s v="GENERAL SANTOS CITY (DADIANGAS)"/>
    <n v="1"/>
    <m/>
    <n v="1"/>
    <m/>
    <m/>
    <m/>
    <m/>
    <m/>
    <n v="2502091.86"/>
    <s v="UPGRADING"/>
    <n v="2"/>
    <s v="Completed"/>
    <m/>
    <n v="1"/>
    <s v="Oct. 21, 2018"/>
    <m/>
    <m/>
    <m/>
    <m/>
    <m/>
    <s v="May 15, 2018"/>
    <m/>
    <s v="July 16, 2018"/>
    <s v="Automatgeneric Trading and Services"/>
    <m/>
    <n v="0"/>
    <n v="0"/>
    <n v="0"/>
    <n v="0"/>
    <n v="1"/>
    <n v="0"/>
    <n v="0"/>
    <n v="0"/>
    <n v="0"/>
    <n v="1"/>
  </r>
  <r>
    <x v="15"/>
    <s v="General Santos City"/>
    <n v="304646"/>
    <s v="Gen. Santos City High School - Lanton High School Annex"/>
    <s v="GENERAL SANTOS CITY (DADIANGAS)"/>
    <n v="1"/>
    <m/>
    <n v="1"/>
    <m/>
    <m/>
    <m/>
    <m/>
    <m/>
    <n v="2029337.58"/>
    <s v="UPGRADING"/>
    <n v="2"/>
    <s v="Completed"/>
    <m/>
    <n v="1"/>
    <s v="Oct. 21, 2018"/>
    <s v="Oct. 30, 2018"/>
    <m/>
    <m/>
    <m/>
    <m/>
    <s v="May 15, 2018"/>
    <m/>
    <s v="July 16, 2018"/>
    <s v="Kupler Industries Inc."/>
    <m/>
    <n v="0"/>
    <n v="0"/>
    <n v="0"/>
    <n v="0"/>
    <n v="1"/>
    <n v="0"/>
    <n v="0"/>
    <n v="0"/>
    <n v="0"/>
    <n v="1"/>
  </r>
  <r>
    <x v="15"/>
    <s v="General Santos City"/>
    <n v="304650"/>
    <s v="Labangal National High School (Main)"/>
    <s v="GENERAL SANTOS CITY (DADIANGAS)"/>
    <n v="1"/>
    <m/>
    <n v="1"/>
    <m/>
    <m/>
    <m/>
    <m/>
    <m/>
    <n v="2441996.2200000002"/>
    <s v="UPGRADING"/>
    <n v="2"/>
    <s v="Completed"/>
    <m/>
    <n v="1"/>
    <s v="Oct. 21, 2018"/>
    <s v="Oct. 30, 2018"/>
    <m/>
    <m/>
    <m/>
    <m/>
    <s v="May 15, 2018"/>
    <m/>
    <s v="July 16, 2018"/>
    <s v="Kupler Industries Inc."/>
    <m/>
    <n v="0"/>
    <n v="0"/>
    <n v="0"/>
    <n v="0"/>
    <n v="1"/>
    <n v="0"/>
    <n v="0"/>
    <n v="0"/>
    <n v="0"/>
    <n v="1"/>
  </r>
  <r>
    <x v="15"/>
    <s v="Kidapawan City"/>
    <n v="304661"/>
    <s v="Kidapawan City National High School"/>
    <s v="CITY OF KIDAPAWAN (Capital)"/>
    <n v="2"/>
    <m/>
    <n v="1"/>
    <m/>
    <m/>
    <m/>
    <m/>
    <m/>
    <n v="4189628.61"/>
    <s v="UPGRADING"/>
    <n v="2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5"/>
    <s v="Koronadal City"/>
    <n v="304671"/>
    <s v="Koronadal NCHS"/>
    <s v="CITY OF KORONADAL (Capital)"/>
    <n v="2"/>
    <m/>
    <n v="1"/>
    <m/>
    <m/>
    <m/>
    <m/>
    <m/>
    <n v="5136663.58"/>
    <s v="UPGRADING"/>
    <n v="2"/>
    <s v="ONGOING"/>
    <m/>
    <n v="0.05"/>
    <s v="January 24 2018"/>
    <m/>
    <s v="GEPS 5410273"/>
    <s v="I-2018-09-008"/>
    <s v="June 8, 2018"/>
    <s v=" July 16, 2018"/>
    <s v="July 30, 2018"/>
    <s v="September 12, 2018"/>
    <s v="September 24, 2018"/>
    <s v="EC SOLICON BUILDERS"/>
    <n v="4599881.29"/>
    <n v="0"/>
    <n v="0"/>
    <n v="0"/>
    <n v="1"/>
    <n v="0"/>
    <n v="0"/>
    <n v="0"/>
    <n v="0"/>
    <n v="1"/>
    <n v="0"/>
  </r>
  <r>
    <x v="15"/>
    <s v="South Cotabato"/>
    <n v="304559"/>
    <s v="Poblacion Polomolok NHS"/>
    <s v="POLOMOLOK"/>
    <n v="1"/>
    <m/>
    <n v="1"/>
    <m/>
    <m/>
    <m/>
    <m/>
    <m/>
    <n v="9864781.2899999991"/>
    <s v="UPGRADING"/>
    <n v="2"/>
    <s v="Completed"/>
    <n v="0.4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South Cotabato"/>
    <n v="304556"/>
    <s v="Maltana NHS"/>
    <s v="TAMPAKAN"/>
    <n v="1"/>
    <m/>
    <n v="1"/>
    <m/>
    <m/>
    <m/>
    <m/>
    <m/>
    <n v="6800902.8499999996"/>
    <s v="UPGRADING"/>
    <n v="2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5"/>
    <s v="Sultan Kudarat"/>
    <n v="304597"/>
    <s v="Lambayong National High School"/>
    <s v="LAMBAYONG (MARIANO MARCOS)"/>
    <n v="1"/>
    <m/>
    <n v="1"/>
    <m/>
    <m/>
    <m/>
    <m/>
    <m/>
    <n v="3336871.31"/>
    <s v="UPGRADING"/>
    <n v="2"/>
    <s v="Completed"/>
    <n v="1"/>
    <n v="1"/>
    <m/>
    <m/>
    <m/>
    <m/>
    <s v="Dec. 07, 2018"/>
    <s v="Dec. 14, 2018"/>
    <s v="Dec. 27, 2018"/>
    <s v="Dec. 28, 2018"/>
    <m/>
    <s v="3K'S Industrial Maintenance and Services, Inc."/>
    <n v="2500055.17"/>
    <n v="0"/>
    <n v="0"/>
    <n v="0"/>
    <n v="0"/>
    <n v="1"/>
    <n v="0"/>
    <n v="0"/>
    <n v="0"/>
    <n v="0"/>
    <n v="1"/>
  </r>
  <r>
    <x v="15"/>
    <s v="Tacurong City"/>
    <n v="304624"/>
    <s v="Tacurong NHS"/>
    <s v="CITY OF TACURONG"/>
    <n v="1"/>
    <m/>
    <n v="1"/>
    <m/>
    <m/>
    <m/>
    <m/>
    <m/>
    <n v="4563975.22"/>
    <s v="UPGRADING"/>
    <n v="2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Apayao"/>
    <n v="135259"/>
    <s v="Conner Central School"/>
    <s v="CONNER"/>
    <n v="0"/>
    <m/>
    <n v="1"/>
    <m/>
    <m/>
    <m/>
    <m/>
    <m/>
    <n v="976624.7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219020"/>
    <s v="Mabiga Elementary School"/>
    <s v="CONNER"/>
    <n v="0"/>
    <m/>
    <n v="1"/>
    <m/>
    <m/>
    <m/>
    <m/>
    <m/>
    <n v="398700.3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05112"/>
    <s v="Conner Natl. HS"/>
    <s v="CONNER"/>
    <n v="0"/>
    <m/>
    <n v="1"/>
    <m/>
    <m/>
    <m/>
    <m/>
    <m/>
    <n v="1317860.01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05114"/>
    <s v="Gov. Benjamin Leguiab, Sr. Mem. NHS Main"/>
    <s v="CONNER"/>
    <n v="0"/>
    <m/>
    <n v="1"/>
    <m/>
    <m/>
    <m/>
    <m/>
    <m/>
    <n v="1162205.1499999999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18802"/>
    <s v="Conner Central NHS Talifugo Annex"/>
    <s v="CONNER"/>
    <n v="0"/>
    <m/>
    <n v="1"/>
    <m/>
    <m/>
    <m/>
    <m/>
    <m/>
    <n v="1282984.5900000001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18812"/>
    <s v="Conner Central NHS Ili Annex"/>
    <s v="CONNER"/>
    <n v="0"/>
    <m/>
    <n v="1"/>
    <m/>
    <m/>
    <m/>
    <m/>
    <m/>
    <n v="1253305.67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Apayao"/>
    <n v="135287"/>
    <s v="Balasi Elementary School"/>
    <s v="FLORA"/>
    <n v="0"/>
    <m/>
    <n v="1"/>
    <m/>
    <m/>
    <m/>
    <m/>
    <m/>
    <n v="739360.4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Apayao"/>
    <n v="135289"/>
    <s v="Flora CS"/>
    <s v="FLORA"/>
    <n v="0"/>
    <m/>
    <n v="1"/>
    <m/>
    <m/>
    <m/>
    <m/>
    <m/>
    <n v="1214859.8999999999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294"/>
    <s v="Mallig ES"/>
    <s v="FLORA"/>
    <n v="0"/>
    <m/>
    <n v="1"/>
    <m/>
    <m/>
    <m/>
    <m/>
    <m/>
    <n v="723531.26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Apayao"/>
    <n v="135336"/>
    <s v="Luna CS"/>
    <s v="LUNA"/>
    <n v="0"/>
    <m/>
    <n v="1"/>
    <m/>
    <m/>
    <m/>
    <m/>
    <m/>
    <n v="1314374.58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356"/>
    <s v="Mataguisi ES"/>
    <s v="PUDTOL"/>
    <n v="0"/>
    <m/>
    <n v="1"/>
    <m/>
    <m/>
    <m/>
    <m/>
    <m/>
    <n v="513708.94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0"/>
    <s v="Apayao"/>
    <n v="135357"/>
    <s v="Pudtol CS"/>
    <s v="PUDTOL"/>
    <n v="0"/>
    <m/>
    <n v="1"/>
    <m/>
    <m/>
    <m/>
    <m/>
    <m/>
    <n v="1415078.72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18810"/>
    <s v="Swan National Agricultural and Trade  High School"/>
    <s v="PUDTOL"/>
    <n v="0"/>
    <m/>
    <n v="1"/>
    <m/>
    <m/>
    <m/>
    <m/>
    <m/>
    <n v="1224974.42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05124"/>
    <s v="Sipa-Imelda NHS"/>
    <s v="SANTA MARCELA"/>
    <n v="0"/>
    <m/>
    <n v="1"/>
    <m/>
    <m/>
    <m/>
    <m/>
    <m/>
    <n v="1368646.52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18805"/>
    <s v="CONSUELO NATIONAL HIGH SCHOOL"/>
    <s v="SANTA MARCELA"/>
    <n v="0"/>
    <m/>
    <n v="1"/>
    <m/>
    <m/>
    <m/>
    <m/>
    <m/>
    <n v="1280614.31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iargao"/>
    <n v="304782"/>
    <s v="San Isidro National High School"/>
    <s v="SAN ISIDRO"/>
    <n v="1"/>
    <m/>
    <n v="1"/>
    <m/>
    <m/>
    <m/>
    <m/>
    <m/>
    <n v="3050000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iargao"/>
    <n v="304785"/>
    <s v="Sapao National High School"/>
    <s v="SANTA MONICA (SAPAO)"/>
    <n v="1"/>
    <m/>
    <n v="1"/>
    <m/>
    <m/>
    <m/>
    <m/>
    <m/>
    <n v="3050000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iargao"/>
    <n v="132224"/>
    <s v="Socorro Central Elementary School and SPED Center"/>
    <s v="SOCORRO"/>
    <n v="1"/>
    <m/>
    <n v="1"/>
    <m/>
    <m/>
    <m/>
    <m/>
    <m/>
    <n v="3000000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iargao"/>
    <n v="304788"/>
    <s v="SOCORRO NATIONAL HIGH SCHOOL"/>
    <s v="SOCORRO"/>
    <n v="1"/>
    <m/>
    <n v="1"/>
    <m/>
    <m/>
    <m/>
    <m/>
    <m/>
    <n v="3700000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iargao"/>
    <n v="304790"/>
    <s v="Pamosaingan National High School"/>
    <s v="SOCORRO"/>
    <n v="1"/>
    <m/>
    <n v="1"/>
    <m/>
    <m/>
    <m/>
    <m/>
    <m/>
    <n v="3050000"/>
    <s v="UPGRADING"/>
    <n v="3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City"/>
    <n v="304795"/>
    <s v="Ipil NHS"/>
    <s v="SURIGAO CITY (Capital)"/>
    <n v="2"/>
    <m/>
    <n v="1"/>
    <m/>
    <m/>
    <m/>
    <m/>
    <m/>
    <n v="1348769.53"/>
    <s v="UPGRADING"/>
    <n v="3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City"/>
    <n v="317701"/>
    <s v="Taft NHS"/>
    <s v="SURIGAO CITY (Capital)"/>
    <n v="2"/>
    <m/>
    <n v="1"/>
    <m/>
    <m/>
    <m/>
    <m/>
    <m/>
    <n v="987826.51"/>
    <s v="UPGRADING"/>
    <n v="3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City"/>
    <n v="317704"/>
    <s v="Lipata National High School"/>
    <s v="SURIGAO CITY (Capital)"/>
    <n v="2"/>
    <m/>
    <n v="1"/>
    <m/>
    <m/>
    <m/>
    <m/>
    <m/>
    <n v="953359.27"/>
    <s v="UPGRADING"/>
    <n v="3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Norte"/>
    <n v="340416"/>
    <s v="Alegria Stand Alone Senior High School"/>
    <s v="ALEGRIA"/>
    <n v="2"/>
    <m/>
    <n v="1"/>
    <m/>
    <m/>
    <m/>
    <m/>
    <m/>
    <n v="1657085.43"/>
    <s v="UPGRADING"/>
    <n v="3"/>
    <s v="Completed"/>
    <n v="0.8"/>
    <n v="1"/>
    <d v="2019-02-20T00:00:00"/>
    <m/>
    <m/>
    <s v="025-2018"/>
    <d v="2018-10-19T00:00:00"/>
    <d v="2018-10-26T00:00:00"/>
    <d v="2018-11-07T00:00:00"/>
    <d v="2018-11-16T00:00:00"/>
    <d v="2018-11-21T00:00:00"/>
    <s v="RJB Construction and Supply"/>
    <m/>
    <n v="0"/>
    <n v="0"/>
    <n v="0"/>
    <n v="0"/>
    <n v="1"/>
    <n v="0"/>
    <n v="0"/>
    <n v="0"/>
    <n v="0"/>
    <n v="1"/>
  </r>
  <r>
    <x v="1"/>
    <s v="Surigao del Norte"/>
    <n v="132460"/>
    <s v="Malimono Central Elementary School"/>
    <s v="MALIMONO"/>
    <n v="2"/>
    <m/>
    <n v="1"/>
    <m/>
    <m/>
    <m/>
    <m/>
    <m/>
    <n v="1593266.33"/>
    <s v="UPGRADING"/>
    <n v="3"/>
    <s v="Completed"/>
    <n v="0.8"/>
    <n v="1"/>
    <d v="2019-02-20T00:00:00"/>
    <m/>
    <m/>
    <s v="026-2018"/>
    <d v="2018-10-19T00:00:00"/>
    <d v="2018-10-26T00:00:00"/>
    <d v="2018-11-07T00:00:00"/>
    <d v="2018-11-16T00:00:00"/>
    <d v="2018-11-21T00:00:00"/>
    <s v="RJB Construction and Supply"/>
    <m/>
    <n v="0"/>
    <n v="0"/>
    <n v="0"/>
    <n v="0"/>
    <n v="1"/>
    <n v="0"/>
    <n v="0"/>
    <n v="0"/>
    <n v="0"/>
    <n v="1"/>
  </r>
  <r>
    <x v="1"/>
    <s v="Surigao del Norte"/>
    <n v="304833"/>
    <s v="Malimono NHS"/>
    <s v="MALIMONO"/>
    <n v="2"/>
    <m/>
    <n v="1"/>
    <m/>
    <m/>
    <m/>
    <m/>
    <m/>
    <n v="1943819.1"/>
    <s v="UPGRADING"/>
    <n v="3"/>
    <s v="Completed"/>
    <n v="0.8"/>
    <n v="1"/>
    <d v="2019-02-20T00:00:00"/>
    <m/>
    <m/>
    <s v="027-2018"/>
    <d v="2018-10-19T00:00:00"/>
    <d v="2018-10-26T00:00:00"/>
    <d v="2018-11-07T00:00:00"/>
    <d v="2018-11-16T00:00:00"/>
    <d v="2018-11-21T00:00:00"/>
    <s v="RJB Construction and Supply"/>
    <m/>
    <n v="0"/>
    <n v="0"/>
    <n v="0"/>
    <n v="0"/>
    <n v="1"/>
    <n v="0"/>
    <n v="0"/>
    <n v="0"/>
    <n v="0"/>
    <n v="1"/>
  </r>
  <r>
    <x v="1"/>
    <s v="Surigao del Norte"/>
    <n v="132478"/>
    <s v="Placer Central Elementary School"/>
    <s v="PLACER"/>
    <n v="2"/>
    <m/>
    <n v="1"/>
    <m/>
    <m/>
    <m/>
    <m/>
    <m/>
    <n v="1493969.85"/>
    <s v="UPGRADING"/>
    <n v="3"/>
    <s v="Completed"/>
    <n v="0.8"/>
    <n v="1"/>
    <d v="2019-02-20T00:00:00"/>
    <m/>
    <m/>
    <s v="028-2018"/>
    <d v="2018-10-19T00:00:00"/>
    <d v="2018-10-26T00:00:00"/>
    <d v="2018-11-07T00:00:00"/>
    <d v="2018-11-16T00:00:00"/>
    <d v="2018-11-21T00:00:00"/>
    <s v="RJB Construction and Supply"/>
    <m/>
    <n v="0"/>
    <n v="0"/>
    <n v="0"/>
    <n v="0"/>
    <n v="1"/>
    <n v="0"/>
    <n v="0"/>
    <n v="0"/>
    <n v="0"/>
    <n v="1"/>
  </r>
  <r>
    <x v="1"/>
    <s v="Surigao del Norte"/>
    <n v="132479"/>
    <s v="Placer West CES"/>
    <s v="PLACER"/>
    <n v="2"/>
    <m/>
    <n v="1"/>
    <m/>
    <m/>
    <m/>
    <m/>
    <m/>
    <n v="1405226.13"/>
    <s v="UPGRADING"/>
    <n v="3"/>
    <s v="Completed"/>
    <n v="0.8"/>
    <n v="1"/>
    <d v="2019-03-29T00:00:00"/>
    <m/>
    <m/>
    <s v="031-2018"/>
    <d v="2018-11-30T00:00:00"/>
    <d v="2018-12-07T00:00:00"/>
    <d v="2018-12-21T00:00:00"/>
    <d v="2018-12-27T00:00:00"/>
    <d v="2018-12-29T00:00:00"/>
    <s v="RCDG Construction"/>
    <m/>
    <n v="0"/>
    <n v="0"/>
    <n v="0"/>
    <n v="0"/>
    <n v="1"/>
    <n v="0"/>
    <n v="0"/>
    <n v="0"/>
    <n v="0"/>
    <n v="1"/>
  </r>
  <r>
    <x v="1"/>
    <s v="Surigao del Norte"/>
    <n v="132482"/>
    <s v="Sta Cruz ES"/>
    <s v="PLACER"/>
    <n v="2"/>
    <m/>
    <n v="1"/>
    <m/>
    <m/>
    <m/>
    <m/>
    <m/>
    <n v="1627085.43"/>
    <s v="UPGRADING"/>
    <n v="3"/>
    <s v="Completed"/>
    <n v="0.8"/>
    <n v="1"/>
    <d v="2019-02-20T00:00:00"/>
    <m/>
    <m/>
    <s v="029-2018"/>
    <d v="2018-10-19T00:00:00"/>
    <d v="2018-10-26T00:00:00"/>
    <d v="2018-11-07T00:00:00"/>
    <d v="2018-11-16T00:00:00"/>
    <d v="2018-11-21T00:00:00"/>
    <s v="RJB Construction and Supply"/>
    <m/>
    <n v="0"/>
    <n v="0"/>
    <n v="0"/>
    <n v="0"/>
    <n v="1"/>
    <n v="0"/>
    <n v="0"/>
    <n v="0"/>
    <n v="0"/>
    <n v="1"/>
  </r>
  <r>
    <x v="1"/>
    <s v="Surigao del Norte"/>
    <n v="132331"/>
    <s v="Anao-aon CES"/>
    <s v="SAN FRANCISCO (ANAO-AON)"/>
    <n v="2"/>
    <m/>
    <n v="1"/>
    <m/>
    <m/>
    <m/>
    <m/>
    <m/>
    <n v="1582814.07"/>
    <s v="UPGRADING"/>
    <n v="3"/>
    <s v="Completed"/>
    <n v="0.8"/>
    <n v="1"/>
    <d v="2019-02-20T00:00:00"/>
    <m/>
    <m/>
    <s v="030-2018"/>
    <d v="2018-10-19T00:00:00"/>
    <d v="2018-10-26T00:00:00"/>
    <d v="2018-11-07T00:00:00"/>
    <d v="2018-11-16T00:00:00"/>
    <d v="2018-11-21T00:00:00"/>
    <s v="RJB Construction and Supply"/>
    <m/>
    <n v="0"/>
    <n v="0"/>
    <n v="0"/>
    <n v="0"/>
    <n v="1"/>
    <n v="0"/>
    <n v="0"/>
    <n v="0"/>
    <n v="0"/>
    <n v="1"/>
  </r>
  <r>
    <x v="1"/>
    <s v="Surigao del Norte"/>
    <n v="304850"/>
    <s v="Mayag National High School"/>
    <s v="SISON"/>
    <n v="2"/>
    <m/>
    <n v="1"/>
    <m/>
    <m/>
    <m/>
    <m/>
    <m/>
    <n v="1858090.45"/>
    <s v="UPGRADING"/>
    <n v="3"/>
    <s v="Completed"/>
    <n v="1"/>
    <n v="1"/>
    <d v="2019-03-29T00:00:00"/>
    <m/>
    <m/>
    <s v="032-2018"/>
    <d v="2018-11-30T00:00:00"/>
    <d v="2018-12-07T00:00:00"/>
    <d v="2018-11-07T00:00:00"/>
    <d v="2018-12-27T00:00:00"/>
    <d v="2018-12-29T00:00:00"/>
    <s v="RJB Construction and Supply"/>
    <m/>
    <n v="0"/>
    <n v="0"/>
    <n v="0"/>
    <n v="0"/>
    <n v="1"/>
    <n v="0"/>
    <n v="0"/>
    <n v="0"/>
    <n v="0"/>
    <n v="1"/>
  </r>
  <r>
    <x v="2"/>
    <s v="Paranaque City"/>
    <n v="305424"/>
    <s v="Paranaque National High School Main"/>
    <s v="CITY OF PARAÑAQUE"/>
    <n v="1"/>
    <m/>
    <n v="1"/>
    <m/>
    <m/>
    <m/>
    <m/>
    <m/>
    <n v="6470050.5800000001"/>
    <s v="UPGRADING"/>
    <n v="3"/>
    <s v="Completed"/>
    <n v="0.6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Taguig"/>
    <n v="305464"/>
    <s v="Tipas National High School"/>
    <s v="TAGUIG CITY"/>
    <n v="1"/>
    <m/>
    <n v="1"/>
    <m/>
    <m/>
    <m/>
    <m/>
    <m/>
    <n v="2626512.25"/>
    <s v="UPGRADING"/>
    <n v="3"/>
    <s v="Completed"/>
    <n v="0.6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San Carlos City"/>
    <n v="500059"/>
    <s v="Agdao Integrated School"/>
    <s v="SAN CARLOS CITY"/>
    <n v="3"/>
    <m/>
    <n v="1"/>
    <m/>
    <m/>
    <m/>
    <m/>
    <m/>
    <n v="1427586.4"/>
    <s v="UPGRADING"/>
    <n v="3"/>
    <s v="ONGOING"/>
    <n v="0.2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San Carlos City"/>
    <n v="300384"/>
    <s v="Mabalbalino NHS"/>
    <s v="SAN CARLOS CITY"/>
    <n v="3"/>
    <m/>
    <n v="1"/>
    <m/>
    <m/>
    <m/>
    <m/>
    <m/>
    <n v="1187919.8700000001"/>
    <s v="UPGRADING"/>
    <n v="3"/>
    <s v="ONGOING"/>
    <n v="0.27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San Carlos City"/>
    <n v="300389"/>
    <s v="Tamayo National High School"/>
    <s v="SAN CARLOS CITY"/>
    <n v="3"/>
    <m/>
    <n v="1"/>
    <m/>
    <m/>
    <m/>
    <m/>
    <m/>
    <n v="1252621.19"/>
    <s v="UPGRADING"/>
    <n v="3"/>
    <s v="Completed"/>
    <n v="0.2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3"/>
    <s v="San Carlos City"/>
    <n v="500057"/>
    <s v="Tarece Integrated School"/>
    <s v="SAN CARLOS CITY"/>
    <n v="3"/>
    <m/>
    <n v="1"/>
    <m/>
    <m/>
    <m/>
    <m/>
    <m/>
    <n v="1996698.46"/>
    <s v="UPGRADING"/>
    <n v="3"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145"/>
    <s v="Cabagan Science Elementary School"/>
    <s v="CABANGAN"/>
    <n v="1"/>
    <m/>
    <n v="1"/>
    <m/>
    <m/>
    <m/>
    <m/>
    <m/>
    <n v="868239.54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269"/>
    <s v="Delfin Albano Central School"/>
    <s v="DELFIN ALBANO (MAGSAYSAY)"/>
    <n v="1"/>
    <m/>
    <n v="1"/>
    <m/>
    <m/>
    <m/>
    <m/>
    <m/>
    <n v="3325977.82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87"/>
    <s v="Ragan Sur National High School"/>
    <s v="DELFIN ALBANO (MAGSAYSAY)"/>
    <n v="1"/>
    <m/>
    <n v="1"/>
    <m/>
    <m/>
    <m/>
    <m/>
    <m/>
    <n v="2637011.33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33"/>
    <s v="Aneg National High School"/>
    <s v="DELFIN ALBANO (MAGSAYSAY)"/>
    <n v="1"/>
    <m/>
    <n v="1"/>
    <m/>
    <m/>
    <m/>
    <m/>
    <m/>
    <n v="995822.45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62"/>
    <s v="Bayabo Integrated School"/>
    <s v="DELFIN ALBANO (MAGSAYSAY)"/>
    <n v="1"/>
    <m/>
    <n v="1"/>
    <m/>
    <m/>
    <m/>
    <m/>
    <m/>
    <n v="1046855.62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554"/>
    <s v="Divilacan Central School"/>
    <s v="DIVILACAN"/>
    <n v="1"/>
    <m/>
    <n v="1"/>
    <m/>
    <m/>
    <m/>
    <m/>
    <m/>
    <n v="2574707.64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854"/>
    <s v="Sta. Maria Central School"/>
    <s v="SANTA MARIA"/>
    <n v="1"/>
    <m/>
    <n v="1"/>
    <m/>
    <m/>
    <m/>
    <m/>
    <m/>
    <n v="1992023.28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605"/>
    <s v="Buenaventura G. Masigan National High School"/>
    <s v="SANTA MARIA"/>
    <n v="1"/>
    <m/>
    <n v="1"/>
    <m/>
    <m/>
    <m/>
    <m/>
    <m/>
    <n v="1382139.14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871"/>
    <s v="Sto. Tomas Central School"/>
    <s v="SANTO TOMAS"/>
    <n v="1"/>
    <m/>
    <n v="1"/>
    <m/>
    <m/>
    <m/>
    <m/>
    <m/>
    <n v="1190764.76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884"/>
    <s v="Tumauini North Central School"/>
    <s v="TUMAUINI"/>
    <n v="1"/>
    <m/>
    <n v="1"/>
    <m/>
    <m/>
    <m/>
    <m/>
    <m/>
    <n v="1896448.69"/>
    <s v="UPGRADING"/>
    <n v="3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903"/>
    <s v="Tumauini South Central School"/>
    <s v="TUMAUINI"/>
    <n v="1"/>
    <m/>
    <n v="1"/>
    <m/>
    <m/>
    <m/>
    <m/>
    <m/>
    <n v="2222813.0499999998"/>
    <s v="UPGRADING"/>
    <n v="3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904"/>
    <s v="Tumauini West Central School"/>
    <s v="TUMAUINI"/>
    <n v="1"/>
    <m/>
    <n v="1"/>
    <m/>
    <m/>
    <m/>
    <m/>
    <m/>
    <n v="1898495.2"/>
    <s v="UPGRADING"/>
    <n v="3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47"/>
    <s v="Antagan National High School"/>
    <s v="TUMAUINI"/>
    <n v="1"/>
    <m/>
    <n v="1"/>
    <m/>
    <m/>
    <m/>
    <m/>
    <m/>
    <n v="2155606.7200000002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51"/>
    <s v="Lanna National High School"/>
    <s v="TUMAUINI"/>
    <n v="1"/>
    <m/>
    <n v="1"/>
    <m/>
    <m/>
    <m/>
    <m/>
    <m/>
    <n v="2321207.0299999998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56"/>
    <s v="Lalauanan National High School"/>
    <s v="TUMAUINI"/>
    <n v="1"/>
    <m/>
    <n v="1"/>
    <m/>
    <m/>
    <m/>
    <m/>
    <m/>
    <n v="2201117.7400000002"/>
    <s v="UPGRADING"/>
    <n v="3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09"/>
    <s v="Fermeldy National High School"/>
    <s v="TUMAUINI"/>
    <n v="1"/>
    <m/>
    <n v="1"/>
    <m/>
    <m/>
    <m/>
    <m/>
    <m/>
    <n v="2709258.71"/>
    <s v="UPGRADING"/>
    <n v="3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072"/>
    <s v="Aurora Central School"/>
    <s v="AURORA"/>
    <n v="2"/>
    <m/>
    <n v="1"/>
    <m/>
    <m/>
    <m/>
    <m/>
    <m/>
    <n v="1176056.83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102"/>
    <s v="Benito Soliven Central School"/>
    <s v="BENITO SOLIVEN"/>
    <n v="2"/>
    <m/>
    <n v="1"/>
    <m/>
    <m/>
    <m/>
    <m/>
    <m/>
    <n v="1012396.63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19"/>
    <s v="Yeban Integrated School"/>
    <s v="BENITO SOLIVEN"/>
    <n v="2"/>
    <m/>
    <n v="1"/>
    <m/>
    <m/>
    <m/>
    <m/>
    <m/>
    <n v="1414672.6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72"/>
    <s v="Villaluz Integrated School"/>
    <s v="BENITO SOLIVEN"/>
    <n v="2"/>
    <m/>
    <n v="1"/>
    <m/>
    <m/>
    <m/>
    <m/>
    <m/>
    <n v="896259.08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79"/>
    <s v="Maluno Integrated School - Main"/>
    <s v="BENITO SOLIVEN"/>
    <n v="2"/>
    <m/>
    <n v="1"/>
    <m/>
    <m/>
    <m/>
    <m/>
    <m/>
    <n v="1468714.47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128"/>
    <s v="Burgos Central School"/>
    <s v="BURGOS"/>
    <n v="2"/>
    <m/>
    <n v="1"/>
    <m/>
    <m/>
    <m/>
    <m/>
    <m/>
    <n v="1153599.18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343"/>
    <s v="Gamu Central School"/>
    <s v="GAMU"/>
    <n v="2"/>
    <m/>
    <n v="1"/>
    <m/>
    <m/>
    <m/>
    <m/>
    <m/>
    <n v="1113294.27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59"/>
    <s v="Mabini National High School"/>
    <s v="GAMU"/>
    <n v="2"/>
    <m/>
    <n v="1"/>
    <m/>
    <m/>
    <m/>
    <m/>
    <m/>
    <n v="1639894.93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496"/>
    <s v="Mallig Central School - Main"/>
    <s v="MALLIG"/>
    <n v="2"/>
    <m/>
    <n v="1"/>
    <m/>
    <m/>
    <m/>
    <m/>
    <m/>
    <n v="1628332.69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520"/>
    <s v="Naguilian Central School"/>
    <s v="NAGUILIAN"/>
    <n v="2"/>
    <m/>
    <n v="1"/>
    <m/>
    <m/>
    <m/>
    <m/>
    <m/>
    <n v="2080920.05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571"/>
    <s v="Quezon CS"/>
    <s v="QUEZON"/>
    <n v="2"/>
    <m/>
    <n v="1"/>
    <m/>
    <m/>
    <m/>
    <m/>
    <m/>
    <n v="2092542.49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12"/>
    <s v="Barucboc National High School"/>
    <s v="QUEZON"/>
    <n v="2"/>
    <m/>
    <n v="1"/>
    <m/>
    <m/>
    <m/>
    <m/>
    <m/>
    <n v="1222637.7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71"/>
    <s v="San Juan Integrated School"/>
    <s v="QUEZON"/>
    <n v="2"/>
    <m/>
    <n v="1"/>
    <m/>
    <m/>
    <m/>
    <m/>
    <m/>
    <n v="872096.39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580"/>
    <s v="Quirino Central School"/>
    <s v="QUIRINO"/>
    <n v="2"/>
    <m/>
    <n v="1"/>
    <m/>
    <m/>
    <m/>
    <m/>
    <m/>
    <n v="1860295.48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68"/>
    <s v="Villa Cacho Integrated School"/>
    <s v="QUIRINO"/>
    <n v="2"/>
    <m/>
    <n v="1"/>
    <m/>
    <m/>
    <m/>
    <m/>
    <m/>
    <n v="1736088.03"/>
    <s v="UPGRADING"/>
    <n v="3"/>
    <s v="ONGOING"/>
    <n v="0.8"/>
    <n v="1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500086"/>
    <s v="Dicamay Integrated School"/>
    <s v="SAN MARIANO"/>
    <n v="2"/>
    <m/>
    <n v="1"/>
    <m/>
    <m/>
    <m/>
    <m/>
    <m/>
    <n v="964475.61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93"/>
    <s v="Alibadabad National High School"/>
    <s v="SAN MARIANO"/>
    <n v="2"/>
    <m/>
    <n v="1"/>
    <m/>
    <m/>
    <m/>
    <m/>
    <m/>
    <n v="430415.85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20"/>
    <s v="Lomboy Integrated School"/>
    <s v="ANGADANAN"/>
    <n v="3"/>
    <m/>
    <n v="1"/>
    <m/>
    <m/>
    <m/>
    <m/>
    <m/>
    <n v="876175.06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624"/>
    <s v="Reina Mercedes Central School"/>
    <s v="REINA MERCEDES"/>
    <n v="3"/>
    <m/>
    <n v="1"/>
    <m/>
    <m/>
    <m/>
    <m/>
    <m/>
    <n v="974739.09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600"/>
    <s v="Gen. Aguinaldo ES - Villa Verde PS Annex"/>
    <s v="RAMON"/>
    <n v="4"/>
    <m/>
    <n v="1"/>
    <m/>
    <m/>
    <m/>
    <m/>
    <m/>
    <n v="939585.17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Bulacan"/>
    <n v="300742"/>
    <s v="Guiguinto Nat'l Voc'l. High School"/>
    <s v="GUIGUINTO"/>
    <n v="2"/>
    <m/>
    <n v="1"/>
    <m/>
    <m/>
    <m/>
    <m/>
    <m/>
    <n v="6709671.3899999997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281503"/>
    <s v="Palis Elementary School"/>
    <s v="BOTOLAN"/>
    <n v="2"/>
    <m/>
    <n v="1"/>
    <m/>
    <m/>
    <m/>
    <m/>
    <m/>
    <n v="1790672.54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101788"/>
    <s v="Owaog-Nebloc Elementary School"/>
    <s v="BOTOLAN"/>
    <n v="2"/>
    <m/>
    <n v="1"/>
    <m/>
    <m/>
    <m/>
    <m/>
    <m/>
    <n v="1963474.05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281505"/>
    <s v="Moraza Elementary School"/>
    <s v="BOTOLAN"/>
    <n v="2"/>
    <m/>
    <n v="1"/>
    <m/>
    <m/>
    <m/>
    <m/>
    <m/>
    <n v="1979019.54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106891"/>
    <s v="Inhobol Elementary School"/>
    <s v="MASINLOC"/>
    <n v="2"/>
    <m/>
    <n v="1"/>
    <m/>
    <m/>
    <m/>
    <m/>
    <m/>
    <n v="432186.19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301007"/>
    <s v="Coto High School"/>
    <s v="MASINLOC"/>
    <n v="2"/>
    <m/>
    <n v="1"/>
    <m/>
    <m/>
    <m/>
    <m/>
    <m/>
    <n v="524075.44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106884"/>
    <s v="Felipe E. Estella Elementary School"/>
    <s v="MASINLOC"/>
    <n v="2"/>
    <m/>
    <n v="1"/>
    <m/>
    <m/>
    <m/>
    <m/>
    <m/>
    <n v="502782.07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307104"/>
    <s v="San Rafael Technical Vocational High School"/>
    <s v="SAN FELIPE"/>
    <n v="2"/>
    <m/>
    <n v="1"/>
    <m/>
    <m/>
    <m/>
    <m/>
    <m/>
    <n v="551263.57999999996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5"/>
    <s v="Zambales"/>
    <n v="301021"/>
    <s v="Gov. Manuel D. Barretto National High School"/>
    <s v="SAN FELIPE"/>
    <n v="2"/>
    <m/>
    <n v="1"/>
    <m/>
    <m/>
    <m/>
    <m/>
    <m/>
    <n v="562157.84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Pagadian City"/>
    <n v="126086"/>
    <s v="Banale ES"/>
    <s v="PAGADIAN CITY (Capital)"/>
    <n v="1"/>
    <m/>
    <n v="1"/>
    <m/>
    <m/>
    <m/>
    <m/>
    <m/>
    <n v="637234.94999999995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633785.57999999996"/>
    <n v="0"/>
    <n v="0"/>
    <n v="0"/>
    <n v="0"/>
    <n v="1"/>
    <n v="0"/>
    <n v="0"/>
    <n v="0"/>
    <n v="0"/>
    <n v="1"/>
  </r>
  <r>
    <x v="8"/>
    <s v="Pagadian City"/>
    <n v="126037"/>
    <s v="Bogo ES"/>
    <s v="PAGADIAN CITY (Capital)"/>
    <n v="1"/>
    <m/>
    <n v="1"/>
    <m/>
    <m/>
    <m/>
    <m/>
    <m/>
    <n v="616609.25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611977.36"/>
    <n v="0"/>
    <n v="0"/>
    <n v="0"/>
    <n v="0"/>
    <n v="1"/>
    <n v="0"/>
    <n v="0"/>
    <n v="0"/>
    <n v="0"/>
    <n v="1"/>
  </r>
  <r>
    <x v="8"/>
    <s v="Pagadian City"/>
    <n v="126060"/>
    <s v="Bulatok ES"/>
    <s v="PAGADIAN CITY (Capital)"/>
    <n v="1"/>
    <m/>
    <n v="1"/>
    <m/>
    <m/>
    <m/>
    <m/>
    <m/>
    <n v="709967.65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702771.47"/>
    <n v="0"/>
    <n v="0"/>
    <n v="0"/>
    <n v="0"/>
    <n v="1"/>
    <n v="0"/>
    <n v="0"/>
    <n v="0"/>
    <n v="0"/>
    <n v="1"/>
  </r>
  <r>
    <x v="8"/>
    <s v="Pagadian City"/>
    <n v="126039"/>
    <s v="Danlugan ES"/>
    <s v="PAGADIAN CITY (Capital)"/>
    <n v="1"/>
    <m/>
    <n v="1"/>
    <m/>
    <m/>
    <m/>
    <m/>
    <m/>
    <n v="690065.67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683848.14"/>
    <n v="0"/>
    <n v="0"/>
    <n v="0"/>
    <n v="0"/>
    <n v="1"/>
    <n v="0"/>
    <n v="0"/>
    <n v="0"/>
    <n v="0"/>
    <n v="1"/>
  </r>
  <r>
    <x v="8"/>
    <s v="Pagadian City"/>
    <n v="126050"/>
    <s v="Kawit ES"/>
    <s v="PAGADIAN CITY (Capital)"/>
    <n v="1"/>
    <m/>
    <n v="1"/>
    <m/>
    <m/>
    <m/>
    <m/>
    <m/>
    <n v="964515.41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956340.56"/>
    <n v="0"/>
    <n v="0"/>
    <n v="0"/>
    <n v="0"/>
    <n v="1"/>
    <n v="0"/>
    <n v="0"/>
    <n v="0"/>
    <n v="0"/>
    <n v="1"/>
  </r>
  <r>
    <x v="8"/>
    <s v="Pagadian City"/>
    <n v="126075"/>
    <s v="Napolan ES"/>
    <s v="PAGADIAN CITY (Capital)"/>
    <n v="1"/>
    <m/>
    <n v="1"/>
    <m/>
    <m/>
    <m/>
    <m/>
    <m/>
    <n v="724441.83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719003.36"/>
    <n v="0"/>
    <n v="0"/>
    <n v="0"/>
    <n v="0"/>
    <n v="1"/>
    <n v="0"/>
    <n v="0"/>
    <n v="0"/>
    <n v="0"/>
    <n v="1"/>
  </r>
  <r>
    <x v="8"/>
    <s v="Pagadian City"/>
    <n v="303908"/>
    <s v="Pagadian City NHS"/>
    <s v="PAGADIAN CITY (Capital)"/>
    <n v="1"/>
    <m/>
    <n v="1"/>
    <m/>
    <m/>
    <m/>
    <m/>
    <m/>
    <n v="1614991.95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1595444.32"/>
    <n v="0"/>
    <n v="0"/>
    <n v="0"/>
    <n v="0"/>
    <n v="1"/>
    <n v="0"/>
    <n v="0"/>
    <n v="0"/>
    <n v="0"/>
    <n v="1"/>
  </r>
  <r>
    <x v="8"/>
    <s v="Pagadian City"/>
    <n v="198502"/>
    <s v="Rotary Inner Wheel Village Elementary School"/>
    <s v="PAGADIAN CITY (Capital)"/>
    <n v="1"/>
    <m/>
    <n v="1"/>
    <m/>
    <m/>
    <m/>
    <m/>
    <m/>
    <n v="683190.44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675872.5"/>
    <n v="0"/>
    <n v="0"/>
    <n v="0"/>
    <n v="0"/>
    <n v="1"/>
    <n v="0"/>
    <n v="0"/>
    <n v="0"/>
    <n v="0"/>
    <n v="1"/>
  </r>
  <r>
    <x v="8"/>
    <s v="Pagadian City"/>
    <n v="126052"/>
    <s v="San Pedro Central Elementary School"/>
    <s v="PAGADIAN CITY (Capital)"/>
    <n v="1"/>
    <m/>
    <n v="1"/>
    <m/>
    <m/>
    <m/>
    <m/>
    <m/>
    <n v="802766.55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798127.74"/>
    <n v="0"/>
    <n v="0"/>
    <n v="0"/>
    <n v="0"/>
    <n v="1"/>
    <n v="0"/>
    <n v="0"/>
    <n v="0"/>
    <n v="0"/>
    <n v="1"/>
  </r>
  <r>
    <x v="8"/>
    <s v="Pagadian City"/>
    <n v="126079"/>
    <s v="Sta. Lucia Central Elementary School"/>
    <s v="PAGADIAN CITY (Capital)"/>
    <n v="1"/>
    <m/>
    <n v="1"/>
    <m/>
    <m/>
    <m/>
    <m/>
    <m/>
    <n v="847998.33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840631.43"/>
    <n v="0"/>
    <n v="0"/>
    <n v="0"/>
    <n v="0"/>
    <n v="1"/>
    <n v="0"/>
    <n v="0"/>
    <n v="0"/>
    <n v="0"/>
    <n v="1"/>
  </r>
  <r>
    <x v="8"/>
    <s v="Pagadian City"/>
    <n v="126054"/>
    <s v="Tawagan Sur Elementary School"/>
    <s v="PAGADIAN CITY (Capital)"/>
    <n v="1"/>
    <m/>
    <n v="1"/>
    <m/>
    <m/>
    <m/>
    <m/>
    <m/>
    <n v="762798.38"/>
    <s v="UPGRADING"/>
    <n v="3"/>
    <s v="Completed"/>
    <n v="0.95"/>
    <n v="1"/>
    <m/>
    <m/>
    <s v="DepED-2018-RIX-PAG-ELECTRIFICATION-3"/>
    <s v="DepED-2018-RIX-PAG-ELECTRIFICATION-3"/>
    <d v="2018-11-24T00:00:00"/>
    <m/>
    <d v="2018-12-14T00:00:00"/>
    <d v="2018-12-19T00:00:00"/>
    <d v="2018-12-27T00:00:00"/>
    <s v="MAQUESERG CONST. &amp; GEN. MERCHANDISE"/>
    <n v="754866.03"/>
    <n v="0"/>
    <n v="0"/>
    <n v="0"/>
    <n v="0"/>
    <n v="1"/>
    <n v="0"/>
    <n v="0"/>
    <n v="0"/>
    <n v="0"/>
    <n v="1"/>
  </r>
  <r>
    <x v="9"/>
    <s v="Masbate City"/>
    <n v="113695"/>
    <s v="Jose Zurbito Sr. Elementary School"/>
    <s v="CITY OF MASBATE (Capital)"/>
    <n v="2"/>
    <m/>
    <n v="1"/>
    <m/>
    <m/>
    <m/>
    <m/>
    <m/>
    <n v="1472274.9"/>
    <s v="UPGRADING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Capiz"/>
    <n v="115552"/>
    <s v="Dominador T. Esmeralda ES"/>
    <s v="MA-AYON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53"/>
    <s v="Cabungahan Elementary School"/>
    <s v="MA-AYON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54"/>
    <s v="Canapian ES"/>
    <s v="MA-AYON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55"/>
    <s v="Carataya ES"/>
    <s v="MA-AYON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57"/>
    <s v="East Villaflores ES"/>
    <s v="MA-AYON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58"/>
    <s v="Fernandez ES"/>
    <s v="MA-AYON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0"/>
    <s v="Ilawod Elementary School"/>
    <s v="MA-AYON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1"/>
    <s v="Indayagan PS"/>
    <s v="MA-AYON"/>
    <n v="1"/>
    <m/>
    <n v="1"/>
    <m/>
    <m/>
    <m/>
    <m/>
    <m/>
    <n v="511754.5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2"/>
    <s v="Jebaca ES"/>
    <s v="MA-AYON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3"/>
    <s v="Maalan Primary School"/>
    <s v="MA-AYON"/>
    <n v="1"/>
    <m/>
    <n v="1"/>
    <m/>
    <m/>
    <m/>
    <m/>
    <m/>
    <n v="511754.5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4"/>
    <s v="Maayon ES"/>
    <s v="MA-AYON"/>
    <n v="1"/>
    <m/>
    <n v="1"/>
    <m/>
    <m/>
    <m/>
    <m/>
    <m/>
    <n v="849437.03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5"/>
    <s v="Manayupit ES"/>
    <s v="MA-AYON"/>
    <n v="1"/>
    <m/>
    <n v="1"/>
    <m/>
    <m/>
    <m/>
    <m/>
    <m/>
    <n v="570194.02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6"/>
    <s v="New Guia ES"/>
    <s v="MA-AYON"/>
    <n v="1"/>
    <m/>
    <n v="1"/>
    <m/>
    <m/>
    <m/>
    <m/>
    <m/>
    <n v="794739.95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7"/>
    <s v="Old Guia PS"/>
    <s v="MA-AYON"/>
    <n v="1"/>
    <m/>
    <n v="1"/>
    <m/>
    <m/>
    <m/>
    <m/>
    <m/>
    <n v="540542.43999999994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8"/>
    <s v="Palaguian ES"/>
    <s v="MA-AYON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69"/>
    <s v="Parallan Elementary School"/>
    <s v="MA-AYON"/>
    <n v="1"/>
    <m/>
    <n v="1"/>
    <m/>
    <m/>
    <m/>
    <m/>
    <m/>
    <n v="653679.04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70"/>
    <s v="Piña ES"/>
    <s v="MA-AYON"/>
    <n v="1"/>
    <m/>
    <n v="1"/>
    <m/>
    <m/>
    <m/>
    <m/>
    <m/>
    <n v="570194.02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71"/>
    <s v="Quevedo ES (ngalan es)"/>
    <s v="MA-AYON"/>
    <n v="1"/>
    <m/>
    <n v="1"/>
    <m/>
    <m/>
    <m/>
    <m/>
    <m/>
    <n v="765952.01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72"/>
    <s v="Quinabonglan ES"/>
    <s v="MA-AYON"/>
    <n v="1"/>
    <m/>
    <n v="1"/>
    <m/>
    <m/>
    <m/>
    <m/>
    <m/>
    <n v="932922.0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73"/>
    <s v="Quinat-uyan ES"/>
    <s v="MA-AYON"/>
    <n v="1"/>
    <m/>
    <n v="1"/>
    <m/>
    <m/>
    <m/>
    <m/>
    <m/>
    <n v="765952.01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74"/>
    <s v="Salgan ES"/>
    <s v="MA-AYON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75"/>
    <s v="Tapulang Elementary School"/>
    <s v="MA-AYON"/>
    <n v="1"/>
    <m/>
    <n v="1"/>
    <m/>
    <m/>
    <m/>
    <m/>
    <m/>
    <n v="653679.04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76"/>
    <s v="Tepacla ES"/>
    <s v="MA-AYON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77"/>
    <s v="Tuburan ES"/>
    <s v="MA-AYON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578"/>
    <s v="West Villaflores ES"/>
    <s v="MA-AYON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13"/>
    <s v="Cubay-Ibaca ES"/>
    <s v="PRESIDENT ROXAS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11"/>
    <s v="DOMINGO M. LOCSIN ES (CABUGCABUG)"/>
    <s v="PRESIDENT ROXAS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14"/>
    <s v="Goce ES"/>
    <s v="PRESIDENT ROXAS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15"/>
    <s v="Madulano ES"/>
    <s v="PRESIDENT ROXAS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16"/>
    <s v="Manoling ES"/>
    <s v="PRESIDENT ROXAS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17"/>
    <s v="Marita ES"/>
    <s v="PRESIDENT ROXAS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18"/>
    <s v="Pandan ES"/>
    <s v="PRESIDENT ROXAS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19"/>
    <s v="Pondol ES"/>
    <s v="PRESIDENT ROXAS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20"/>
    <s v="Pres. Roxas East ES"/>
    <s v="PRESIDENT ROXAS"/>
    <n v="1"/>
    <m/>
    <n v="1"/>
    <m/>
    <m/>
    <m/>
    <m/>
    <m/>
    <n v="904134.12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21"/>
    <s v="Pres. Roxas West Elementary School"/>
    <s v="PRESIDENT ROXAS"/>
    <n v="1"/>
    <m/>
    <n v="1"/>
    <m/>
    <m/>
    <m/>
    <m/>
    <m/>
    <n v="653679.04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22"/>
    <s v="Quiajo ES"/>
    <s v="PRESIDENT ROXAS"/>
    <n v="1"/>
    <m/>
    <n v="1"/>
    <m/>
    <m/>
    <m/>
    <m/>
    <m/>
    <n v="656557.829999999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23"/>
    <s v="Sangkal ES"/>
    <s v="PRESIDENT ROXAS"/>
    <n v="1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724"/>
    <s v="Vedasto T. Javellosa ES"/>
    <s v="PRESIDENT ROXAS"/>
    <n v="1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16"/>
    <s v="Bun-od Primary School"/>
    <s v="CUARTERO"/>
    <n v="2"/>
    <m/>
    <n v="1"/>
    <m/>
    <m/>
    <m/>
    <m/>
    <m/>
    <n v="511754.5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17"/>
    <s v="Carataya ES (cuartero)"/>
    <s v="CUARTERO"/>
    <n v="2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18"/>
    <s v="Cuartero CES"/>
    <s v="CUARTERO"/>
    <n v="2"/>
    <m/>
    <n v="1"/>
    <m/>
    <m/>
    <m/>
    <m/>
    <m/>
    <n v="765952.01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19"/>
    <s v="Lunayan E/S"/>
    <s v="CUARTERO"/>
    <n v="2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20"/>
    <s v="Mahabang Sapa PS"/>
    <s v="CUARTERO"/>
    <n v="2"/>
    <m/>
    <n v="1"/>
    <m/>
    <m/>
    <m/>
    <m/>
    <m/>
    <n v="540542.43999999994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21"/>
    <s v="Mahunodhunod ES"/>
    <s v="CUARTERO"/>
    <n v="2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22"/>
    <s v="Maindang Elementary School"/>
    <s v="CUARTERO"/>
    <n v="2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23"/>
    <s v="Mainit Elementary School"/>
    <s v="CUARTERO"/>
    <n v="2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24"/>
    <s v="Malagab-i ES"/>
    <s v="CUARTERO"/>
    <n v="2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25"/>
    <s v="Nagba ES"/>
    <s v="CUARTERO"/>
    <n v="2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26"/>
    <s v="Putian ES"/>
    <s v="CUARTERO"/>
    <n v="2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27"/>
    <s v="San Antonio ES (Cuartero)"/>
    <s v="CUARTERO"/>
    <n v="2"/>
    <m/>
    <n v="1"/>
    <m/>
    <m/>
    <m/>
    <m/>
    <m/>
    <n v="708376.13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28"/>
    <s v="SINABSABAN ELEMENTARY SCHOOL"/>
    <s v="CUARTERO"/>
    <n v="2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15"/>
    <s v="Vicente F. Fabuna ES (Bito-on Ilaya)"/>
    <s v="CUARTERO"/>
    <n v="2"/>
    <m/>
    <n v="1"/>
    <m/>
    <m/>
    <m/>
    <m/>
    <m/>
    <n v="653679.04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41"/>
    <s v="Manhoy ES"/>
    <s v="DAO"/>
    <n v="2"/>
    <m/>
    <n v="1"/>
    <m/>
    <m/>
    <m/>
    <m/>
    <m/>
    <n v="682466.98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42"/>
    <s v="Mapulang Bato Primary School"/>
    <s v="DAO"/>
    <n v="2"/>
    <m/>
    <n v="1"/>
    <m/>
    <m/>
    <m/>
    <m/>
    <m/>
    <n v="540542.43999999994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43"/>
    <s v="Matagnop Elementary School"/>
    <s v="DAO"/>
    <n v="2"/>
    <m/>
    <n v="1"/>
    <m/>
    <m/>
    <m/>
    <m/>
    <m/>
    <n v="765952.01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36"/>
    <s v="Nicanor Escutin ES"/>
    <s v="DAO"/>
    <n v="2"/>
    <m/>
    <n v="1"/>
    <m/>
    <m/>
    <m/>
    <m/>
    <m/>
    <n v="765952.01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46"/>
    <s v="Quinayuya Elementary School"/>
    <s v="DAO"/>
    <n v="2"/>
    <m/>
    <n v="1"/>
    <m/>
    <m/>
    <m/>
    <m/>
    <m/>
    <n v="598981.96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Capiz"/>
    <n v="115447"/>
    <s v="Tabuc ES"/>
    <s v="DAO"/>
    <n v="2"/>
    <m/>
    <n v="1"/>
    <m/>
    <m/>
    <m/>
    <m/>
    <m/>
    <n v="737164.07"/>
    <s v="ELECTRIFICATION OF SCHOOLS ON-GRID"/>
    <n v="3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Roxas City"/>
    <n v="117652"/>
    <s v="Barra ES"/>
    <s v="ROXAS CITY (Capital)"/>
    <n v="1"/>
    <m/>
    <n v="1"/>
    <m/>
    <m/>
    <m/>
    <m/>
    <m/>
    <n v="950120.23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117654"/>
    <s v="Culasi ES"/>
    <s v="ROXAS CITY (Capital)"/>
    <n v="1"/>
    <m/>
    <n v="1"/>
    <m/>
    <m/>
    <m/>
    <m/>
    <m/>
    <n v="955368.14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311704"/>
    <s v="Don Ynocencio A. Del Rosario National High School formerly Tanque NHS-Dayao Extension"/>
    <s v="ROXAS CITY (Capital)"/>
    <n v="1"/>
    <m/>
    <n v="1"/>
    <m/>
    <m/>
    <m/>
    <m/>
    <m/>
    <n v="988944.69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117661"/>
    <s v="Pres. Manuel Roxas MS - North"/>
    <s v="ROXAS CITY (Capital)"/>
    <n v="1"/>
    <m/>
    <n v="1"/>
    <m/>
    <m/>
    <m/>
    <m/>
    <m/>
    <n v="889037.46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117662"/>
    <s v="Pres. Manuel Roxas MS - South"/>
    <s v="ROXAS CITY (Capital)"/>
    <n v="1"/>
    <m/>
    <n v="1"/>
    <m/>
    <m/>
    <m/>
    <m/>
    <m/>
    <n v="890228.23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117666"/>
    <s v="Banica Elementary School"/>
    <s v="ROXAS CITY (Capital)"/>
    <n v="1"/>
    <m/>
    <n v="1"/>
    <m/>
    <m/>
    <m/>
    <m/>
    <m/>
    <n v="869082.18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117667"/>
    <s v="Don Amando Bayot, Sr. MS"/>
    <s v="ROXAS CITY (Capital)"/>
    <n v="1"/>
    <m/>
    <n v="1"/>
    <m/>
    <m/>
    <m/>
    <m/>
    <m/>
    <n v="869435.16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117685"/>
    <s v="Lawa-an ES"/>
    <s v="ROXAS CITY (Capital)"/>
    <n v="1"/>
    <m/>
    <n v="1"/>
    <m/>
    <m/>
    <m/>
    <m/>
    <m/>
    <n v="1104086.97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117686"/>
    <s v="Loctugan ES"/>
    <s v="ROXAS CITY (Capital)"/>
    <n v="1"/>
    <m/>
    <n v="1"/>
    <m/>
    <m/>
    <m/>
    <m/>
    <m/>
    <n v="986563.15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117689"/>
    <s v="Venancio Alba ES"/>
    <s v="ROXAS CITY (Capital)"/>
    <n v="1"/>
    <m/>
    <n v="1"/>
    <m/>
    <m/>
    <m/>
    <m/>
    <m/>
    <n v="884274.36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Roxas City"/>
    <n v="500195"/>
    <s v="Sofronio A. Cordovero Integrated School"/>
    <s v="ROXAS CITY (Capital)"/>
    <n v="1"/>
    <m/>
    <n v="1"/>
    <m/>
    <m/>
    <m/>
    <m/>
    <m/>
    <n v="913755.83"/>
    <s v="ELECTRIFICATION OF SCHOOLS ON-GRID"/>
    <n v="3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eyte"/>
    <n v="313398"/>
    <s v="Borseth National High School"/>
    <s v="ALANGALANG"/>
    <n v="1"/>
    <m/>
    <n v="1"/>
    <m/>
    <m/>
    <m/>
    <m/>
    <m/>
    <n v="1190462.69"/>
    <s v="UPGRADING"/>
    <n v="3"/>
    <s v="Completed"/>
    <n v="0.9"/>
    <n v="1"/>
    <m/>
    <m/>
    <m/>
    <m/>
    <m/>
    <m/>
    <m/>
    <m/>
    <m/>
    <s v="FM4 BUILDERS"/>
    <m/>
    <n v="0"/>
    <n v="0"/>
    <n v="0"/>
    <n v="0"/>
    <n v="1"/>
    <n v="0"/>
    <n v="0"/>
    <n v="0"/>
    <n v="0"/>
    <n v="1"/>
  </r>
  <r>
    <x v="12"/>
    <s v="Leyte"/>
    <n v="121736"/>
    <s v="Anahaway Elementary School"/>
    <s v="PALO"/>
    <n v="1"/>
    <m/>
    <n v="1"/>
    <m/>
    <m/>
    <m/>
    <m/>
    <m/>
    <n v="591708.81999999995"/>
    <s v="UPGRADING"/>
    <n v="3"/>
    <s v="Completed"/>
    <n v="0.9"/>
    <n v="1"/>
    <m/>
    <m/>
    <m/>
    <m/>
    <m/>
    <m/>
    <m/>
    <m/>
    <m/>
    <s v="FOUR K BUILDERS &amp; CONSTRUCTION SUPPLIES"/>
    <m/>
    <n v="0"/>
    <n v="0"/>
    <n v="0"/>
    <n v="0"/>
    <n v="1"/>
    <n v="0"/>
    <n v="0"/>
    <n v="0"/>
    <n v="0"/>
    <n v="1"/>
  </r>
  <r>
    <x v="12"/>
    <s v="Leyte"/>
    <n v="121738"/>
    <s v="Canhidoc Elementary School"/>
    <s v="PALO"/>
    <n v="1"/>
    <m/>
    <n v="1"/>
    <m/>
    <m/>
    <m/>
    <m/>
    <m/>
    <n v="666114.39"/>
    <s v="UPGRADING"/>
    <n v="3"/>
    <s v="Completed"/>
    <n v="0.4"/>
    <n v="1"/>
    <m/>
    <m/>
    <m/>
    <m/>
    <m/>
    <m/>
    <m/>
    <m/>
    <m/>
    <s v="LJPM BUILDERS &amp; CONSTRUCTION SUPPLY"/>
    <m/>
    <n v="0"/>
    <n v="0"/>
    <n v="0"/>
    <n v="0"/>
    <n v="1"/>
    <n v="0"/>
    <n v="0"/>
    <n v="0"/>
    <n v="0"/>
    <n v="1"/>
  </r>
  <r>
    <x v="12"/>
    <s v="Leyte"/>
    <n v="121739"/>
    <s v="Capirawan Elementary School"/>
    <s v="PALO"/>
    <n v="1"/>
    <m/>
    <n v="1"/>
    <m/>
    <m/>
    <m/>
    <m/>
    <m/>
    <n v="610371.35"/>
    <s v="UPGRADING"/>
    <n v="3"/>
    <s v="Completed"/>
    <n v="0.9"/>
    <n v="1"/>
    <m/>
    <m/>
    <m/>
    <m/>
    <m/>
    <m/>
    <m/>
    <m/>
    <m/>
    <s v="FOUR K BUILDERS &amp; CONSTRUCTION SUPPLIES"/>
    <m/>
    <n v="0"/>
    <n v="0"/>
    <n v="0"/>
    <n v="0"/>
    <n v="1"/>
    <n v="0"/>
    <n v="0"/>
    <n v="0"/>
    <n v="0"/>
    <n v="1"/>
  </r>
  <r>
    <x v="12"/>
    <s v="Leyte"/>
    <n v="121740"/>
    <s v="Castilla ElementarySchool"/>
    <s v="PALO"/>
    <n v="1"/>
    <m/>
    <n v="1"/>
    <m/>
    <m/>
    <m/>
    <m/>
    <m/>
    <n v="586218.65"/>
    <s v="UPGRADING"/>
    <n v="3"/>
    <s v="Completed"/>
    <n v="0.4"/>
    <n v="1"/>
    <m/>
    <m/>
    <m/>
    <m/>
    <m/>
    <m/>
    <m/>
    <m/>
    <m/>
    <s v="CAFRENCILLO ARCH DESIGN &amp; BUILDERS"/>
    <m/>
    <n v="0"/>
    <n v="0"/>
    <n v="0"/>
    <n v="0"/>
    <n v="1"/>
    <n v="0"/>
    <n v="0"/>
    <n v="0"/>
    <n v="0"/>
    <n v="1"/>
  </r>
  <r>
    <x v="12"/>
    <s v="Leyte"/>
    <n v="121741"/>
    <s v="Gacao Elementary School"/>
    <s v="PALO"/>
    <n v="1"/>
    <m/>
    <n v="1"/>
    <m/>
    <m/>
    <m/>
    <m/>
    <m/>
    <n v="622190.03"/>
    <s v="UPGRADING"/>
    <n v="3"/>
    <s v="Completed"/>
    <n v="0.9"/>
    <n v="1"/>
    <m/>
    <m/>
    <m/>
    <m/>
    <m/>
    <m/>
    <m/>
    <m/>
    <m/>
    <s v="FOUR K BUILDERS &amp; CONSTRUCTION SUPPLIES"/>
    <m/>
    <n v="0"/>
    <n v="0"/>
    <n v="0"/>
    <n v="0"/>
    <n v="1"/>
    <n v="0"/>
    <n v="0"/>
    <n v="0"/>
    <n v="0"/>
    <n v="1"/>
  </r>
  <r>
    <x v="12"/>
    <s v="Leyte"/>
    <n v="121742"/>
    <s v="Luntad Elementary School"/>
    <s v="PALO"/>
    <n v="1"/>
    <m/>
    <n v="1"/>
    <m/>
    <m/>
    <m/>
    <m/>
    <m/>
    <n v="772659.86"/>
    <s v="UPGRADING"/>
    <n v="3"/>
    <s v="Completed"/>
    <n v="0.4"/>
    <n v="1"/>
    <m/>
    <m/>
    <m/>
    <m/>
    <m/>
    <m/>
    <m/>
    <m/>
    <m/>
    <s v="LJPM BUILDERS &amp; CONSTRUCTION SUPPLY"/>
    <m/>
    <n v="0"/>
    <n v="0"/>
    <n v="0"/>
    <n v="0"/>
    <n v="1"/>
    <n v="0"/>
    <n v="0"/>
    <n v="0"/>
    <n v="0"/>
    <n v="1"/>
  </r>
  <r>
    <x v="12"/>
    <s v="Leyte"/>
    <n v="121743"/>
    <s v="Palo I Central School"/>
    <s v="PALO"/>
    <n v="1"/>
    <m/>
    <n v="1"/>
    <m/>
    <m/>
    <m/>
    <m/>
    <m/>
    <n v="2496173.7200000002"/>
    <s v="UPGRADING"/>
    <n v="3"/>
    <s v="Completed"/>
    <n v="0.4"/>
    <n v="1"/>
    <m/>
    <m/>
    <m/>
    <m/>
    <m/>
    <m/>
    <m/>
    <m/>
    <m/>
    <s v="HD GOLDEN BUILDERS &amp; SUPPLY INC."/>
    <m/>
    <n v="0"/>
    <n v="0"/>
    <n v="0"/>
    <n v="0"/>
    <n v="1"/>
    <n v="0"/>
    <n v="0"/>
    <n v="0"/>
    <n v="0"/>
    <n v="1"/>
  </r>
  <r>
    <x v="12"/>
    <s v="Leyte"/>
    <n v="121744"/>
    <s v="Salvacion Elementary School"/>
    <s v="PALO"/>
    <n v="1"/>
    <m/>
    <n v="1"/>
    <m/>
    <m/>
    <m/>
    <m/>
    <m/>
    <n v="399138.7"/>
    <s v="UPGRADING"/>
    <n v="3"/>
    <s v="Completed"/>
    <n v="0.4"/>
    <n v="1"/>
    <m/>
    <m/>
    <m/>
    <m/>
    <m/>
    <m/>
    <m/>
    <m/>
    <m/>
    <s v="LJPM BUILDERS &amp; CONSTRUCTION SUPPLY"/>
    <m/>
    <n v="0"/>
    <n v="0"/>
    <n v="0"/>
    <n v="0"/>
    <n v="1"/>
    <n v="0"/>
    <n v="0"/>
    <n v="0"/>
    <n v="0"/>
    <n v="1"/>
  </r>
  <r>
    <x v="12"/>
    <s v="Leyte"/>
    <n v="303339"/>
    <s v="Anahaway National High School"/>
    <s v="PALO"/>
    <n v="1"/>
    <m/>
    <n v="1"/>
    <m/>
    <m/>
    <m/>
    <m/>
    <m/>
    <n v="1277292.8700000001"/>
    <s v="UPGRADING"/>
    <n v="3"/>
    <s v="Completed"/>
    <n v="0.8"/>
    <n v="1"/>
    <m/>
    <m/>
    <m/>
    <m/>
    <m/>
    <m/>
    <m/>
    <m/>
    <m/>
    <s v="CAFRENCILLO ARCH DESIGN &amp; BUILDERS"/>
    <m/>
    <n v="0"/>
    <n v="0"/>
    <n v="0"/>
    <n v="0"/>
    <n v="1"/>
    <n v="0"/>
    <n v="0"/>
    <n v="0"/>
    <n v="0"/>
    <n v="1"/>
  </r>
  <r>
    <x v="12"/>
    <s v="Leyte"/>
    <n v="121946"/>
    <s v="Burak Elementary School"/>
    <s v="TOLOSA"/>
    <n v="1"/>
    <m/>
    <n v="1"/>
    <m/>
    <m/>
    <m/>
    <m/>
    <m/>
    <n v="897652.53"/>
    <s v="UPGRADING"/>
    <n v="3"/>
    <s v="Completed"/>
    <n v="1"/>
    <n v="1"/>
    <m/>
    <m/>
    <m/>
    <m/>
    <m/>
    <m/>
    <m/>
    <m/>
    <m/>
    <s v="BENCH CONSTRUCTION &amp; SUPPLY"/>
    <m/>
    <n v="0"/>
    <n v="0"/>
    <n v="0"/>
    <n v="0"/>
    <n v="1"/>
    <n v="0"/>
    <n v="0"/>
    <n v="0"/>
    <n v="0"/>
    <n v="1"/>
  </r>
  <r>
    <x v="12"/>
    <s v="Leyte"/>
    <n v="121950"/>
    <s v="Daniel Z. Romualdez Memorial Elementary School"/>
    <s v="TOLOSA"/>
    <n v="1"/>
    <m/>
    <n v="1"/>
    <m/>
    <m/>
    <m/>
    <m/>
    <m/>
    <n v="945617.42"/>
    <s v="UPGRADING"/>
    <n v="3"/>
    <s v="Completed"/>
    <n v="1"/>
    <n v="1"/>
    <m/>
    <m/>
    <m/>
    <m/>
    <m/>
    <m/>
    <m/>
    <m/>
    <m/>
    <s v="BENCH CONSTRUCTION &amp; SUPPLY"/>
    <m/>
    <n v="0"/>
    <n v="0"/>
    <n v="0"/>
    <n v="0"/>
    <n v="1"/>
    <n v="0"/>
    <n v="0"/>
    <n v="0"/>
    <n v="0"/>
    <n v="1"/>
  </r>
  <r>
    <x v="12"/>
    <s v="Leyte"/>
    <n v="121957"/>
    <s v="Telegrafo Elementary School"/>
    <s v="TOLOSA"/>
    <n v="1"/>
    <m/>
    <n v="1"/>
    <m/>
    <m/>
    <m/>
    <m/>
    <m/>
    <n v="750365.63"/>
    <s v="UPGRADING"/>
    <n v="3"/>
    <s v="Completed"/>
    <n v="1"/>
    <n v="1"/>
    <m/>
    <m/>
    <m/>
    <m/>
    <m/>
    <m/>
    <m/>
    <m/>
    <m/>
    <s v="BENCH CONSTRUCTION &amp; SUPPLY"/>
    <m/>
    <n v="0"/>
    <n v="0"/>
    <n v="0"/>
    <n v="0"/>
    <n v="1"/>
    <n v="0"/>
    <n v="0"/>
    <n v="0"/>
    <n v="0"/>
    <n v="1"/>
  </r>
  <r>
    <x v="12"/>
    <s v="Leyte"/>
    <n v="121154"/>
    <s v="Burauen North Central School"/>
    <s v="BARAUEN"/>
    <n v="2"/>
    <m/>
    <n v="1"/>
    <m/>
    <m/>
    <m/>
    <m/>
    <m/>
    <n v="914305.38"/>
    <s v="UPGRADING"/>
    <n v="3"/>
    <s v="Completed"/>
    <n v="1"/>
    <n v="1"/>
    <m/>
    <m/>
    <m/>
    <m/>
    <m/>
    <m/>
    <m/>
    <m/>
    <m/>
    <s v="H.A.H REVERIE CONSTRUCTION"/>
    <m/>
    <n v="0"/>
    <n v="0"/>
    <n v="0"/>
    <n v="0"/>
    <n v="1"/>
    <n v="0"/>
    <n v="0"/>
    <n v="0"/>
    <n v="0"/>
    <n v="1"/>
  </r>
  <r>
    <x v="12"/>
    <s v="Leyte"/>
    <n v="121177"/>
    <s v="Toloyao Elementary School"/>
    <s v="BARAUEN"/>
    <n v="2"/>
    <m/>
    <n v="1"/>
    <m/>
    <m/>
    <m/>
    <m/>
    <m/>
    <n v="513506.71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eyte"/>
    <n v="121179"/>
    <s v="Villa Rosas Elementary School"/>
    <s v="BARAUEN"/>
    <n v="2"/>
    <m/>
    <n v="1"/>
    <m/>
    <m/>
    <m/>
    <m/>
    <m/>
    <n v="855843.81"/>
    <s v="UPGRADING"/>
    <n v="3"/>
    <s v="Completed"/>
    <n v="0.4"/>
    <n v="1"/>
    <m/>
    <m/>
    <m/>
    <m/>
    <m/>
    <m/>
    <m/>
    <m/>
    <m/>
    <s v="H.A.H REVERIE CONSTRUCTION"/>
    <m/>
    <n v="0"/>
    <n v="0"/>
    <n v="0"/>
    <n v="0"/>
    <n v="1"/>
    <n v="0"/>
    <n v="0"/>
    <n v="0"/>
    <n v="0"/>
    <n v="1"/>
  </r>
  <r>
    <x v="12"/>
    <s v="Leyte"/>
    <n v="121181"/>
    <s v="Arado Elementary School"/>
    <s v="BARAUEN"/>
    <n v="2"/>
    <m/>
    <n v="1"/>
    <m/>
    <m/>
    <m/>
    <m/>
    <m/>
    <n v="575754.28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eyte"/>
    <n v="121185"/>
    <s v="Burauen South Central School"/>
    <s v="BARAUEN"/>
    <n v="2"/>
    <m/>
    <n v="1"/>
    <m/>
    <m/>
    <m/>
    <m/>
    <m/>
    <n v="766640.52"/>
    <s v="UPGRADING"/>
    <n v="3"/>
    <s v="Completed"/>
    <n v="1"/>
    <n v="1"/>
    <m/>
    <m/>
    <m/>
    <m/>
    <m/>
    <m/>
    <m/>
    <m/>
    <m/>
    <s v="AGB CONSTRUCTION &amp; SUPPLY"/>
    <m/>
    <n v="0"/>
    <n v="0"/>
    <n v="0"/>
    <n v="0"/>
    <n v="1"/>
    <n v="0"/>
    <n v="0"/>
    <n v="0"/>
    <n v="0"/>
    <n v="1"/>
  </r>
  <r>
    <x v="12"/>
    <s v="Leyte"/>
    <n v="121199"/>
    <s v="Paghudlan Elementary School"/>
    <s v="BARAUEN"/>
    <n v="2"/>
    <m/>
    <n v="1"/>
    <m/>
    <m/>
    <m/>
    <m/>
    <m/>
    <n v="795067.68"/>
    <s v="UPGRADING"/>
    <n v="3"/>
    <s v="Completed"/>
    <n v="1"/>
    <n v="1"/>
    <m/>
    <m/>
    <m/>
    <m/>
    <m/>
    <m/>
    <m/>
    <m/>
    <m/>
    <s v="AGB CONSTRUCTION &amp; SUPPLY"/>
    <m/>
    <n v="0"/>
    <n v="0"/>
    <n v="0"/>
    <n v="0"/>
    <n v="1"/>
    <n v="0"/>
    <n v="0"/>
    <n v="0"/>
    <n v="0"/>
    <n v="1"/>
  </r>
  <r>
    <x v="12"/>
    <s v="Leyte"/>
    <n v="121205"/>
    <s v="San Isidro Elementary School"/>
    <s v="BARAUEN"/>
    <n v="2"/>
    <m/>
    <n v="1"/>
    <m/>
    <m/>
    <m/>
    <m/>
    <m/>
    <n v="567475.63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eyte"/>
    <n v="303357"/>
    <s v="Calingcaguing National High School"/>
    <s v="BARUGO"/>
    <n v="2"/>
    <m/>
    <n v="1"/>
    <m/>
    <m/>
    <m/>
    <m/>
    <m/>
    <n v="1213545.3799999999"/>
    <s v="UPGRADING"/>
    <n v="3"/>
    <s v="Completed"/>
    <n v="0.86"/>
    <n v="1"/>
    <m/>
    <m/>
    <m/>
    <m/>
    <m/>
    <m/>
    <m/>
    <m/>
    <m/>
    <s v="FM4 BUILDERS"/>
    <m/>
    <n v="0"/>
    <n v="0"/>
    <n v="0"/>
    <n v="0"/>
    <n v="1"/>
    <n v="0"/>
    <n v="0"/>
    <n v="0"/>
    <n v="0"/>
    <n v="1"/>
  </r>
  <r>
    <x v="12"/>
    <s v="Leyte"/>
    <n v="303433"/>
    <s v="Sta. Rosa National High School"/>
    <s v="BARUGO"/>
    <n v="2"/>
    <m/>
    <n v="1"/>
    <m/>
    <m/>
    <m/>
    <m/>
    <m/>
    <n v="1876187.49"/>
    <s v="UPGRADING"/>
    <n v="3"/>
    <s v="ONGOING"/>
    <n v="0.86"/>
    <n v="0.86"/>
    <m/>
    <m/>
    <m/>
    <m/>
    <m/>
    <m/>
    <m/>
    <m/>
    <m/>
    <s v="FM4 BUILDERS"/>
    <m/>
    <n v="0"/>
    <n v="0"/>
    <n v="0"/>
    <n v="1"/>
    <n v="0"/>
    <n v="0"/>
    <n v="0"/>
    <n v="0"/>
    <n v="1"/>
    <n v="0"/>
  </r>
  <r>
    <x v="12"/>
    <s v="Leyte"/>
    <n v="313324"/>
    <s v="Barugo National High School"/>
    <s v="BARUGO"/>
    <n v="2"/>
    <m/>
    <n v="1"/>
    <m/>
    <m/>
    <m/>
    <m/>
    <m/>
    <n v="2013502.03"/>
    <s v="UPGRADING"/>
    <n v="3"/>
    <s v="ONGOING"/>
    <n v="0.86"/>
    <n v="0.86"/>
    <m/>
    <m/>
    <m/>
    <m/>
    <m/>
    <m/>
    <m/>
    <m/>
    <m/>
    <s v="FM4 BUILDERS"/>
    <m/>
    <n v="0"/>
    <n v="0"/>
    <n v="0"/>
    <n v="1"/>
    <n v="0"/>
    <n v="0"/>
    <n v="0"/>
    <n v="0"/>
    <n v="1"/>
    <n v="0"/>
  </r>
  <r>
    <x v="12"/>
    <s v="Leyte"/>
    <n v="303418"/>
    <s v="Pinamopoan National High School"/>
    <s v="CAPOOCAN"/>
    <n v="2"/>
    <m/>
    <n v="1"/>
    <m/>
    <m/>
    <m/>
    <m/>
    <m/>
    <n v="1328911.74"/>
    <s v="UPGRADING"/>
    <n v="3"/>
    <s v="Completed"/>
    <n v="0.87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eyte"/>
    <n v="121319"/>
    <s v="Bulod Elementary School"/>
    <s v="DULAG"/>
    <n v="2"/>
    <m/>
    <n v="1"/>
    <m/>
    <m/>
    <m/>
    <m/>
    <m/>
    <n v="589524.03"/>
    <s v="UPGRADING"/>
    <n v="3"/>
    <s v="Completed"/>
    <n v="1"/>
    <n v="1"/>
    <m/>
    <m/>
    <m/>
    <m/>
    <m/>
    <m/>
    <m/>
    <m/>
    <m/>
    <s v="J. CUSTORIO CONSTRUCTION"/>
    <m/>
    <n v="0"/>
    <n v="0"/>
    <n v="0"/>
    <n v="0"/>
    <n v="1"/>
    <n v="0"/>
    <n v="0"/>
    <n v="0"/>
    <n v="0"/>
    <n v="1"/>
  </r>
  <r>
    <x v="12"/>
    <s v="Leyte"/>
    <n v="121320"/>
    <s v="Cabatoan Elementary School"/>
    <s v="DULAG"/>
    <n v="2"/>
    <m/>
    <n v="1"/>
    <m/>
    <m/>
    <m/>
    <m/>
    <m/>
    <n v="994077.4"/>
    <s v="UPGRADING"/>
    <n v="3"/>
    <s v="Completed"/>
    <n v="1"/>
    <n v="1"/>
    <m/>
    <m/>
    <m/>
    <m/>
    <m/>
    <m/>
    <m/>
    <m/>
    <m/>
    <s v="CAFRENCILLO ARCH DESIGN &amp; BUILDERS"/>
    <m/>
    <n v="0"/>
    <n v="0"/>
    <n v="0"/>
    <n v="0"/>
    <n v="1"/>
    <n v="0"/>
    <n v="0"/>
    <n v="0"/>
    <n v="0"/>
    <n v="1"/>
  </r>
  <r>
    <x v="12"/>
    <s v="Leyte"/>
    <n v="121321"/>
    <s v="Calipayan Elementary  School"/>
    <s v="DULAG"/>
    <n v="2"/>
    <m/>
    <n v="1"/>
    <m/>
    <m/>
    <m/>
    <m/>
    <m/>
    <n v="576756.16"/>
    <s v="UPGRADING"/>
    <n v="3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eyte"/>
    <n v="121331"/>
    <s v="San Agustin Elementary School"/>
    <s v="DULAG"/>
    <n v="2"/>
    <m/>
    <n v="1"/>
    <m/>
    <m/>
    <m/>
    <m/>
    <m/>
    <n v="807290.52"/>
    <s v="UPGRADING"/>
    <n v="3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eyte"/>
    <n v="121336"/>
    <s v="Tabu Elementary School"/>
    <s v="DULAG"/>
    <n v="2"/>
    <m/>
    <n v="1"/>
    <m/>
    <m/>
    <m/>
    <m/>
    <m/>
    <n v="577762.85"/>
    <s v="UPGRADING"/>
    <n v="3"/>
    <s v="Completed"/>
    <n v="1"/>
    <n v="1"/>
    <m/>
    <m/>
    <m/>
    <m/>
    <m/>
    <m/>
    <m/>
    <m/>
    <m/>
    <s v="CAFRENCILLO ARCH DESIGN &amp; BUILDERS"/>
    <m/>
    <n v="0"/>
    <n v="0"/>
    <n v="0"/>
    <n v="0"/>
    <n v="1"/>
    <n v="0"/>
    <n v="0"/>
    <n v="0"/>
    <n v="0"/>
    <n v="1"/>
  </r>
  <r>
    <x v="12"/>
    <s v="Leyte"/>
    <n v="121337"/>
    <s v="Tigbao Elementary School"/>
    <s v="DULAG"/>
    <n v="2"/>
    <m/>
    <n v="1"/>
    <m/>
    <m/>
    <m/>
    <m/>
    <m/>
    <n v="984888.74"/>
    <s v="UPGRADING"/>
    <n v="3"/>
    <s v="Completed"/>
    <n v="1"/>
    <n v="1"/>
    <m/>
    <m/>
    <m/>
    <m/>
    <m/>
    <m/>
    <m/>
    <m/>
    <m/>
    <s v="PALMERA BUILDERS &amp; SUPPLY"/>
    <m/>
    <n v="0"/>
    <n v="0"/>
    <n v="0"/>
    <n v="0"/>
    <n v="1"/>
    <n v="0"/>
    <n v="0"/>
    <n v="0"/>
    <n v="0"/>
    <n v="1"/>
  </r>
  <r>
    <x v="12"/>
    <s v="Leyte"/>
    <n v="121350"/>
    <s v="RIZAL ELEMENTARY SCHOOL"/>
    <s v="DULAG"/>
    <n v="2"/>
    <m/>
    <n v="1"/>
    <m/>
    <m/>
    <m/>
    <m/>
    <m/>
    <n v="758435.92"/>
    <s v="UPGRADING"/>
    <n v="3"/>
    <s v="Completed"/>
    <n v="1"/>
    <n v="1"/>
    <m/>
    <m/>
    <m/>
    <m/>
    <m/>
    <m/>
    <m/>
    <m/>
    <m/>
    <s v="PALMERA BUILDERS &amp; SUPPLY"/>
    <m/>
    <n v="0"/>
    <n v="0"/>
    <n v="0"/>
    <n v="0"/>
    <n v="1"/>
    <n v="0"/>
    <n v="0"/>
    <n v="0"/>
    <n v="0"/>
    <n v="1"/>
  </r>
  <r>
    <x v="12"/>
    <s v="Leyte"/>
    <n v="121353"/>
    <s v="San Miguel Elementary School"/>
    <s v="DULAG"/>
    <n v="2"/>
    <m/>
    <n v="1"/>
    <m/>
    <m/>
    <m/>
    <m/>
    <m/>
    <n v="748968.36"/>
    <s v="UPGRADING"/>
    <n v="3"/>
    <s v="Completed"/>
    <n v="1"/>
    <n v="1"/>
    <m/>
    <m/>
    <m/>
    <m/>
    <m/>
    <m/>
    <m/>
    <m/>
    <m/>
    <s v="PALMERA BUILDERS &amp; SUPPLY"/>
    <m/>
    <n v="0"/>
    <n v="0"/>
    <n v="0"/>
    <n v="0"/>
    <n v="1"/>
    <n v="0"/>
    <n v="0"/>
    <n v="0"/>
    <n v="0"/>
    <n v="1"/>
  </r>
  <r>
    <x v="12"/>
    <s v="Leyte"/>
    <n v="303355"/>
    <s v="Cabacungan National High School"/>
    <s v="DULAG"/>
    <n v="2"/>
    <m/>
    <n v="1"/>
    <m/>
    <m/>
    <m/>
    <m/>
    <m/>
    <n v="1333806.21"/>
    <s v="UPGRADING"/>
    <n v="3"/>
    <s v="Completed"/>
    <n v="0.7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eyte"/>
    <n v="303434"/>
    <s v="Tabango National High School"/>
    <s v="TABANGO"/>
    <n v="3"/>
    <m/>
    <n v="1"/>
    <m/>
    <m/>
    <m/>
    <m/>
    <m/>
    <n v="1241888.42"/>
    <s v="UPGRADING"/>
    <n v="3"/>
    <s v="ONGOING"/>
    <n v="0.75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Leyte"/>
    <n v="313306"/>
    <s v="Palompon National High School"/>
    <s v="PALOMPON"/>
    <n v="4"/>
    <m/>
    <n v="1"/>
    <m/>
    <m/>
    <m/>
    <m/>
    <m/>
    <n v="1962688.7"/>
    <s v="UPGRADING"/>
    <n v="3"/>
    <s v="Completed"/>
    <n v="0.8"/>
    <n v="1"/>
    <m/>
    <m/>
    <m/>
    <m/>
    <m/>
    <m/>
    <m/>
    <m/>
    <m/>
    <s v="BCG DESIGN &amp; CONSTRUCTION"/>
    <m/>
    <n v="0"/>
    <n v="0"/>
    <n v="0"/>
    <n v="0"/>
    <n v="1"/>
    <n v="0"/>
    <n v="0"/>
    <n v="0"/>
    <n v="0"/>
    <n v="1"/>
  </r>
  <r>
    <x v="12"/>
    <s v="Leyte"/>
    <n v="313315"/>
    <s v="San Guillermo National High School"/>
    <s v="PALOMPON"/>
    <n v="4"/>
    <m/>
    <n v="1"/>
    <m/>
    <m/>
    <m/>
    <m/>
    <m/>
    <n v="1547694.85"/>
    <s v="UPGRADING"/>
    <n v="3"/>
    <s v="Completed"/>
    <n v="1"/>
    <n v="1"/>
    <m/>
    <m/>
    <m/>
    <m/>
    <m/>
    <m/>
    <m/>
    <m/>
    <m/>
    <s v="J. CUSTORIO CONSTRUCTION"/>
    <m/>
    <n v="0"/>
    <n v="0"/>
    <n v="0"/>
    <n v="0"/>
    <n v="1"/>
    <n v="0"/>
    <n v="0"/>
    <n v="0"/>
    <n v="0"/>
    <n v="1"/>
  </r>
  <r>
    <x v="12"/>
    <s v="Leyte"/>
    <n v="303373"/>
    <s v="Hampipila National High School"/>
    <s v="ABUYOG"/>
    <n v="5"/>
    <m/>
    <n v="1"/>
    <m/>
    <m/>
    <m/>
    <m/>
    <m/>
    <n v="1345005.47"/>
    <s v="UPGRADING"/>
    <n v="3"/>
    <s v="Completed"/>
    <n v="0.7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2"/>
    <s v="Leyte"/>
    <n v="303365"/>
    <s v="Concepcion National High School"/>
    <s v="HILONGOS"/>
    <n v="5"/>
    <m/>
    <n v="1"/>
    <m/>
    <m/>
    <m/>
    <m/>
    <m/>
    <n v="1493207.13"/>
    <s v="UPGRADING"/>
    <n v="3"/>
    <s v="Completed"/>
    <n v="1"/>
    <n v="1"/>
    <m/>
    <m/>
    <m/>
    <m/>
    <m/>
    <m/>
    <m/>
    <m/>
    <m/>
    <s v="JAMT CONSTRUCTION"/>
    <m/>
    <n v="0"/>
    <n v="0"/>
    <n v="0"/>
    <n v="0"/>
    <n v="1"/>
    <n v="0"/>
    <n v="0"/>
    <n v="0"/>
    <n v="0"/>
    <n v="1"/>
  </r>
  <r>
    <x v="12"/>
    <s v="Leyte"/>
    <n v="303431"/>
    <s v="Sta. Margarita National High School"/>
    <s v="HILONGOS"/>
    <n v="5"/>
    <m/>
    <n v="1"/>
    <m/>
    <m/>
    <m/>
    <m/>
    <m/>
    <n v="1978115.07"/>
    <s v="UPGRADING"/>
    <n v="3"/>
    <s v="ONGOING"/>
    <n v="0.75"/>
    <n v="0.8"/>
    <m/>
    <m/>
    <m/>
    <m/>
    <m/>
    <m/>
    <m/>
    <m/>
    <m/>
    <s v="JAMT CONSTRUCTION"/>
    <m/>
    <n v="0"/>
    <n v="0"/>
    <n v="0"/>
    <n v="1"/>
    <n v="0"/>
    <n v="0"/>
    <n v="0"/>
    <n v="0"/>
    <n v="1"/>
    <n v="0"/>
  </r>
  <r>
    <x v="12"/>
    <s v="Leyte"/>
    <n v="303379"/>
    <s v="Javier National High School"/>
    <s v="JAVIER (BUGHO)"/>
    <n v="5"/>
    <m/>
    <n v="1"/>
    <m/>
    <m/>
    <m/>
    <m/>
    <m/>
    <n v="1504649.55"/>
    <s v="UPGRADING"/>
    <n v="3"/>
    <s v="Completed"/>
    <n v="0.9"/>
    <n v="1"/>
    <m/>
    <m/>
    <m/>
    <m/>
    <m/>
    <m/>
    <m/>
    <m/>
    <m/>
    <s v="VITHS D.G. BUILDERS &amp; ENTERPRISES"/>
    <m/>
    <n v="0"/>
    <n v="0"/>
    <n v="0"/>
    <n v="0"/>
    <n v="1"/>
    <n v="0"/>
    <n v="0"/>
    <n v="0"/>
    <n v="0"/>
    <n v="1"/>
  </r>
  <r>
    <x v="12"/>
    <s v="Leyte"/>
    <n v="313337"/>
    <s v="Sta. Paz  Integrated  School"/>
    <s v="MATALOM"/>
    <n v="5"/>
    <m/>
    <n v="1"/>
    <m/>
    <m/>
    <m/>
    <m/>
    <m/>
    <n v="1898479.64"/>
    <s v="UPGRADING"/>
    <n v="3"/>
    <s v="ONGOING"/>
    <n v="0.75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Ormoc City"/>
    <n v="124150"/>
    <s v="Dolores Elementary School"/>
    <s v="ORMOC CITY"/>
    <n v="4"/>
    <m/>
    <n v="1"/>
    <m/>
    <m/>
    <m/>
    <m/>
    <m/>
    <n v="2493754.39"/>
    <s v="UPGRADING"/>
    <n v="3"/>
    <s v="Completed"/>
    <n v="0.87"/>
    <n v="1"/>
    <s v="April 7, 2019"/>
    <m/>
    <s v="2018-BEFF-E-B3-C1"/>
    <s v="2018-BEFF-E-B3-C1"/>
    <s v="Sept. 13,2018"/>
    <s v="Sept. 20, 2018"/>
    <s v="Oct. 2, 2018"/>
    <s v="Dec. 27, 2018"/>
    <s v="Jan. 7, 2019"/>
    <s v="NV and C Construction and General Supply"/>
    <n v="4495169.05"/>
    <n v="0"/>
    <n v="0"/>
    <n v="0"/>
    <n v="0"/>
    <n v="1"/>
    <n v="0"/>
    <n v="0"/>
    <n v="0"/>
    <n v="0"/>
    <n v="1"/>
  </r>
  <r>
    <x v="12"/>
    <s v="Ormoc City"/>
    <n v="124151"/>
    <s v="Don Carlos Rivilla Elemetary School"/>
    <s v="ORMOC CITY"/>
    <n v="4"/>
    <m/>
    <n v="1"/>
    <m/>
    <m/>
    <m/>
    <m/>
    <m/>
    <n v="1282939.18"/>
    <s v="ELECTRIFICATION OF SCHOOLS ON-GRID"/>
    <n v="3"/>
    <s v="Completed"/>
    <n v="0.67"/>
    <n v="1"/>
    <s v="April 7, 2019"/>
    <m/>
    <s v="2018-BEFF-E-B3-C2"/>
    <s v="2018-BEFF-E-B3-C2"/>
    <s v="Sept. 13,2018"/>
    <s v="Sept. 20, 2018"/>
    <s v="Oct. 2, 2018"/>
    <s v="Dec. 27, 2018"/>
    <s v="Jan. 7, 2019"/>
    <s v="Ross Engineering and Construction"/>
    <n v="3962356.38"/>
    <n v="0"/>
    <n v="0"/>
    <n v="0"/>
    <n v="0"/>
    <n v="1"/>
    <n v="0"/>
    <n v="0"/>
    <n v="0"/>
    <n v="0"/>
    <n v="1"/>
  </r>
  <r>
    <x v="12"/>
    <s v="Ormoc City"/>
    <n v="124152"/>
    <s v="Donghol Elementary School"/>
    <s v="ORMOC CITY"/>
    <n v="4"/>
    <m/>
    <n v="1"/>
    <m/>
    <m/>
    <m/>
    <m/>
    <m/>
    <n v="1883203.55"/>
    <s v="UPGRADING"/>
    <n v="3"/>
    <s v="Completed"/>
    <n v="0.76"/>
    <n v="1"/>
    <s v="April 7, 2019"/>
    <m/>
    <s v="2018-BEFF-E-B3-C5"/>
    <s v="2018-BEFF-E-B3-C5"/>
    <s v="Sept. 13,2018"/>
    <s v="Sept. 20, 2018"/>
    <s v="Oct. 2, 2018"/>
    <s v="Dec. 27, 2018"/>
    <s v="Jan. 7, 2019"/>
    <s v="Ross Engineering and Construction"/>
    <n v="3552520.68"/>
    <n v="0"/>
    <n v="0"/>
    <n v="0"/>
    <n v="0"/>
    <n v="1"/>
    <n v="0"/>
    <n v="0"/>
    <n v="0"/>
    <n v="0"/>
    <n v="1"/>
  </r>
  <r>
    <x v="12"/>
    <s v="Ormoc City"/>
    <n v="124153"/>
    <s v="Gaas Elementary School"/>
    <s v="ORMOC CITY"/>
    <n v="4"/>
    <m/>
    <n v="1"/>
    <m/>
    <m/>
    <m/>
    <m/>
    <m/>
    <n v="1277662.8"/>
    <s v="ELECTRIFICATION OF SCHOOLS ON-GRID"/>
    <n v="3"/>
    <s v="Completed"/>
    <n v="0.75"/>
    <n v="1"/>
    <s v="April 7, 2019"/>
    <m/>
    <s v="2018-BEFF-E-B3-C1"/>
    <s v="2018-BEFF-E-B3-C1"/>
    <s v="Sept. 13,2018"/>
    <s v="Sept. 20, 2018"/>
    <s v="Oct. 2, 2018"/>
    <s v="Dec. 27, 2018"/>
    <s v="Jan. 7, 2019"/>
    <s v="NV and C Construction and General Supply"/>
    <n v="4495169.05"/>
    <n v="0"/>
    <n v="0"/>
    <n v="0"/>
    <n v="0"/>
    <n v="1"/>
    <n v="0"/>
    <n v="0"/>
    <n v="0"/>
    <n v="0"/>
    <n v="1"/>
  </r>
  <r>
    <x v="12"/>
    <s v="Ormoc City"/>
    <n v="124155"/>
    <s v="Ipil Central School"/>
    <s v="ORMOC CITY"/>
    <n v="4"/>
    <m/>
    <n v="1"/>
    <m/>
    <m/>
    <m/>
    <m/>
    <m/>
    <n v="2878625.57"/>
    <s v="UPGRADING"/>
    <n v="3"/>
    <s v="Completed"/>
    <n v="0.89"/>
    <n v="1"/>
    <s v="April 7, 2019"/>
    <m/>
    <s v="2018-BEFF-E-B3-C2"/>
    <s v="2018-BEFF-E-B3-C2"/>
    <s v="Sept. 13,2018"/>
    <s v="Sept. 20, 2018"/>
    <s v="Oct. 2, 2018"/>
    <s v="Dec. 27, 2018"/>
    <s v="Jan. 7, 2019"/>
    <s v="Ross Engineering and Construction"/>
    <n v="3962356.38"/>
    <n v="0"/>
    <n v="0"/>
    <n v="0"/>
    <n v="0"/>
    <n v="1"/>
    <n v="0"/>
    <n v="0"/>
    <n v="0"/>
    <n v="0"/>
    <n v="1"/>
  </r>
  <r>
    <x v="12"/>
    <s v="Ormoc City"/>
    <n v="124160"/>
    <s v="Mabini Elementary School"/>
    <s v="ORMOC CITY"/>
    <n v="4"/>
    <m/>
    <n v="1"/>
    <m/>
    <m/>
    <m/>
    <m/>
    <m/>
    <n v="1293491.95"/>
    <s v="ELECTRIFICATION OF SCHOOLS ON-GRID"/>
    <n v="3"/>
    <s v="Completed"/>
    <n v="0.67"/>
    <n v="1"/>
    <s v="April 7, 2019"/>
    <m/>
    <s v="2018-BEFF-E-B3-C2"/>
    <s v="2018-BEFF-E-B3-C2"/>
    <s v="Sept. 13,2018"/>
    <s v="Sept. 20, 2018"/>
    <s v="Oct. 2, 2018"/>
    <s v="Dec. 27, 2018"/>
    <s v="Jan. 7, 2019"/>
    <s v="Ross Engineering and Construction"/>
    <n v="3962356.38"/>
    <n v="0"/>
    <n v="0"/>
    <n v="0"/>
    <n v="0"/>
    <n v="1"/>
    <n v="0"/>
    <n v="0"/>
    <n v="0"/>
    <n v="0"/>
    <n v="1"/>
  </r>
  <r>
    <x v="12"/>
    <s v="Ormoc City"/>
    <n v="124167"/>
    <s v="Patag Elementary School"/>
    <s v="ORMOC CITY"/>
    <n v="4"/>
    <m/>
    <n v="1"/>
    <m/>
    <m/>
    <m/>
    <m/>
    <m/>
    <n v="1379888.1"/>
    <s v="ELECTRIFICATION OF SCHOOLS ON-GRID"/>
    <n v="3"/>
    <s v="Completed"/>
    <n v="0.67"/>
    <n v="1"/>
    <s v="April 7, 2019"/>
    <m/>
    <s v="2018-BEFF-E-B3-C5"/>
    <s v="2018-BEFF-E-B3-C5"/>
    <s v="Sept. 13,2018"/>
    <s v="Sept. 20, 2018"/>
    <s v="Oct. 2, 2018"/>
    <s v="Dec. 27, 2018"/>
    <s v="Jan. 7, 2019"/>
    <s v="Ross Engineering and Construction"/>
    <n v="3552520.68"/>
    <n v="0"/>
    <n v="0"/>
    <n v="0"/>
    <n v="0"/>
    <n v="1"/>
    <n v="0"/>
    <n v="0"/>
    <n v="0"/>
    <n v="0"/>
    <n v="1"/>
  </r>
  <r>
    <x v="12"/>
    <s v="Ormoc City"/>
    <n v="124177"/>
    <s v="Concepcion Elementary School"/>
    <s v="Ormoc City"/>
    <n v="4"/>
    <m/>
    <n v="1"/>
    <m/>
    <m/>
    <m/>
    <m/>
    <m/>
    <n v="1478463.34"/>
    <s v="ELECTRIFICATION OF SCHOOLS ON-GRID"/>
    <n v="3"/>
    <s v="Completed"/>
    <n v="0.67"/>
    <n v="1"/>
    <s v="April 7, 2019"/>
    <m/>
    <s v="2018-BEFF-E-B3-C6"/>
    <s v="2018-BEFF-E-B3-C6"/>
    <s v="Sept. 13,2018"/>
    <s v="Sept. 20, 2018"/>
    <s v="Oct. 2, 2018"/>
    <s v="Dec. 27, 2018"/>
    <s v="Jan. 7, 2019"/>
    <s v="HD Golden Builders and Supply Inc."/>
    <n v="3602646.96"/>
    <n v="0"/>
    <n v="0"/>
    <n v="0"/>
    <n v="0"/>
    <n v="1"/>
    <n v="0"/>
    <n v="0"/>
    <n v="0"/>
    <n v="0"/>
    <n v="1"/>
  </r>
  <r>
    <x v="12"/>
    <s v="Ormoc City"/>
    <n v="124178"/>
    <s v="Guintiguian Elementary School"/>
    <s v="Ormoc City"/>
    <n v="4"/>
    <m/>
    <n v="1"/>
    <m/>
    <m/>
    <m/>
    <m/>
    <m/>
    <n v="1582314.96"/>
    <s v="ELECTRIFICATION OF SCHOOLS ON-GRID"/>
    <n v="3"/>
    <s v="Completed"/>
    <n v="0.67"/>
    <n v="1"/>
    <s v="April 7, 2019"/>
    <m/>
    <s v="2018-BEFF-E-B3-C3"/>
    <s v="2018-BEFF-E-B3-C3"/>
    <s v="Sept. 13,2018"/>
    <s v="Sept. 20, 2018"/>
    <s v="Oct. 2, 2018"/>
    <s v="Dec. 27, 2018"/>
    <s v="Jan. 7, 2019"/>
    <s v="HD Golden Builders and Supply Inc."/>
    <n v="4614565.47"/>
    <n v="0"/>
    <n v="0"/>
    <n v="0"/>
    <n v="0"/>
    <n v="1"/>
    <n v="0"/>
    <n v="0"/>
    <n v="0"/>
    <n v="0"/>
    <n v="1"/>
  </r>
  <r>
    <x v="12"/>
    <s v="Ormoc City"/>
    <n v="124184"/>
    <s v="Manlilinao Elementary School"/>
    <s v="Ormoc City"/>
    <n v="4"/>
    <m/>
    <n v="1"/>
    <m/>
    <m/>
    <m/>
    <m/>
    <m/>
    <n v="1592867.72"/>
    <s v="ELECTRIFICATION OF SCHOOLS ON-GRID"/>
    <n v="3"/>
    <s v="Completed"/>
    <n v="0.67"/>
    <n v="1"/>
    <s v="April 7, 2019"/>
    <m/>
    <s v="2018-BEFF-E-B3-C6"/>
    <s v="2018-BEFF-E-B3-C6"/>
    <s v="Sept. 13,2018"/>
    <s v="Sept. 20, 2018"/>
    <s v="Oct. 2, 2018"/>
    <s v="Dec. 27, 2018"/>
    <s v="Jan. 7, 2019"/>
    <s v="HD Golden Builders and Supply Inc."/>
    <n v="3602646.96"/>
    <n v="0"/>
    <n v="0"/>
    <n v="0"/>
    <n v="0"/>
    <n v="1"/>
    <n v="0"/>
    <n v="0"/>
    <n v="0"/>
    <n v="0"/>
    <n v="1"/>
  </r>
  <r>
    <x v="12"/>
    <s v="Ormoc City"/>
    <n v="124190"/>
    <s v="San Jose Elementary School"/>
    <s v="Ormoc City"/>
    <n v="4"/>
    <m/>
    <n v="1"/>
    <m/>
    <m/>
    <m/>
    <m/>
    <m/>
    <n v="1774189.06"/>
    <s v="ELECTRIFICATION OF SCHOOLS ON-GRID"/>
    <n v="3"/>
    <s v="Completed"/>
    <n v="0.7"/>
    <n v="1"/>
    <s v="April 7, 2019"/>
    <m/>
    <s v="2018-BEFF-E-B3-C3"/>
    <s v="2018-BEFF-E-B3-C3"/>
    <s v="Sept. 13,2018"/>
    <s v="Sept. 20, 2018"/>
    <s v="Oct. 2, 2018"/>
    <s v="Dec. 27, 2018"/>
    <s v="Jan. 7, 2019"/>
    <s v="HD Golden Builders and Supply Inc."/>
    <n v="4614565.47"/>
    <n v="0"/>
    <n v="0"/>
    <n v="0"/>
    <n v="0"/>
    <n v="1"/>
    <n v="0"/>
    <n v="0"/>
    <n v="0"/>
    <n v="0"/>
    <n v="1"/>
  </r>
  <r>
    <x v="12"/>
    <s v="Ormoc City"/>
    <n v="124193"/>
    <s v="Valencia Central School"/>
    <s v="Ormoc City"/>
    <n v="4"/>
    <m/>
    <n v="1"/>
    <m/>
    <m/>
    <m/>
    <m/>
    <m/>
    <n v="2459994.63"/>
    <s v="ELECTRIFICATION OF SCHOOLS ON-GRID"/>
    <n v="3"/>
    <s v="Completed"/>
    <n v="0.75"/>
    <n v="1"/>
    <s v="April 7, 2019"/>
    <m/>
    <s v="2018-BEFF-E-B3-C3"/>
    <s v="2018-BEFF-E-B3-C3"/>
    <s v="Sept. 13,2018"/>
    <s v="Sept. 20, 2018"/>
    <s v="Oct. 2, 2018"/>
    <s v="Dec. 27, 2018"/>
    <s v="Jan. 7, 2019"/>
    <s v="HD Golden Builders and Supply Inc."/>
    <n v="4614565.47"/>
    <n v="0"/>
    <n v="0"/>
    <n v="0"/>
    <n v="0"/>
    <n v="1"/>
    <n v="0"/>
    <n v="0"/>
    <n v="0"/>
    <n v="0"/>
    <n v="1"/>
  </r>
  <r>
    <x v="12"/>
    <s v="Ormoc City"/>
    <n v="124195"/>
    <s v="Linao Central School"/>
    <s v="Ormoc City"/>
    <n v="4"/>
    <m/>
    <n v="1"/>
    <m/>
    <m/>
    <m/>
    <m/>
    <m/>
    <n v="3128610.73"/>
    <s v="UPGRADING"/>
    <n v="3"/>
    <s v="Completed"/>
    <n v="1"/>
    <n v="1"/>
    <s v="April 7, 2019"/>
    <m/>
    <s v="2018-BEFF-E-B3-C4"/>
    <s v="2018-BEFF-E-B3-C4"/>
    <s v="Sept. 13,2018"/>
    <s v="Sept. 20, 2018"/>
    <s v="Oct. 2, 2018"/>
    <s v="Dec. 27, 2018"/>
    <s v="Jan. 7, 2019"/>
    <s v="Tubigan Builders"/>
    <n v="5180301.57"/>
    <n v="0"/>
    <n v="0"/>
    <n v="0"/>
    <n v="0"/>
    <n v="1"/>
    <n v="0"/>
    <n v="0"/>
    <n v="0"/>
    <n v="0"/>
    <n v="1"/>
  </r>
  <r>
    <x v="12"/>
    <s v="Ormoc City"/>
    <n v="124196"/>
    <s v="Naungan Elementary School"/>
    <s v="Ormoc City"/>
    <n v="4"/>
    <m/>
    <n v="1"/>
    <m/>
    <m/>
    <m/>
    <m/>
    <m/>
    <n v="2124989.86"/>
    <s v="UPGRADING"/>
    <n v="3"/>
    <s v="Completed"/>
    <n v="1"/>
    <n v="1"/>
    <s v="April 7, 2019"/>
    <m/>
    <s v="2018-BEFF-E-B3-C4"/>
    <s v="2018-BEFF-E-B3-C4"/>
    <s v="Sept. 13,2018"/>
    <s v="Sept. 20, 2018"/>
    <s v="Oct. 2, 2018"/>
    <s v="Dec. 27, 2018"/>
    <s v="Jan. 7, 2019"/>
    <s v="Tubigan Builders"/>
    <n v="5180301.57"/>
    <n v="0"/>
    <n v="0"/>
    <n v="0"/>
    <n v="0"/>
    <n v="1"/>
    <n v="0"/>
    <n v="0"/>
    <n v="0"/>
    <n v="0"/>
    <n v="1"/>
  </r>
  <r>
    <x v="12"/>
    <s v="Ormoc City"/>
    <n v="124197"/>
    <s v="Ormoc City SPED Center"/>
    <s v="Ormoc City"/>
    <n v="4"/>
    <m/>
    <n v="1"/>
    <m/>
    <m/>
    <m/>
    <m/>
    <m/>
    <n v="1628071.74"/>
    <s v="UPGRADING"/>
    <n v="3"/>
    <s v="Completed"/>
    <n v="0.87"/>
    <n v="1"/>
    <s v="April 7, 2019"/>
    <m/>
    <s v="2018-BEFF-E-B3-C5"/>
    <s v="2018-BEFF-E-B3-C5"/>
    <s v="Sept. 13,2018"/>
    <s v="Sept. 20, 2018"/>
    <s v="Oct. 2, 2018"/>
    <s v="Dec. 27, 2018"/>
    <s v="Jan. 7, 2019"/>
    <s v="Ross Engineering and Construction"/>
    <n v="3552520.68"/>
    <n v="0"/>
    <n v="0"/>
    <n v="0"/>
    <n v="0"/>
    <n v="1"/>
    <n v="0"/>
    <n v="0"/>
    <n v="0"/>
    <n v="0"/>
    <n v="1"/>
  </r>
  <r>
    <x v="12"/>
    <s v="Ormoc City"/>
    <n v="124202"/>
    <s v="Cabintan Elementary School"/>
    <s v="Ormoc City"/>
    <n v="4"/>
    <m/>
    <n v="1"/>
    <m/>
    <m/>
    <m/>
    <m/>
    <m/>
    <n v="1293491.95"/>
    <s v="UPGRADING"/>
    <n v="3"/>
    <s v="Completed"/>
    <n v="0.67"/>
    <n v="1"/>
    <s v="April 7, 2019"/>
    <m/>
    <s v="2018-BEFF-E-B3-C1"/>
    <s v="2018-BEFF-E-B3-C1"/>
    <s v="Sept. 13,2018"/>
    <s v="Sept. 20, 2018"/>
    <s v="Oct. 2, 2018"/>
    <s v="Dec. 27, 2018"/>
    <s v="Jan. 7, 2019"/>
    <s v="NV and C Construction and General Supply"/>
    <n v="4495169.04"/>
    <n v="0"/>
    <n v="0"/>
    <n v="0"/>
    <n v="0"/>
    <n v="1"/>
    <n v="0"/>
    <n v="0"/>
    <n v="0"/>
    <n v="0"/>
    <n v="1"/>
  </r>
  <r>
    <x v="12"/>
    <s v="Ormoc City"/>
    <n v="124207"/>
    <s v="Doña Feliza Z. Mejia Elementary School"/>
    <s v="Ormoc City"/>
    <n v="4"/>
    <m/>
    <n v="1"/>
    <m/>
    <m/>
    <m/>
    <m/>
    <m/>
    <n v="1480326.64"/>
    <s v="UPGRADING"/>
    <n v="3"/>
    <s v="Completed"/>
    <n v="0.67"/>
    <n v="1"/>
    <s v="April 7, 2019"/>
    <m/>
    <s v="2018-BEFF-E-B3-C6"/>
    <s v="2018-BEFF-E-B3-C6"/>
    <s v="Sept. 13,2018"/>
    <s v="Sept. 20, 2018"/>
    <s v="Oct. 2, 2018"/>
    <s v="Dec. 27, 2018"/>
    <s v="Jan. 7, 2019"/>
    <s v="HD Golden Builders and Supply Inc."/>
    <n v="3602646.96"/>
    <n v="0"/>
    <n v="0"/>
    <n v="0"/>
    <n v="0"/>
    <n v="1"/>
    <n v="0"/>
    <n v="0"/>
    <n v="0"/>
    <n v="0"/>
    <n v="1"/>
  </r>
  <r>
    <x v="13"/>
    <s v="Tangub City"/>
    <n v="304171"/>
    <s v="Tangub City NHS"/>
    <s v="TANGUB CITY"/>
    <n v="2"/>
    <m/>
    <n v="1"/>
    <m/>
    <m/>
    <m/>
    <m/>
    <m/>
    <n v="3504891.44"/>
    <s v="UPGRADING"/>
    <n v="3"/>
    <s v="ONGOING"/>
    <n v="0.2"/>
    <n v="0.7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del Norte"/>
    <n v="304252"/>
    <s v="Sonlon NHS"/>
    <s v="ASUNCION (SAUG)"/>
    <n v="1"/>
    <m/>
    <n v="1"/>
    <m/>
    <m/>
    <m/>
    <m/>
    <m/>
    <n v="4621351.67"/>
    <s v="UPGRADING"/>
    <n v="3"/>
    <s v="Completed"/>
    <n v="0.9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Quezon City"/>
    <n v="136540"/>
    <s v="Pres. Corazon C. Aquino E/S"/>
    <s v="QUEZON CITY"/>
    <n v="2"/>
    <m/>
    <n v="1"/>
    <m/>
    <m/>
    <m/>
    <m/>
    <m/>
    <n v="1744063.97"/>
    <s v="UPGRADING"/>
    <n v="4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557"/>
    <s v="Kapt. T. Monteverde Sr. CES"/>
    <s v="DAVAO CITY"/>
    <n v="1"/>
    <m/>
    <n v="1"/>
    <m/>
    <m/>
    <m/>
    <m/>
    <m/>
    <n v="6321696.54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711"/>
    <s v="A. Mabini Elementary School"/>
    <s v="DAVAO CITY"/>
    <n v="1"/>
    <m/>
    <n v="1"/>
    <m/>
    <m/>
    <m/>
    <m/>
    <m/>
    <n v="3755429.04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554"/>
    <s v="Bolton ES"/>
    <s v="DAVAO CITY"/>
    <n v="1"/>
    <m/>
    <n v="1"/>
    <m/>
    <m/>
    <m/>
    <m/>
    <m/>
    <n v="3370166.21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531"/>
    <s v="Calinan Central ES"/>
    <s v="DAVAO CITY"/>
    <n v="3"/>
    <m/>
    <n v="1"/>
    <m/>
    <m/>
    <m/>
    <m/>
    <m/>
    <n v="4522920.58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54"/>
    <s v="Calinan NHS"/>
    <s v="DAVAO CITY"/>
    <n v="3"/>
    <m/>
    <n v="1"/>
    <m/>
    <m/>
    <m/>
    <m/>
    <m/>
    <n v="2924771.08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715"/>
    <s v="Catalunan Grande ES"/>
    <s v="DAVAO CITY"/>
    <n v="1"/>
    <m/>
    <n v="1"/>
    <m/>
    <m/>
    <m/>
    <m/>
    <m/>
    <n v="2693686.59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716"/>
    <s v="Catalunan Pequeño Elementary School"/>
    <s v="DAVAO CITY"/>
    <n v="1"/>
    <m/>
    <n v="1"/>
    <m/>
    <m/>
    <m/>
    <m/>
    <m/>
    <n v="1880086.11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16202"/>
    <s v="Catalunan Pequeno National High School"/>
    <s v="DAVAO CITY"/>
    <n v="1"/>
    <m/>
    <n v="1"/>
    <m/>
    <m/>
    <m/>
    <m/>
    <m/>
    <n v="2342306.5499999998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56"/>
    <s v="CROSSING BAYABAS  NHS"/>
    <s v="DAVAO CITY"/>
    <n v="3"/>
    <m/>
    <n v="1"/>
    <m/>
    <m/>
    <m/>
    <m/>
    <m/>
    <n v="3392495.11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59"/>
    <s v="Daniel R. Aguinaldo NHS (Matina NHS)"/>
    <s v="DAVAO CITY"/>
    <n v="1"/>
    <m/>
    <n v="1"/>
    <m/>
    <m/>
    <m/>
    <m/>
    <m/>
    <n v="3012928.03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60"/>
    <s v="Davao City NHS"/>
    <s v="DAVAO CITY"/>
    <n v="1"/>
    <m/>
    <n v="1"/>
    <m/>
    <m/>
    <m/>
    <m/>
    <m/>
    <n v="9527632.0800000001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63"/>
    <s v="Davao City Special National High School"/>
    <s v="DAVAO CITY"/>
    <n v="1"/>
    <m/>
    <n v="1"/>
    <m/>
    <m/>
    <m/>
    <m/>
    <m/>
    <n v="836317.44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640"/>
    <s v="Don Manuel Gutierrez ES"/>
    <s v="DAVAO CITY"/>
    <n v="1"/>
    <m/>
    <n v="1"/>
    <m/>
    <m/>
    <m/>
    <m/>
    <m/>
    <n v="2710768.98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734"/>
    <s v="Imelda Elementary School"/>
    <s v="DAVAO CITY"/>
    <n v="3"/>
    <m/>
    <n v="1"/>
    <m/>
    <m/>
    <m/>
    <m/>
    <m/>
    <n v="4241723.96"/>
    <s v="UPGRADING"/>
    <n v="4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City"/>
    <n v="129735"/>
    <s v="Los Amigos Elementary School"/>
    <s v="DAVAO CITY"/>
    <n v="3"/>
    <m/>
    <n v="1"/>
    <m/>
    <m/>
    <m/>
    <m/>
    <m/>
    <n v="2517477.9900000002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73"/>
    <s v="Los Amigos NHS"/>
    <s v="DAVAO CITY"/>
    <n v="3"/>
    <m/>
    <n v="1"/>
    <m/>
    <m/>
    <m/>
    <m/>
    <m/>
    <n v="2150634.5499999998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645"/>
    <s v="Maa CES"/>
    <s v="DAVAO CITY"/>
    <n v="1"/>
    <m/>
    <n v="1"/>
    <m/>
    <m/>
    <m/>
    <m/>
    <m/>
    <n v="4949650.6500000004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538"/>
    <s v="Lt. C. Villafuerte, Sr. ES"/>
    <s v="DAVAO CITY"/>
    <n v="3"/>
    <m/>
    <n v="1"/>
    <m/>
    <m/>
    <m/>
    <m/>
    <m/>
    <n v="4173960.12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558"/>
    <s v="Magallanes Elementary  School"/>
    <s v="DAVAO CITY"/>
    <n v="1"/>
    <m/>
    <n v="1"/>
    <m/>
    <m/>
    <m/>
    <m/>
    <m/>
    <n v="3557366.18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648"/>
    <s v="Matina CES"/>
    <s v="DAVAO CITY"/>
    <n v="1"/>
    <m/>
    <n v="1"/>
    <m/>
    <m/>
    <m/>
    <m/>
    <m/>
    <n v="3501218.5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85"/>
    <s v="Mintal Comprehensive High School"/>
    <s v="DAVAO CITY"/>
    <n v="3"/>
    <m/>
    <n v="1"/>
    <m/>
    <m/>
    <m/>
    <m/>
    <m/>
    <n v="1903999.24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738"/>
    <s v="Mintal ES"/>
    <s v="DAVAO CITY"/>
    <n v="3"/>
    <m/>
    <n v="1"/>
    <m/>
    <m/>
    <m/>
    <m/>
    <m/>
    <n v="1918342.63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93"/>
    <s v="Sta. Ana National High School"/>
    <s v="DAVAO CITY"/>
    <n v="1"/>
    <m/>
    <n v="1"/>
    <m/>
    <m/>
    <m/>
    <m/>
    <m/>
    <n v="2746820.78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743"/>
    <s v="Tugbok Central ES SPED Center"/>
    <s v="DAVAO CITY"/>
    <n v="3"/>
    <m/>
    <n v="1"/>
    <m/>
    <m/>
    <m/>
    <m/>
    <m/>
    <n v="4267840.04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129708"/>
    <s v="STA. ANA CENTRAL ELEM. SCHOOL"/>
    <s v="DAVAO CITY"/>
    <n v="1"/>
    <m/>
    <n v="1"/>
    <m/>
    <m/>
    <m/>
    <m/>
    <m/>
    <n v="2927961.31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4"/>
    <s v="Davao City"/>
    <n v="304387"/>
    <s v="Mintal NCHS - Tugbok National HS"/>
    <s v="DAVAO CITY"/>
    <n v="3"/>
    <m/>
    <n v="1"/>
    <m/>
    <m/>
    <m/>
    <m/>
    <m/>
    <n v="2441028.7400000002"/>
    <s v="UPGRADING"/>
    <n v="4"/>
    <s v="Completed"/>
    <n v="1"/>
    <n v="1"/>
    <m/>
    <m/>
    <m/>
    <m/>
    <m/>
    <m/>
    <m/>
    <m/>
    <m/>
    <m/>
    <m/>
    <n v="0"/>
    <n v="0"/>
    <n v="0"/>
    <n v="0"/>
    <n v="1"/>
    <n v="0"/>
    <n v="0"/>
    <n v="0"/>
    <n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K139" firstHeaderRow="1" firstDataRow="3" firstDataCol="1"/>
  <pivotFields count="15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axis="axisRow" showAll="0">
      <items count="117">
        <item x="0"/>
        <item x="64"/>
        <item x="56"/>
        <item x="32"/>
        <item x="65"/>
        <item x="1"/>
        <item x="33"/>
        <item x="66"/>
        <item x="40"/>
        <item x="67"/>
        <item x="2"/>
        <item x="80"/>
        <item x="34"/>
        <item x="23"/>
        <item x="41"/>
        <item x="81"/>
        <item x="3"/>
        <item x="82"/>
        <item x="94"/>
        <item x="103"/>
        <item x="68"/>
        <item x="24"/>
        <item x="104"/>
        <item x="47"/>
        <item x="95"/>
        <item x="11"/>
        <item x="57"/>
        <item x="58"/>
        <item x="105"/>
        <item x="13"/>
        <item x="69"/>
        <item x="83"/>
        <item x="59"/>
        <item x="96"/>
        <item x="25"/>
        <item x="84"/>
        <item x="42"/>
        <item x="26"/>
        <item x="110"/>
        <item x="14"/>
        <item x="111"/>
        <item x="112"/>
        <item x="113"/>
        <item x="8"/>
        <item x="85"/>
        <item x="97"/>
        <item x="106"/>
        <item x="70"/>
        <item x="86"/>
        <item x="71"/>
        <item x="4"/>
        <item x="15"/>
        <item x="16"/>
        <item x="72"/>
        <item x="73"/>
        <item x="60"/>
        <item x="27"/>
        <item x="114"/>
        <item x="74"/>
        <item x="5"/>
        <item x="17"/>
        <item x="87"/>
        <item x="61"/>
        <item x="98"/>
        <item x="35"/>
        <item x="107"/>
        <item x="36"/>
        <item x="88"/>
        <item x="48"/>
        <item x="108"/>
        <item x="6"/>
        <item x="75"/>
        <item x="89"/>
        <item x="115"/>
        <item x="99"/>
        <item x="28"/>
        <item x="49"/>
        <item x="37"/>
        <item x="50"/>
        <item x="100"/>
        <item x="109"/>
        <item x="51"/>
        <item x="18"/>
        <item x="19"/>
        <item x="76"/>
        <item x="12"/>
        <item x="29"/>
        <item x="43"/>
        <item x="52"/>
        <item x="77"/>
        <item x="78"/>
        <item x="101"/>
        <item x="20"/>
        <item x="44"/>
        <item x="30"/>
        <item x="9"/>
        <item x="79"/>
        <item x="90"/>
        <item x="62"/>
        <item x="63"/>
        <item x="10"/>
        <item x="7"/>
        <item x="102"/>
        <item x="91"/>
        <item x="92"/>
        <item x="45"/>
        <item x="93"/>
        <item x="38"/>
        <item x="46"/>
        <item x="31"/>
        <item x="21"/>
        <item x="22"/>
        <item x="39"/>
        <item x="53"/>
        <item x="54"/>
        <item x="55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dataField="1" numFmtId="165" showAll="0"/>
    <pivotField axis="axisCol" outline="0" showAll="0" defaultSubtotal="0">
      <items count="7">
        <item x="1"/>
        <item m="1" x="4"/>
        <item x="2"/>
        <item m="1" x="5"/>
        <item x="0"/>
        <item m="1" x="6"/>
        <item x="3"/>
      </items>
    </pivotField>
  </pivotFields>
  <rowFields count="2">
    <field x="0"/>
    <field x="1"/>
  </rowFields>
  <rowItems count="134">
    <i>
      <x/>
    </i>
    <i r="1">
      <x/>
    </i>
    <i r="1">
      <x v="5"/>
    </i>
    <i r="1">
      <x v="10"/>
    </i>
    <i r="1">
      <x v="16"/>
    </i>
    <i r="1">
      <x v="50"/>
    </i>
    <i r="1">
      <x v="59"/>
    </i>
    <i r="1">
      <x v="70"/>
    </i>
    <i r="1">
      <x v="101"/>
    </i>
    <i>
      <x v="1"/>
    </i>
    <i r="1">
      <x v="43"/>
    </i>
    <i r="1">
      <x v="95"/>
    </i>
    <i r="1">
      <x v="100"/>
    </i>
    <i>
      <x v="2"/>
    </i>
    <i r="1">
      <x v="25"/>
    </i>
    <i r="1">
      <x v="85"/>
    </i>
    <i>
      <x v="3"/>
    </i>
    <i r="1">
      <x v="29"/>
    </i>
    <i r="1">
      <x v="39"/>
    </i>
    <i r="1">
      <x v="51"/>
    </i>
    <i r="1">
      <x v="52"/>
    </i>
    <i r="1">
      <x v="60"/>
    </i>
    <i r="1">
      <x v="82"/>
    </i>
    <i r="1">
      <x v="83"/>
    </i>
    <i r="1">
      <x v="92"/>
    </i>
    <i r="1">
      <x v="110"/>
    </i>
    <i r="1">
      <x v="111"/>
    </i>
    <i>
      <x v="4"/>
    </i>
    <i r="1">
      <x v="13"/>
    </i>
    <i r="1">
      <x v="21"/>
    </i>
    <i r="1">
      <x v="34"/>
    </i>
    <i r="1">
      <x v="37"/>
    </i>
    <i r="1">
      <x v="56"/>
    </i>
    <i r="1">
      <x v="75"/>
    </i>
    <i r="1">
      <x v="86"/>
    </i>
    <i r="1">
      <x v="94"/>
    </i>
    <i r="1">
      <x v="109"/>
    </i>
    <i>
      <x v="5"/>
    </i>
    <i r="1">
      <x v="3"/>
    </i>
    <i r="1">
      <x v="6"/>
    </i>
    <i r="1">
      <x v="12"/>
    </i>
    <i r="1">
      <x v="64"/>
    </i>
    <i r="1">
      <x v="66"/>
    </i>
    <i r="1">
      <x v="77"/>
    </i>
    <i r="1">
      <x v="107"/>
    </i>
    <i r="1">
      <x v="112"/>
    </i>
    <i>
      <x v="6"/>
    </i>
    <i r="1">
      <x v="8"/>
    </i>
    <i r="1">
      <x v="14"/>
    </i>
    <i r="1">
      <x v="36"/>
    </i>
    <i r="1">
      <x v="87"/>
    </i>
    <i r="1">
      <x v="93"/>
    </i>
    <i r="1">
      <x v="105"/>
    </i>
    <i r="1">
      <x v="108"/>
    </i>
    <i>
      <x v="7"/>
    </i>
    <i r="1">
      <x v="23"/>
    </i>
    <i r="1">
      <x v="68"/>
    </i>
    <i r="1">
      <x v="76"/>
    </i>
    <i r="1">
      <x v="78"/>
    </i>
    <i r="1">
      <x v="81"/>
    </i>
    <i r="1">
      <x v="88"/>
    </i>
    <i>
      <x v="8"/>
    </i>
    <i r="1">
      <x v="113"/>
    </i>
    <i r="1">
      <x v="114"/>
    </i>
    <i r="1">
      <x v="115"/>
    </i>
    <i>
      <x v="9"/>
    </i>
    <i r="1">
      <x v="2"/>
    </i>
    <i r="1">
      <x v="26"/>
    </i>
    <i r="1">
      <x v="27"/>
    </i>
    <i r="1">
      <x v="32"/>
    </i>
    <i r="1">
      <x v="55"/>
    </i>
    <i r="1">
      <x v="62"/>
    </i>
    <i r="1">
      <x v="98"/>
    </i>
    <i r="1">
      <x v="99"/>
    </i>
    <i>
      <x v="10"/>
    </i>
    <i r="1">
      <x v="1"/>
    </i>
    <i r="1">
      <x v="4"/>
    </i>
    <i r="1">
      <x v="7"/>
    </i>
    <i r="1">
      <x v="9"/>
    </i>
    <i r="1">
      <x v="20"/>
    </i>
    <i r="1">
      <x v="30"/>
    </i>
    <i r="1">
      <x v="47"/>
    </i>
    <i r="1">
      <x v="49"/>
    </i>
    <i r="1">
      <x v="53"/>
    </i>
    <i r="1">
      <x v="54"/>
    </i>
    <i r="1">
      <x v="58"/>
    </i>
    <i r="1">
      <x v="71"/>
    </i>
    <i r="1">
      <x v="84"/>
    </i>
    <i r="1">
      <x v="89"/>
    </i>
    <i r="1">
      <x v="90"/>
    </i>
    <i r="1">
      <x v="92"/>
    </i>
    <i r="1">
      <x v="96"/>
    </i>
    <i>
      <x v="11"/>
    </i>
    <i r="1">
      <x v="11"/>
    </i>
    <i r="1">
      <x v="15"/>
    </i>
    <i r="1">
      <x v="17"/>
    </i>
    <i r="1">
      <x v="31"/>
    </i>
    <i r="1">
      <x v="35"/>
    </i>
    <i r="1">
      <x v="44"/>
    </i>
    <i r="1">
      <x v="48"/>
    </i>
    <i r="1">
      <x v="61"/>
    </i>
    <i r="1">
      <x v="67"/>
    </i>
    <i r="1">
      <x v="72"/>
    </i>
    <i r="1">
      <x v="97"/>
    </i>
    <i r="1">
      <x v="103"/>
    </i>
    <i r="1">
      <x v="104"/>
    </i>
    <i r="1">
      <x v="106"/>
    </i>
    <i>
      <x v="12"/>
    </i>
    <i r="1">
      <x v="18"/>
    </i>
    <i r="1">
      <x v="24"/>
    </i>
    <i r="1">
      <x v="33"/>
    </i>
    <i r="1">
      <x v="45"/>
    </i>
    <i r="1">
      <x v="63"/>
    </i>
    <i r="1">
      <x v="74"/>
    </i>
    <i r="1">
      <x v="79"/>
    </i>
    <i r="1">
      <x v="91"/>
    </i>
    <i r="1">
      <x v="102"/>
    </i>
    <i>
      <x v="13"/>
    </i>
    <i r="1">
      <x v="19"/>
    </i>
    <i r="1">
      <x v="22"/>
    </i>
    <i r="1">
      <x v="28"/>
    </i>
    <i r="1">
      <x v="46"/>
    </i>
    <i r="1">
      <x v="65"/>
    </i>
    <i r="1">
      <x v="69"/>
    </i>
    <i r="1">
      <x v="80"/>
    </i>
    <i>
      <x v="14"/>
    </i>
    <i r="1">
      <x v="38"/>
    </i>
    <i r="1">
      <x v="40"/>
    </i>
    <i r="1">
      <x v="41"/>
    </i>
    <i r="1">
      <x v="42"/>
    </i>
    <i r="1">
      <x v="57"/>
    </i>
    <i>
      <x v="15"/>
    </i>
    <i r="1">
      <x v="73"/>
    </i>
    <i t="grand">
      <x/>
    </i>
  </rowItems>
  <colFields count="2">
    <field x="-2"/>
    <field x="14"/>
  </colFields>
  <colItems count="10">
    <i>
      <x/>
      <x/>
    </i>
    <i r="1">
      <x v="2"/>
    </i>
    <i r="1">
      <x v="4"/>
    </i>
    <i r="1">
      <x v="6"/>
    </i>
    <i i="1">
      <x v="1"/>
      <x/>
    </i>
    <i r="1" i="1">
      <x v="2"/>
    </i>
    <i r="1" i="1">
      <x v="4"/>
    </i>
    <i r="1" i="1">
      <x v="6"/>
    </i>
    <i t="grand">
      <x/>
    </i>
    <i t="grand" i="1">
      <x/>
    </i>
  </colItems>
  <dataFields count="2">
    <dataField name="Sum of NO. OF SITES" fld="7" baseField="0" baseItem="0"/>
    <dataField name="Sum of ALLOCATION" fld="13" baseField="0" baseItem="0"/>
  </dataFields>
  <formats count="20">
    <format dxfId="741">
      <pivotArea type="origin" dataOnly="0" labelOnly="1" outline="0" fieldPosition="0"/>
    </format>
    <format dxfId="740">
      <pivotArea field="0" type="button" dataOnly="0" labelOnly="1" outline="0" axis="axisRow" fieldPosition="0"/>
    </format>
    <format dxfId="739">
      <pivotArea field="-2" type="button" dataOnly="0" labelOnly="1" outline="0" axis="axisCol" fieldPosition="0"/>
    </format>
    <format dxfId="738">
      <pivotArea field="14" type="button" dataOnly="0" labelOnly="1" outline="0" axis="axisCol" fieldPosition="1"/>
    </format>
    <format dxfId="737">
      <pivotArea type="topRight" dataOnly="0" labelOnly="1" outline="0" fieldPosition="0"/>
    </format>
    <format dxfId="73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35">
      <pivotArea field="14" dataOnly="0" labelOnly="1" outline="0" axis="axisCol" fieldPosition="1">
        <references count="1">
          <reference field="4294967294" count="1" selected="0">
            <x v="0"/>
          </reference>
        </references>
      </pivotArea>
    </format>
    <format dxfId="734">
      <pivotArea field="14" dataOnly="0" labelOnly="1" outline="0" axis="axisCol" fieldPosition="1">
        <references count="1">
          <reference field="4294967294" count="1" selected="0">
            <x v="1"/>
          </reference>
        </references>
      </pivotArea>
    </format>
    <format dxfId="733">
      <pivotArea field="14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732">
      <pivotArea field="14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731">
      <pivotArea dataOnly="0" labelOnly="1" fieldPosition="0">
        <references count="2">
          <reference field="4294967294" count="1" selected="0">
            <x v="0"/>
          </reference>
          <reference field="14" count="0"/>
        </references>
      </pivotArea>
    </format>
    <format dxfId="730">
      <pivotArea dataOnly="0" labelOnly="1" fieldPosition="0">
        <references count="2">
          <reference field="4294967294" count="1" selected="0">
            <x v="1"/>
          </reference>
          <reference field="14" count="0"/>
        </references>
      </pivotArea>
    </format>
    <format dxfId="729">
      <pivotArea field="14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728">
      <pivotArea field="14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727">
      <pivotArea dataOnly="0" labelOnly="1" fieldPosition="0">
        <references count="2">
          <reference field="4294967294" count="1" selected="0">
            <x v="0"/>
          </reference>
          <reference field="14" count="0"/>
        </references>
      </pivotArea>
    </format>
    <format dxfId="726">
      <pivotArea dataOnly="0" labelOnly="1" fieldPosition="0">
        <references count="2">
          <reference field="4294967294" count="1" selected="0">
            <x v="1"/>
          </reference>
          <reference field="14" count="0"/>
        </references>
      </pivotArea>
    </format>
    <format dxfId="725">
      <pivotArea field="14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724">
      <pivotArea field="14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723">
      <pivotArea dataOnly="0" labelOnly="1" fieldPosition="0">
        <references count="2">
          <reference field="4294967294" count="1" selected="0">
            <x v="0"/>
          </reference>
          <reference field="14" count="0"/>
        </references>
      </pivotArea>
    </format>
    <format dxfId="722">
      <pivotArea dataOnly="0" labelOnly="1" fieldPosition="0">
        <references count="2">
          <reference field="4294967294" count="1" selected="0">
            <x v="1"/>
          </reference>
          <reference field="14" count="0"/>
        </references>
      </pivotArea>
    </format>
  </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8:H25" firstHeaderRow="0" firstDataRow="1" firstDataCol="1"/>
  <pivotFields count="40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LLOCATION" fld="13" baseField="0" baseItem="0" numFmtId="165"/>
    <dataField name="Count of NO. OF SITES" fld="7" subtotal="count" baseField="0" baseItem="0"/>
    <dataField name="Sum of No. of Sites Completed" fld="39" baseField="0" baseItem="0"/>
    <dataField name="Sum of No. of Sites On Going" fld="38" baseField="0" baseItem="0"/>
    <dataField name="Sum of No. of Sites Under Procurement" fld="37" baseField="0" baseItem="0"/>
    <dataField name="Sum of No. of Sites Not yet started" fld="36" baseField="0" baseItem="0"/>
    <dataField name="Sum of No. of Sites Reverted" fld="35" baseField="0" baseItem="0"/>
  </dataFields>
  <formats count="38">
    <format dxfId="37">
      <pivotArea outline="0" collapsedLevelsAreSubtotals="1" fieldPosition="0"/>
    </format>
    <format dxfId="36">
      <pivotArea outline="0" collapsedLevelsAreSubtotals="1" fieldPosition="0"/>
    </format>
    <format dxfId="35">
      <pivotArea field="0" type="button" dataOnly="0" labelOnly="1" outline="0" axis="axisRow" fieldPosition="0"/>
    </format>
    <format dxfId="34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33">
      <pivotArea field="0" type="button" dataOnly="0" labelOnly="1" outline="0" axis="axisRow" fieldPosition="0"/>
    </format>
    <format dxfId="32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31">
      <pivotArea field="0" type="button" dataOnly="0" labelOnly="1" outline="0" axis="axisRow" fieldPosition="0"/>
    </format>
    <format dxfId="30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29">
      <pivotArea field="0" type="button" dataOnly="0" labelOnly="1" outline="0" axis="axisRow" fieldPosition="0"/>
    </format>
    <format dxfId="28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27">
      <pivotArea field="0" type="button" dataOnly="0" labelOnly="1" outline="0" axis="axisRow" fieldPosition="0"/>
    </format>
    <format dxfId="26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field="0" type="button" dataOnly="0" labelOnly="1" outline="0" axis="axisRow" fieldPosition="0"/>
    </format>
    <format dxfId="22">
      <pivotArea dataOnly="0" labelOnly="1" fieldPosition="0">
        <references count="1">
          <reference field="0" count="0"/>
        </references>
      </pivotArea>
    </format>
    <format dxfId="21">
      <pivotArea dataOnly="0" labelOnly="1" grandRow="1" outline="0" fieldPosition="0"/>
    </format>
    <format dxfId="20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9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8">
      <pivotArea collapsedLevelsAreSubtotals="1" fieldPosition="0">
        <references count="2">
          <reference field="4294967294" count="2" selected="0">
            <x v="4"/>
            <x v="5"/>
          </reference>
          <reference field="0" count="1">
            <x v="1"/>
          </reference>
        </references>
      </pivotArea>
    </format>
    <format dxfId="17">
      <pivotArea collapsedLevelsAreSubtotals="1" fieldPosition="0">
        <references count="2">
          <reference field="4294967294" count="1" selected="0">
            <x v="3"/>
          </reference>
          <reference field="0" count="1">
            <x v="12"/>
          </reference>
        </references>
      </pivotArea>
    </format>
    <format dxfId="16">
      <pivotArea collapsedLevelsAreSubtotals="1" fieldPosition="0">
        <references count="2">
          <reference field="4294967294" count="2" selected="0">
            <x v="4"/>
            <x v="5"/>
          </reference>
          <reference field="0" count="1">
            <x v="1"/>
          </reference>
        </references>
      </pivotArea>
    </format>
    <format dxfId="15">
      <pivotArea collapsedLevelsAreSubtotals="1" fieldPosition="0">
        <references count="2">
          <reference field="4294967294" count="1" selected="0">
            <x v="3"/>
          </reference>
          <reference field="0" count="1">
            <x v="12"/>
          </reference>
        </references>
      </pivotArea>
    </format>
    <format dxfId="14">
      <pivotArea collapsedLevelsAreSubtotals="1" fieldPosition="0">
        <references count="2">
          <reference field="4294967294" count="2" selected="0">
            <x v="4"/>
            <x v="5"/>
          </reference>
          <reference field="0" count="1">
            <x v="2"/>
          </reference>
        </references>
      </pivotArea>
    </format>
    <format dxfId="13">
      <pivotArea collapsedLevelsAreSubtotals="1" fieldPosition="0">
        <references count="2">
          <reference field="4294967294" count="1" selected="0">
            <x v="4"/>
          </reference>
          <reference field="0" count="2">
            <x v="0"/>
            <x v="1"/>
          </reference>
        </references>
      </pivotArea>
    </format>
    <format dxfId="12">
      <pivotArea collapsedLevelsAreSubtotals="1" fieldPosition="0">
        <references count="2">
          <reference field="4294967294" count="1" selected="0">
            <x v="5"/>
          </reference>
          <reference field="0" count="1">
            <x v="15"/>
          </reference>
        </references>
      </pivotArea>
    </format>
    <format dxfId="11">
      <pivotArea collapsedLevelsAreSubtotals="1" fieldPosition="0">
        <references count="2">
          <reference field="4294967294" count="1" selected="0">
            <x v="4"/>
          </reference>
          <reference field="0" count="1">
            <x v="4"/>
          </reference>
        </references>
      </pivotArea>
    </format>
    <format dxfId="10">
      <pivotArea collapsedLevelsAreSubtotals="1" fieldPosition="0">
        <references count="2">
          <reference field="4294967294" count="1" selected="0">
            <x v="4"/>
          </reference>
          <reference field="0" count="4">
            <x v="8"/>
            <x v="9"/>
            <x v="10"/>
            <x v="11"/>
          </reference>
        </references>
      </pivotArea>
    </format>
    <format dxfId="9">
      <pivotArea collapsedLevelsAreSubtotals="1" fieldPosition="0">
        <references count="2">
          <reference field="4294967294" count="1" selected="0">
            <x v="4"/>
          </reference>
          <reference field="0" count="1">
            <x v="14"/>
          </reference>
        </references>
      </pivotArea>
    </format>
    <format dxfId="8">
      <pivotArea collapsedLevelsAreSubtotals="1" fieldPosition="0">
        <references count="2">
          <reference field="4294967294" count="1" selected="0">
            <x v="4"/>
          </reference>
          <reference field="0" count="1">
            <x v="1"/>
          </reference>
        </references>
      </pivotArea>
    </format>
    <format dxfId="7">
      <pivotArea collapsedLevelsAreSubtotals="1" fieldPosition="0">
        <references count="2">
          <reference field="4294967294" count="1" selected="0">
            <x v="5"/>
          </reference>
          <reference field="0" count="1">
            <x v="15"/>
          </reference>
        </references>
      </pivotArea>
    </format>
    <format dxfId="6">
      <pivotArea collapsedLevelsAreSubtotals="1" fieldPosition="0">
        <references count="2">
          <reference field="4294967294" count="1" selected="0">
            <x v="3"/>
          </reference>
          <reference field="0" count="1">
            <x v="1"/>
          </reference>
        </references>
      </pivotArea>
    </format>
    <format dxfId="5">
      <pivotArea collapsedLevelsAreSubtotals="1" fieldPosition="0">
        <references count="2">
          <reference field="4294967294" count="1" selected="0">
            <x v="4"/>
          </reference>
          <reference field="0" count="1">
            <x v="0"/>
          </reference>
        </references>
      </pivotArea>
    </format>
    <format dxfId="4">
      <pivotArea collapsedLevelsAreSubtotals="1" fieldPosition="0">
        <references count="2">
          <reference field="4294967294" count="1" selected="0">
            <x v="4"/>
          </reference>
          <reference field="0" count="1">
            <x v="4"/>
          </reference>
        </references>
      </pivotArea>
    </format>
    <format dxfId="3">
      <pivotArea collapsedLevelsAreSubtotals="1" fieldPosition="0">
        <references count="2">
          <reference field="4294967294" count="1" selected="0">
            <x v="4"/>
          </reference>
          <reference field="0" count="1">
            <x v="7"/>
          </reference>
        </references>
      </pivotArea>
    </format>
    <format dxfId="2">
      <pivotArea collapsedLevelsAreSubtotals="1" fieldPosition="0">
        <references count="2">
          <reference field="4294967294" count="1" selected="0">
            <x v="4"/>
          </reference>
          <reference field="0" count="1">
            <x v="2"/>
          </reference>
        </references>
      </pivotArea>
    </format>
    <format dxfId="1">
      <pivotArea collapsedLevelsAreSubtotals="1" fieldPosition="0">
        <references count="2">
          <reference field="4294967294" count="1" selected="0">
            <x v="3"/>
          </reference>
          <reference field="0" count="1">
            <x v="10"/>
          </reference>
        </references>
      </pivotArea>
    </format>
    <format dxfId="0">
      <pivotArea collapsedLevelsAreSubtotals="1" fieldPosition="0">
        <references count="2">
          <reference field="4294967294" count="1" selected="0">
            <x v="4"/>
          </reference>
          <reference field="0" count="1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9"/>
  <sheetViews>
    <sheetView workbookViewId="0">
      <selection activeCell="M15" sqref="M15:M29"/>
    </sheetView>
  </sheetViews>
  <sheetFormatPr defaultRowHeight="15"/>
  <cols>
    <col min="1" max="1" width="29.28515625" customWidth="1"/>
    <col min="2" max="2" width="19.28515625" customWidth="1"/>
    <col min="3" max="3" width="9.7109375" customWidth="1"/>
    <col min="4" max="4" width="12.140625" customWidth="1"/>
    <col min="5" max="5" width="11.42578125" hidden="1" customWidth="1"/>
    <col min="6" max="6" width="20.85546875" style="16" customWidth="1"/>
    <col min="7" max="7" width="15.140625" style="16" customWidth="1"/>
    <col min="8" max="8" width="17" style="16" customWidth="1"/>
    <col min="9" max="9" width="10" hidden="1" customWidth="1"/>
    <col min="10" max="10" width="12.28515625" customWidth="1"/>
    <col min="11" max="11" width="18.7109375" style="16" customWidth="1"/>
    <col min="12" max="13" width="24.140625" customWidth="1"/>
    <col min="14" max="15" width="24.140625" bestFit="1" customWidth="1"/>
  </cols>
  <sheetData>
    <row r="3" spans="1:15" s="48" customFormat="1" hidden="1">
      <c r="B3" s="49" t="s">
        <v>1908</v>
      </c>
      <c r="F3" s="51"/>
      <c r="G3" s="51"/>
      <c r="H3" s="51"/>
      <c r="K3" s="51"/>
      <c r="L3"/>
      <c r="M3"/>
      <c r="N3"/>
      <c r="O3"/>
    </row>
    <row r="4" spans="1:15" s="48" customFormat="1" ht="27" customHeight="1">
      <c r="B4" s="48" t="s">
        <v>1905</v>
      </c>
      <c r="F4" s="51" t="s">
        <v>1907</v>
      </c>
      <c r="G4" s="51"/>
      <c r="H4" s="51"/>
      <c r="J4" s="50" t="s">
        <v>1909</v>
      </c>
      <c r="K4" s="52" t="s">
        <v>1910</v>
      </c>
      <c r="L4"/>
      <c r="M4"/>
      <c r="N4"/>
      <c r="O4"/>
    </row>
    <row r="5" spans="1:15" s="48" customFormat="1" ht="30">
      <c r="A5" s="49" t="s">
        <v>1903</v>
      </c>
      <c r="B5" s="50" t="s">
        <v>1900</v>
      </c>
      <c r="C5" s="50" t="s">
        <v>1902</v>
      </c>
      <c r="D5" s="50" t="s">
        <v>1901</v>
      </c>
      <c r="E5" s="50" t="s">
        <v>1906</v>
      </c>
      <c r="F5" s="52" t="s">
        <v>1900</v>
      </c>
      <c r="G5" s="52" t="s">
        <v>1902</v>
      </c>
      <c r="H5" s="52" t="s">
        <v>1901</v>
      </c>
      <c r="I5" s="50" t="s">
        <v>1906</v>
      </c>
      <c r="J5" s="50"/>
      <c r="K5" s="52"/>
      <c r="L5"/>
      <c r="M5"/>
      <c r="N5"/>
      <c r="O5"/>
    </row>
    <row r="6" spans="1:15">
      <c r="A6" s="45" t="s">
        <v>911</v>
      </c>
      <c r="B6" s="47">
        <v>1</v>
      </c>
      <c r="C6" s="47"/>
      <c r="D6" s="47">
        <v>81</v>
      </c>
      <c r="E6" s="47"/>
      <c r="F6" s="16">
        <v>1351919.59</v>
      </c>
      <c r="H6" s="16">
        <v>109996811.43000001</v>
      </c>
      <c r="I6" s="47"/>
      <c r="J6" s="47">
        <v>82</v>
      </c>
      <c r="K6" s="16">
        <v>111348731.02</v>
      </c>
    </row>
    <row r="7" spans="1:15">
      <c r="A7" s="46" t="s">
        <v>1028</v>
      </c>
      <c r="B7" s="47"/>
      <c r="C7" s="47"/>
      <c r="D7" s="47">
        <v>11</v>
      </c>
      <c r="E7" s="47"/>
      <c r="H7" s="16">
        <v>11674528.000000002</v>
      </c>
      <c r="I7" s="47"/>
      <c r="J7" s="47">
        <v>11</v>
      </c>
      <c r="K7" s="16">
        <v>11674528.000000002</v>
      </c>
    </row>
    <row r="8" spans="1:15">
      <c r="A8" s="46" t="s">
        <v>954</v>
      </c>
      <c r="B8" s="47"/>
      <c r="C8" s="47"/>
      <c r="D8" s="47">
        <v>10</v>
      </c>
      <c r="E8" s="47"/>
      <c r="H8" s="16">
        <v>9798196.1899999995</v>
      </c>
      <c r="I8" s="47"/>
      <c r="J8" s="47">
        <v>10</v>
      </c>
      <c r="K8" s="16">
        <v>9798196.1899999995</v>
      </c>
    </row>
    <row r="9" spans="1:15">
      <c r="A9" s="46" t="s">
        <v>1025</v>
      </c>
      <c r="B9" s="47"/>
      <c r="C9" s="47"/>
      <c r="D9" s="47">
        <v>1</v>
      </c>
      <c r="E9" s="47"/>
      <c r="H9" s="16">
        <v>5343246.78</v>
      </c>
      <c r="I9" s="47"/>
      <c r="J9" s="47">
        <v>1</v>
      </c>
      <c r="K9" s="16">
        <v>5343246.78</v>
      </c>
    </row>
    <row r="10" spans="1:15">
      <c r="A10" s="46" t="s">
        <v>977</v>
      </c>
      <c r="B10" s="47"/>
      <c r="C10" s="47"/>
      <c r="D10" s="47">
        <v>17</v>
      </c>
      <c r="E10" s="47"/>
      <c r="H10" s="16">
        <v>19145226.02</v>
      </c>
      <c r="I10" s="47"/>
      <c r="J10" s="47">
        <v>17</v>
      </c>
      <c r="K10" s="16">
        <v>19145226.02</v>
      </c>
    </row>
    <row r="11" spans="1:15">
      <c r="A11" s="46" t="s">
        <v>912</v>
      </c>
      <c r="B11" s="47"/>
      <c r="C11" s="47"/>
      <c r="D11" s="47">
        <v>6</v>
      </c>
      <c r="E11" s="47"/>
      <c r="H11" s="16">
        <v>11264300.809999999</v>
      </c>
      <c r="I11" s="47"/>
      <c r="J11" s="47">
        <v>6</v>
      </c>
      <c r="K11" s="16">
        <v>11264300.809999999</v>
      </c>
    </row>
    <row r="12" spans="1:15">
      <c r="A12" s="46" t="s">
        <v>1006</v>
      </c>
      <c r="B12" s="47"/>
      <c r="C12" s="47"/>
      <c r="D12" s="47">
        <v>11</v>
      </c>
      <c r="E12" s="47"/>
      <c r="H12" s="16">
        <v>15551115.359999999</v>
      </c>
      <c r="I12" s="47"/>
      <c r="J12" s="47">
        <v>11</v>
      </c>
      <c r="K12" s="16">
        <v>15551115.359999999</v>
      </c>
    </row>
    <row r="13" spans="1:15">
      <c r="A13" s="46" t="s">
        <v>921</v>
      </c>
      <c r="B13" s="47">
        <v>1</v>
      </c>
      <c r="C13" s="47"/>
      <c r="D13" s="47">
        <v>21</v>
      </c>
      <c r="E13" s="47"/>
      <c r="F13" s="16">
        <v>1351919.59</v>
      </c>
      <c r="H13" s="16">
        <v>28239444.210000001</v>
      </c>
      <c r="I13" s="47"/>
      <c r="J13" s="47">
        <v>22</v>
      </c>
      <c r="K13" s="16">
        <v>29591363.800000001</v>
      </c>
    </row>
    <row r="14" spans="1:15">
      <c r="A14" s="46" t="s">
        <v>971</v>
      </c>
      <c r="B14" s="47"/>
      <c r="C14" s="47"/>
      <c r="D14" s="47">
        <v>4</v>
      </c>
      <c r="E14" s="47"/>
      <c r="H14" s="16">
        <v>8980754.0599999987</v>
      </c>
      <c r="I14" s="47"/>
      <c r="J14" s="47">
        <v>4</v>
      </c>
      <c r="K14" s="16">
        <v>8980754.0599999987</v>
      </c>
    </row>
    <row r="15" spans="1:15">
      <c r="A15" s="45" t="s">
        <v>478</v>
      </c>
      <c r="B15" s="47"/>
      <c r="C15" s="47"/>
      <c r="D15" s="47">
        <v>27</v>
      </c>
      <c r="E15" s="47"/>
      <c r="H15" s="16">
        <v>44434190.399999999</v>
      </c>
      <c r="I15" s="47"/>
      <c r="J15" s="47">
        <v>27</v>
      </c>
      <c r="K15" s="16">
        <v>44434190.399999999</v>
      </c>
    </row>
    <row r="16" spans="1:15">
      <c r="A16" s="46" t="s">
        <v>479</v>
      </c>
      <c r="B16" s="47"/>
      <c r="C16" s="47"/>
      <c r="D16" s="47">
        <v>6</v>
      </c>
      <c r="E16" s="47"/>
      <c r="H16" s="16">
        <v>13575190.899999999</v>
      </c>
      <c r="I16" s="47"/>
      <c r="J16" s="47">
        <v>6</v>
      </c>
      <c r="K16" s="16">
        <v>13575190.899999999</v>
      </c>
    </row>
    <row r="17" spans="1:11">
      <c r="A17" s="46" t="s">
        <v>491</v>
      </c>
      <c r="B17" s="47"/>
      <c r="C17" s="47"/>
      <c r="D17" s="47">
        <v>3</v>
      </c>
      <c r="E17" s="47"/>
      <c r="H17" s="16">
        <v>7976924.5</v>
      </c>
      <c r="I17" s="47"/>
      <c r="J17" s="47">
        <v>3</v>
      </c>
      <c r="K17" s="16">
        <v>7976924.5</v>
      </c>
    </row>
    <row r="18" spans="1:11">
      <c r="A18" s="46" t="s">
        <v>498</v>
      </c>
      <c r="B18" s="47"/>
      <c r="C18" s="47"/>
      <c r="D18" s="47">
        <v>18</v>
      </c>
      <c r="E18" s="47"/>
      <c r="H18" s="16">
        <v>22882075</v>
      </c>
      <c r="I18" s="47"/>
      <c r="J18" s="47">
        <v>18</v>
      </c>
      <c r="K18" s="16">
        <v>22882075</v>
      </c>
    </row>
    <row r="19" spans="1:11">
      <c r="A19" s="45" t="s">
        <v>1875</v>
      </c>
      <c r="B19" s="47"/>
      <c r="C19" s="47"/>
      <c r="D19" s="47">
        <v>8</v>
      </c>
      <c r="E19" s="47"/>
      <c r="H19" s="16">
        <v>26849144.57</v>
      </c>
      <c r="I19" s="47"/>
      <c r="J19" s="47">
        <v>8</v>
      </c>
      <c r="K19" s="16">
        <v>26849144.57</v>
      </c>
    </row>
    <row r="20" spans="1:11">
      <c r="A20" s="46" t="s">
        <v>1876</v>
      </c>
      <c r="B20" s="47"/>
      <c r="C20" s="47"/>
      <c r="D20" s="47">
        <v>1</v>
      </c>
      <c r="E20" s="47"/>
      <c r="H20" s="16">
        <v>1957934.42</v>
      </c>
      <c r="I20" s="47"/>
      <c r="J20" s="47">
        <v>1</v>
      </c>
      <c r="K20" s="16">
        <v>1957934.42</v>
      </c>
    </row>
    <row r="21" spans="1:11">
      <c r="A21" s="46" t="s">
        <v>1877</v>
      </c>
      <c r="B21" s="47"/>
      <c r="C21" s="47"/>
      <c r="D21" s="47">
        <v>7</v>
      </c>
      <c r="E21" s="47"/>
      <c r="H21" s="16">
        <v>24891210.149999999</v>
      </c>
      <c r="I21" s="47"/>
      <c r="J21" s="47">
        <v>7</v>
      </c>
      <c r="K21" s="16">
        <v>24891210.149999999</v>
      </c>
    </row>
    <row r="22" spans="1:11">
      <c r="A22" s="45" t="s">
        <v>25</v>
      </c>
      <c r="B22" s="47">
        <v>63</v>
      </c>
      <c r="C22" s="47"/>
      <c r="D22" s="47">
        <v>2</v>
      </c>
      <c r="E22" s="47"/>
      <c r="F22" s="16">
        <v>61724146.670000002</v>
      </c>
      <c r="H22" s="16">
        <v>599425.36</v>
      </c>
      <c r="I22" s="47"/>
      <c r="J22" s="47">
        <v>65</v>
      </c>
      <c r="K22" s="16">
        <v>62323572.030000001</v>
      </c>
    </row>
    <row r="23" spans="1:11">
      <c r="A23" s="46" t="s">
        <v>26</v>
      </c>
      <c r="B23" s="47">
        <v>3</v>
      </c>
      <c r="C23" s="47"/>
      <c r="D23" s="47"/>
      <c r="E23" s="47"/>
      <c r="F23" s="16">
        <v>2550104.8899999997</v>
      </c>
      <c r="I23" s="47"/>
      <c r="J23" s="47">
        <v>3</v>
      </c>
      <c r="K23" s="16">
        <v>2550104.8899999997</v>
      </c>
    </row>
    <row r="24" spans="1:11">
      <c r="A24" s="46" t="s">
        <v>31</v>
      </c>
      <c r="B24" s="47">
        <v>2</v>
      </c>
      <c r="C24" s="47"/>
      <c r="D24" s="47"/>
      <c r="E24" s="47"/>
      <c r="F24" s="16">
        <v>2637123.83</v>
      </c>
      <c r="I24" s="47"/>
      <c r="J24" s="47">
        <v>2</v>
      </c>
      <c r="K24" s="16">
        <v>2637123.83</v>
      </c>
    </row>
    <row r="25" spans="1:11">
      <c r="A25" s="46" t="s">
        <v>35</v>
      </c>
      <c r="B25" s="47">
        <v>3</v>
      </c>
      <c r="C25" s="47"/>
      <c r="D25" s="47"/>
      <c r="E25" s="47"/>
      <c r="F25" s="16">
        <v>3100048.77</v>
      </c>
      <c r="I25" s="47"/>
      <c r="J25" s="47">
        <v>3</v>
      </c>
      <c r="K25" s="16">
        <v>3100048.77</v>
      </c>
    </row>
    <row r="26" spans="1:11">
      <c r="A26" s="46" t="s">
        <v>189</v>
      </c>
      <c r="B26" s="47">
        <v>10</v>
      </c>
      <c r="C26" s="47"/>
      <c r="D26" s="47">
        <v>1</v>
      </c>
      <c r="E26" s="47"/>
      <c r="F26" s="16">
        <v>7808721.5499999998</v>
      </c>
      <c r="H26" s="16">
        <v>379200.22</v>
      </c>
      <c r="I26" s="47"/>
      <c r="J26" s="47">
        <v>11</v>
      </c>
      <c r="K26" s="16">
        <v>8187921.7699999996</v>
      </c>
    </row>
    <row r="27" spans="1:11">
      <c r="A27" s="46" t="s">
        <v>150</v>
      </c>
      <c r="B27" s="47">
        <v>11</v>
      </c>
      <c r="C27" s="47"/>
      <c r="D27" s="47"/>
      <c r="E27" s="47"/>
      <c r="F27" s="16">
        <v>13473946.16</v>
      </c>
      <c r="I27" s="47"/>
      <c r="J27" s="47">
        <v>11</v>
      </c>
      <c r="K27" s="16">
        <v>13473946.16</v>
      </c>
    </row>
    <row r="28" spans="1:11">
      <c r="A28" s="46" t="s">
        <v>267</v>
      </c>
      <c r="B28" s="47">
        <v>15</v>
      </c>
      <c r="C28" s="47"/>
      <c r="D28" s="47"/>
      <c r="E28" s="47"/>
      <c r="F28" s="16">
        <v>15025152.529999999</v>
      </c>
      <c r="I28" s="47"/>
      <c r="J28" s="47">
        <v>15</v>
      </c>
      <c r="K28" s="16">
        <v>15025152.529999999</v>
      </c>
    </row>
    <row r="29" spans="1:11">
      <c r="A29" s="46" t="s">
        <v>256</v>
      </c>
      <c r="B29" s="47">
        <v>12</v>
      </c>
      <c r="C29" s="47"/>
      <c r="D29" s="47"/>
      <c r="E29" s="47"/>
      <c r="F29" s="16">
        <v>10002749.190000001</v>
      </c>
      <c r="I29" s="47"/>
      <c r="J29" s="47">
        <v>12</v>
      </c>
      <c r="K29" s="16">
        <v>10002749.190000001</v>
      </c>
    </row>
    <row r="30" spans="1:11">
      <c r="A30" s="46" t="s">
        <v>103</v>
      </c>
      <c r="B30" s="47">
        <v>3</v>
      </c>
      <c r="C30" s="47"/>
      <c r="D30" s="47"/>
      <c r="E30" s="47"/>
      <c r="F30" s="16">
        <v>2980902.3499999996</v>
      </c>
      <c r="I30" s="47"/>
      <c r="J30" s="47">
        <v>3</v>
      </c>
      <c r="K30" s="16">
        <v>2980902.3499999996</v>
      </c>
    </row>
    <row r="31" spans="1:11">
      <c r="A31" s="46" t="s">
        <v>99</v>
      </c>
      <c r="B31" s="47">
        <v>2</v>
      </c>
      <c r="C31" s="47"/>
      <c r="D31" s="47"/>
      <c r="E31" s="47"/>
      <c r="F31" s="16">
        <v>1853910.56</v>
      </c>
      <c r="I31" s="47"/>
      <c r="J31" s="47">
        <v>2</v>
      </c>
      <c r="K31" s="16">
        <v>1853910.56</v>
      </c>
    </row>
    <row r="32" spans="1:11">
      <c r="A32" s="46" t="s">
        <v>206</v>
      </c>
      <c r="B32" s="47">
        <v>2</v>
      </c>
      <c r="C32" s="47"/>
      <c r="D32" s="47">
        <v>1</v>
      </c>
      <c r="E32" s="47"/>
      <c r="F32" s="16">
        <v>2291486.84</v>
      </c>
      <c r="H32" s="16">
        <v>220225.14</v>
      </c>
      <c r="I32" s="47"/>
      <c r="J32" s="47">
        <v>3</v>
      </c>
      <c r="K32" s="16">
        <v>2511711.98</v>
      </c>
    </row>
    <row r="33" spans="1:11">
      <c r="A33" s="45" t="s">
        <v>12</v>
      </c>
      <c r="B33" s="47"/>
      <c r="C33" s="47">
        <v>15</v>
      </c>
      <c r="D33" s="47">
        <v>130</v>
      </c>
      <c r="E33" s="47"/>
      <c r="G33" s="16">
        <v>20825552.879999995</v>
      </c>
      <c r="H33" s="16">
        <v>145268632.07999998</v>
      </c>
      <c r="I33" s="47"/>
      <c r="J33" s="47">
        <v>145</v>
      </c>
      <c r="K33" s="16">
        <v>166094184.95999998</v>
      </c>
    </row>
    <row r="34" spans="1:11">
      <c r="A34" s="46" t="s">
        <v>341</v>
      </c>
      <c r="B34" s="47"/>
      <c r="C34" s="47"/>
      <c r="D34" s="47">
        <v>3</v>
      </c>
      <c r="E34" s="47"/>
      <c r="H34" s="16">
        <v>3317035.9800000004</v>
      </c>
      <c r="I34" s="47"/>
      <c r="J34" s="47">
        <v>3</v>
      </c>
      <c r="K34" s="16">
        <v>3317035.9800000004</v>
      </c>
    </row>
    <row r="35" spans="1:11">
      <c r="A35" s="46" t="s">
        <v>108</v>
      </c>
      <c r="B35" s="47"/>
      <c r="C35" s="47">
        <v>11</v>
      </c>
      <c r="D35" s="47">
        <v>45</v>
      </c>
      <c r="E35" s="47"/>
      <c r="G35" s="16">
        <v>11147852.229999999</v>
      </c>
      <c r="H35" s="16">
        <v>37224662.839999996</v>
      </c>
      <c r="I35" s="47"/>
      <c r="J35" s="47">
        <v>56</v>
      </c>
      <c r="K35" s="16">
        <v>48372515.069999993</v>
      </c>
    </row>
    <row r="36" spans="1:11">
      <c r="A36" s="46" t="s">
        <v>134</v>
      </c>
      <c r="B36" s="47"/>
      <c r="C36" s="47"/>
      <c r="D36" s="47">
        <v>6</v>
      </c>
      <c r="E36" s="47"/>
      <c r="H36" s="16">
        <v>7175073.54</v>
      </c>
      <c r="I36" s="47"/>
      <c r="J36" s="47">
        <v>6</v>
      </c>
      <c r="K36" s="16">
        <v>7175073.54</v>
      </c>
    </row>
    <row r="37" spans="1:11">
      <c r="A37" s="46" t="s">
        <v>84</v>
      </c>
      <c r="B37" s="47"/>
      <c r="C37" s="47"/>
      <c r="D37" s="47">
        <v>3</v>
      </c>
      <c r="E37" s="47"/>
      <c r="H37" s="16">
        <v>5821383.3200000003</v>
      </c>
      <c r="I37" s="47"/>
      <c r="J37" s="47">
        <v>3</v>
      </c>
      <c r="K37" s="16">
        <v>5821383.3200000003</v>
      </c>
    </row>
    <row r="38" spans="1:11">
      <c r="A38" s="46" t="s">
        <v>42</v>
      </c>
      <c r="B38" s="47"/>
      <c r="C38" s="47">
        <v>1</v>
      </c>
      <c r="D38" s="47">
        <v>45</v>
      </c>
      <c r="E38" s="47"/>
      <c r="G38" s="16">
        <v>2206445.44</v>
      </c>
      <c r="H38" s="16">
        <v>57651245.949999996</v>
      </c>
      <c r="I38" s="47"/>
      <c r="J38" s="47">
        <v>46</v>
      </c>
      <c r="K38" s="16">
        <v>59857691.389999993</v>
      </c>
    </row>
    <row r="39" spans="1:11">
      <c r="A39" s="46" t="s">
        <v>13</v>
      </c>
      <c r="B39" s="47"/>
      <c r="C39" s="47">
        <v>2</v>
      </c>
      <c r="D39" s="47">
        <v>6</v>
      </c>
      <c r="E39" s="47"/>
      <c r="G39" s="16">
        <v>4817943.4499999993</v>
      </c>
      <c r="H39" s="16">
        <v>18458248.360000003</v>
      </c>
      <c r="I39" s="47"/>
      <c r="J39" s="47">
        <v>8</v>
      </c>
      <c r="K39" s="16">
        <v>23276191.810000002</v>
      </c>
    </row>
    <row r="40" spans="1:11">
      <c r="A40" s="46" t="s">
        <v>94</v>
      </c>
      <c r="B40" s="47"/>
      <c r="C40" s="47">
        <v>1</v>
      </c>
      <c r="D40" s="47">
        <v>16</v>
      </c>
      <c r="E40" s="47"/>
      <c r="G40" s="16">
        <v>2653311.7599999998</v>
      </c>
      <c r="H40" s="16">
        <v>10944011.469999999</v>
      </c>
      <c r="I40" s="47"/>
      <c r="J40" s="47">
        <v>17</v>
      </c>
      <c r="K40" s="16">
        <v>13597323.229999999</v>
      </c>
    </row>
    <row r="41" spans="1:11">
      <c r="A41" s="46" t="s">
        <v>213</v>
      </c>
      <c r="B41" s="47"/>
      <c r="C41" s="47"/>
      <c r="D41" s="47">
        <v>2</v>
      </c>
      <c r="E41" s="47"/>
      <c r="H41" s="16">
        <v>2346431.77</v>
      </c>
      <c r="I41" s="47"/>
      <c r="J41" s="47">
        <v>2</v>
      </c>
      <c r="K41" s="16">
        <v>2346431.77</v>
      </c>
    </row>
    <row r="42" spans="1:11">
      <c r="A42" s="46" t="s">
        <v>20</v>
      </c>
      <c r="B42" s="47"/>
      <c r="C42" s="47"/>
      <c r="D42" s="47">
        <v>4</v>
      </c>
      <c r="E42" s="47"/>
      <c r="H42" s="16">
        <v>2330538.85</v>
      </c>
      <c r="I42" s="47"/>
      <c r="J42" s="47">
        <v>4</v>
      </c>
      <c r="K42" s="16">
        <v>2330538.85</v>
      </c>
    </row>
    <row r="43" spans="1:11">
      <c r="A43" s="45" t="s">
        <v>1207</v>
      </c>
      <c r="B43" s="47"/>
      <c r="C43" s="47">
        <v>9</v>
      </c>
      <c r="D43" s="47">
        <v>47</v>
      </c>
      <c r="E43" s="47"/>
      <c r="G43" s="16">
        <v>8510838.3200000003</v>
      </c>
      <c r="H43" s="16">
        <v>48685681.920000002</v>
      </c>
      <c r="I43" s="47"/>
      <c r="J43" s="47">
        <v>56</v>
      </c>
      <c r="K43" s="16">
        <v>57196520.239999995</v>
      </c>
    </row>
    <row r="44" spans="1:11">
      <c r="A44" s="46" t="s">
        <v>1215</v>
      </c>
      <c r="B44" s="47"/>
      <c r="C44" s="47"/>
      <c r="D44" s="47">
        <v>2</v>
      </c>
      <c r="E44" s="47"/>
      <c r="H44" s="16">
        <v>346116.56</v>
      </c>
      <c r="I44" s="47"/>
      <c r="J44" s="47">
        <v>2</v>
      </c>
      <c r="K44" s="16">
        <v>346116.56</v>
      </c>
    </row>
    <row r="45" spans="1:11">
      <c r="A45" s="46" t="s">
        <v>1219</v>
      </c>
      <c r="B45" s="47"/>
      <c r="C45" s="47"/>
      <c r="D45" s="47">
        <v>9</v>
      </c>
      <c r="E45" s="47"/>
      <c r="H45" s="16">
        <v>15638048.93</v>
      </c>
      <c r="I45" s="47"/>
      <c r="J45" s="47">
        <v>9</v>
      </c>
      <c r="K45" s="16">
        <v>15638048.93</v>
      </c>
    </row>
    <row r="46" spans="1:11">
      <c r="A46" s="46" t="s">
        <v>1208</v>
      </c>
      <c r="B46" s="47"/>
      <c r="C46" s="47"/>
      <c r="D46" s="47">
        <v>3</v>
      </c>
      <c r="E46" s="47"/>
      <c r="H46" s="16">
        <v>7263823.3499999996</v>
      </c>
      <c r="I46" s="47"/>
      <c r="J46" s="47">
        <v>3</v>
      </c>
      <c r="K46" s="16">
        <v>7263823.3499999996</v>
      </c>
    </row>
    <row r="47" spans="1:11">
      <c r="A47" s="46" t="s">
        <v>1286</v>
      </c>
      <c r="B47" s="47"/>
      <c r="C47" s="47"/>
      <c r="D47" s="47">
        <v>5</v>
      </c>
      <c r="E47" s="47"/>
      <c r="H47" s="16">
        <v>3066065.34</v>
      </c>
      <c r="I47" s="47"/>
      <c r="J47" s="47">
        <v>5</v>
      </c>
      <c r="K47" s="16">
        <v>3066065.34</v>
      </c>
    </row>
    <row r="48" spans="1:11">
      <c r="A48" s="46" t="s">
        <v>1294</v>
      </c>
      <c r="B48" s="47"/>
      <c r="C48" s="47"/>
      <c r="D48" s="47">
        <v>1</v>
      </c>
      <c r="E48" s="47"/>
      <c r="H48" s="16">
        <v>2604906.2000000002</v>
      </c>
      <c r="I48" s="47"/>
      <c r="J48" s="47">
        <v>1</v>
      </c>
      <c r="K48" s="16">
        <v>2604906.2000000002</v>
      </c>
    </row>
    <row r="49" spans="1:11">
      <c r="A49" s="46" t="s">
        <v>1278</v>
      </c>
      <c r="B49" s="47"/>
      <c r="C49" s="47">
        <v>1</v>
      </c>
      <c r="D49" s="47"/>
      <c r="E49" s="47"/>
      <c r="G49" s="16">
        <v>2077391.62</v>
      </c>
      <c r="I49" s="47"/>
      <c r="J49" s="47">
        <v>1</v>
      </c>
      <c r="K49" s="16">
        <v>2077391.62</v>
      </c>
    </row>
    <row r="50" spans="1:11">
      <c r="A50" s="46" t="s">
        <v>1281</v>
      </c>
      <c r="B50" s="47"/>
      <c r="C50" s="47"/>
      <c r="D50" s="47">
        <v>1</v>
      </c>
      <c r="E50" s="47"/>
      <c r="H50" s="16">
        <v>2770962.62</v>
      </c>
      <c r="I50" s="47"/>
      <c r="J50" s="47">
        <v>1</v>
      </c>
      <c r="K50" s="16">
        <v>2770962.62</v>
      </c>
    </row>
    <row r="51" spans="1:11">
      <c r="A51" s="46" t="s">
        <v>1233</v>
      </c>
      <c r="B51" s="47"/>
      <c r="C51" s="47">
        <v>8</v>
      </c>
      <c r="D51" s="47">
        <v>26</v>
      </c>
      <c r="E51" s="47"/>
      <c r="G51" s="16">
        <v>6433446.7000000002</v>
      </c>
      <c r="H51" s="16">
        <v>16995758.919999998</v>
      </c>
      <c r="I51" s="47"/>
      <c r="J51" s="47">
        <v>34</v>
      </c>
      <c r="K51" s="16">
        <v>23429205.619999997</v>
      </c>
    </row>
    <row r="52" spans="1:11">
      <c r="A52" s="45" t="s">
        <v>1202</v>
      </c>
      <c r="B52" s="47"/>
      <c r="C52" s="47">
        <v>2</v>
      </c>
      <c r="D52" s="47">
        <v>18</v>
      </c>
      <c r="E52" s="47"/>
      <c r="G52" s="16">
        <v>2648046.5</v>
      </c>
      <c r="H52" s="16">
        <v>15742659.650399998</v>
      </c>
      <c r="I52" s="47"/>
      <c r="J52" s="47">
        <v>20</v>
      </c>
      <c r="K52" s="16">
        <v>18390706.150399998</v>
      </c>
    </row>
    <row r="53" spans="1:11">
      <c r="A53" s="46" t="s">
        <v>1850</v>
      </c>
      <c r="B53" s="47"/>
      <c r="C53" s="47"/>
      <c r="D53" s="47">
        <v>1</v>
      </c>
      <c r="E53" s="47"/>
      <c r="H53" s="16">
        <v>1146067.18</v>
      </c>
      <c r="I53" s="47"/>
      <c r="J53" s="47">
        <v>1</v>
      </c>
      <c r="K53" s="16">
        <v>1146067.18</v>
      </c>
    </row>
    <row r="54" spans="1:11">
      <c r="A54" s="46" t="s">
        <v>1897</v>
      </c>
      <c r="B54" s="47"/>
      <c r="C54" s="47"/>
      <c r="D54" s="47">
        <v>6</v>
      </c>
      <c r="E54" s="47"/>
      <c r="H54" s="16">
        <v>4670145.6099999994</v>
      </c>
      <c r="I54" s="47"/>
      <c r="J54" s="47">
        <v>6</v>
      </c>
      <c r="K54" s="16">
        <v>4670145.6099999994</v>
      </c>
    </row>
    <row r="55" spans="1:11">
      <c r="A55" s="46" t="s">
        <v>1858</v>
      </c>
      <c r="B55" s="47"/>
      <c r="C55" s="47"/>
      <c r="D55" s="47">
        <v>3</v>
      </c>
      <c r="E55" s="47"/>
      <c r="H55" s="16">
        <v>2758464.02</v>
      </c>
      <c r="I55" s="47"/>
      <c r="J55" s="47">
        <v>3</v>
      </c>
      <c r="K55" s="16">
        <v>2758464.02</v>
      </c>
    </row>
    <row r="56" spans="1:11">
      <c r="A56" s="46" t="s">
        <v>1898</v>
      </c>
      <c r="B56" s="47"/>
      <c r="C56" s="47">
        <v>2</v>
      </c>
      <c r="D56" s="47">
        <v>1</v>
      </c>
      <c r="E56" s="47"/>
      <c r="G56" s="16">
        <v>2648046.5</v>
      </c>
      <c r="H56" s="16">
        <v>1995063.29</v>
      </c>
      <c r="I56" s="47"/>
      <c r="J56" s="47">
        <v>3</v>
      </c>
      <c r="K56" s="16">
        <v>4643109.79</v>
      </c>
    </row>
    <row r="57" spans="1:11">
      <c r="A57" s="46" t="s">
        <v>1863</v>
      </c>
      <c r="B57" s="47"/>
      <c r="C57" s="47"/>
      <c r="D57" s="47">
        <v>4</v>
      </c>
      <c r="E57" s="47"/>
      <c r="H57" s="16">
        <v>1991781.5103999998</v>
      </c>
      <c r="I57" s="47"/>
      <c r="J57" s="47">
        <v>4</v>
      </c>
      <c r="K57" s="16">
        <v>1991781.5103999998</v>
      </c>
    </row>
    <row r="58" spans="1:11">
      <c r="A58" s="46" t="s">
        <v>1869</v>
      </c>
      <c r="B58" s="47"/>
      <c r="C58" s="47"/>
      <c r="D58" s="47">
        <v>2</v>
      </c>
      <c r="E58" s="47"/>
      <c r="H58" s="16">
        <v>1874395.49</v>
      </c>
      <c r="I58" s="47"/>
      <c r="J58" s="47">
        <v>2</v>
      </c>
      <c r="K58" s="16">
        <v>1874395.49</v>
      </c>
    </row>
    <row r="59" spans="1:11">
      <c r="A59" s="46" t="s">
        <v>1872</v>
      </c>
      <c r="B59" s="47"/>
      <c r="C59" s="47"/>
      <c r="D59" s="47">
        <v>1</v>
      </c>
      <c r="E59" s="47"/>
      <c r="H59" s="16">
        <v>1306742.55</v>
      </c>
      <c r="I59" s="47"/>
      <c r="J59" s="47">
        <v>1</v>
      </c>
      <c r="K59" s="16">
        <v>1306742.55</v>
      </c>
    </row>
    <row r="60" spans="1:11">
      <c r="A60" s="45" t="s">
        <v>350</v>
      </c>
      <c r="B60" s="47">
        <v>52</v>
      </c>
      <c r="C60" s="47">
        <v>25</v>
      </c>
      <c r="D60" s="47">
        <v>4</v>
      </c>
      <c r="E60" s="47"/>
      <c r="F60" s="16">
        <v>63004255.950000003</v>
      </c>
      <c r="G60" s="16">
        <v>50731883.619999997</v>
      </c>
      <c r="H60" s="16">
        <v>3801238.11</v>
      </c>
      <c r="I60" s="47"/>
      <c r="J60" s="47">
        <v>81</v>
      </c>
      <c r="K60" s="16">
        <v>117537377.68000001</v>
      </c>
    </row>
    <row r="61" spans="1:11">
      <c r="A61" s="46" t="s">
        <v>351</v>
      </c>
      <c r="B61" s="47">
        <v>1</v>
      </c>
      <c r="C61" s="47"/>
      <c r="D61" s="47">
        <v>1</v>
      </c>
      <c r="E61" s="47"/>
      <c r="F61" s="16">
        <v>446113.47</v>
      </c>
      <c r="H61" s="16">
        <v>415231.83</v>
      </c>
      <c r="I61" s="47"/>
      <c r="J61" s="47">
        <v>2</v>
      </c>
      <c r="K61" s="16">
        <v>861345.3</v>
      </c>
    </row>
    <row r="62" spans="1:11">
      <c r="A62" s="46" t="s">
        <v>469</v>
      </c>
      <c r="B62" s="47">
        <v>3</v>
      </c>
      <c r="C62" s="47">
        <v>2</v>
      </c>
      <c r="D62" s="47"/>
      <c r="E62" s="47"/>
      <c r="F62" s="16">
        <v>1501078.1099999999</v>
      </c>
      <c r="G62" s="16">
        <v>1794138.92</v>
      </c>
      <c r="I62" s="47"/>
      <c r="J62" s="47">
        <v>5</v>
      </c>
      <c r="K62" s="16">
        <v>3295217.03</v>
      </c>
    </row>
    <row r="63" spans="1:11">
      <c r="A63" s="46" t="s">
        <v>412</v>
      </c>
      <c r="B63" s="47">
        <v>10</v>
      </c>
      <c r="C63" s="47"/>
      <c r="D63" s="47"/>
      <c r="E63" s="47"/>
      <c r="F63" s="16">
        <v>7961409.3999999985</v>
      </c>
      <c r="I63" s="47"/>
      <c r="J63" s="47">
        <v>10</v>
      </c>
      <c r="K63" s="16">
        <v>7961409.3999999985</v>
      </c>
    </row>
    <row r="64" spans="1:11">
      <c r="A64" s="46" t="s">
        <v>428</v>
      </c>
      <c r="B64" s="47">
        <v>10</v>
      </c>
      <c r="C64" s="47"/>
      <c r="D64" s="47">
        <v>2</v>
      </c>
      <c r="E64" s="47"/>
      <c r="F64" s="16">
        <v>11515163.629999999</v>
      </c>
      <c r="H64" s="16">
        <v>1955891.2799999998</v>
      </c>
      <c r="I64" s="47"/>
      <c r="J64" s="47">
        <v>12</v>
      </c>
      <c r="K64" s="16">
        <v>13471054.909999998</v>
      </c>
    </row>
    <row r="65" spans="1:11">
      <c r="A65" s="46" t="s">
        <v>355</v>
      </c>
      <c r="B65" s="47">
        <v>16</v>
      </c>
      <c r="C65" s="47">
        <v>23</v>
      </c>
      <c r="D65" s="47">
        <v>1</v>
      </c>
      <c r="E65" s="47"/>
      <c r="F65" s="16">
        <v>23255050.360000007</v>
      </c>
      <c r="G65" s="16">
        <v>48937744.699999996</v>
      </c>
      <c r="H65" s="16">
        <v>1430115</v>
      </c>
      <c r="I65" s="47"/>
      <c r="J65" s="47">
        <v>40</v>
      </c>
      <c r="K65" s="16">
        <v>73622910.060000002</v>
      </c>
    </row>
    <row r="66" spans="1:11">
      <c r="A66" s="46" t="s">
        <v>448</v>
      </c>
      <c r="B66" s="47">
        <v>12</v>
      </c>
      <c r="C66" s="47"/>
      <c r="D66" s="47"/>
      <c r="E66" s="47"/>
      <c r="F66" s="16">
        <v>18325440.98</v>
      </c>
      <c r="I66" s="47"/>
      <c r="J66" s="47">
        <v>12</v>
      </c>
      <c r="K66" s="16">
        <v>18325440.98</v>
      </c>
    </row>
    <row r="67" spans="1:11">
      <c r="A67" s="45" t="s">
        <v>1049</v>
      </c>
      <c r="B67" s="47"/>
      <c r="C67" s="47"/>
      <c r="D67" s="47">
        <v>74</v>
      </c>
      <c r="E67" s="47"/>
      <c r="H67" s="16">
        <v>57702317.090000018</v>
      </c>
      <c r="I67" s="47"/>
      <c r="J67" s="47">
        <v>74</v>
      </c>
      <c r="K67" s="16">
        <v>57702317.090000018</v>
      </c>
    </row>
    <row r="68" spans="1:11">
      <c r="A68" s="46" t="s">
        <v>1050</v>
      </c>
      <c r="B68" s="47"/>
      <c r="C68" s="47"/>
      <c r="D68" s="47">
        <v>9</v>
      </c>
      <c r="E68" s="47"/>
      <c r="H68" s="16">
        <v>9045000</v>
      </c>
      <c r="I68" s="47"/>
      <c r="J68" s="47">
        <v>9</v>
      </c>
      <c r="K68" s="16">
        <v>9045000</v>
      </c>
    </row>
    <row r="69" spans="1:11">
      <c r="A69" s="46" t="s">
        <v>1152</v>
      </c>
      <c r="B69" s="47"/>
      <c r="C69" s="47"/>
      <c r="D69" s="47">
        <v>30</v>
      </c>
      <c r="E69" s="47"/>
      <c r="H69" s="16">
        <v>19241957.090000004</v>
      </c>
      <c r="I69" s="47"/>
      <c r="J69" s="47">
        <v>30</v>
      </c>
      <c r="K69" s="16">
        <v>19241957.090000004</v>
      </c>
    </row>
    <row r="70" spans="1:11">
      <c r="A70" s="46" t="s">
        <v>1097</v>
      </c>
      <c r="B70" s="47"/>
      <c r="C70" s="47"/>
      <c r="D70" s="47">
        <v>35</v>
      </c>
      <c r="E70" s="47"/>
      <c r="H70" s="16">
        <v>29415360.000000011</v>
      </c>
      <c r="I70" s="47"/>
      <c r="J70" s="47">
        <v>35</v>
      </c>
      <c r="K70" s="16">
        <v>29415360.000000011</v>
      </c>
    </row>
    <row r="71" spans="1:11">
      <c r="A71" s="45" t="s">
        <v>692</v>
      </c>
      <c r="B71" s="47">
        <v>7</v>
      </c>
      <c r="C71" s="47"/>
      <c r="D71" s="47">
        <v>74</v>
      </c>
      <c r="E71" s="47">
        <v>1</v>
      </c>
      <c r="F71" s="16">
        <v>9862646.7699999996</v>
      </c>
      <c r="H71" s="16">
        <v>137699469.06</v>
      </c>
      <c r="I71" s="47">
        <v>6161438.9000000004</v>
      </c>
      <c r="J71" s="47">
        <v>82</v>
      </c>
      <c r="K71" s="16">
        <v>153723554.73000002</v>
      </c>
    </row>
    <row r="72" spans="1:11">
      <c r="A72" s="46" t="s">
        <v>725</v>
      </c>
      <c r="B72" s="47"/>
      <c r="C72" s="47"/>
      <c r="D72" s="47">
        <v>10</v>
      </c>
      <c r="E72" s="47">
        <v>1</v>
      </c>
      <c r="H72" s="16">
        <v>15364484.020000001</v>
      </c>
      <c r="I72" s="47">
        <v>6161438.9000000004</v>
      </c>
      <c r="J72" s="47">
        <v>11</v>
      </c>
      <c r="K72" s="16">
        <v>21525922.920000002</v>
      </c>
    </row>
    <row r="73" spans="1:11">
      <c r="A73" s="46" t="s">
        <v>745</v>
      </c>
      <c r="B73" s="47"/>
      <c r="C73" s="47"/>
      <c r="D73" s="47">
        <v>9</v>
      </c>
      <c r="E73" s="47"/>
      <c r="H73" s="16">
        <v>30179190.140000001</v>
      </c>
      <c r="I73" s="47"/>
      <c r="J73" s="47">
        <v>9</v>
      </c>
      <c r="K73" s="16">
        <v>30179190.140000001</v>
      </c>
    </row>
    <row r="74" spans="1:11">
      <c r="A74" s="46" t="s">
        <v>699</v>
      </c>
      <c r="B74" s="47"/>
      <c r="C74" s="47"/>
      <c r="D74" s="47">
        <v>44</v>
      </c>
      <c r="E74" s="47"/>
      <c r="H74" s="16">
        <v>74464800.200000003</v>
      </c>
      <c r="I74" s="47"/>
      <c r="J74" s="47">
        <v>44</v>
      </c>
      <c r="K74" s="16">
        <v>74464800.200000003</v>
      </c>
    </row>
    <row r="75" spans="1:11">
      <c r="A75" s="46" t="s">
        <v>730</v>
      </c>
      <c r="B75" s="47"/>
      <c r="C75" s="47"/>
      <c r="D75" s="47">
        <v>5</v>
      </c>
      <c r="E75" s="47"/>
      <c r="H75" s="16">
        <v>9003325.5499999989</v>
      </c>
      <c r="I75" s="47"/>
      <c r="J75" s="47">
        <v>5</v>
      </c>
      <c r="K75" s="16">
        <v>9003325.5499999989</v>
      </c>
    </row>
    <row r="76" spans="1:11">
      <c r="A76" s="46" t="s">
        <v>722</v>
      </c>
      <c r="B76" s="47"/>
      <c r="C76" s="47"/>
      <c r="D76" s="47">
        <v>1</v>
      </c>
      <c r="E76" s="47"/>
      <c r="H76" s="16">
        <v>1224536.4099999999</v>
      </c>
      <c r="I76" s="47"/>
      <c r="J76" s="47">
        <v>1</v>
      </c>
      <c r="K76" s="16">
        <v>1224536.4099999999</v>
      </c>
    </row>
    <row r="77" spans="1:11">
      <c r="A77" s="46" t="s">
        <v>823</v>
      </c>
      <c r="B77" s="47"/>
      <c r="C77" s="47"/>
      <c r="D77" s="47">
        <v>1</v>
      </c>
      <c r="E77" s="47"/>
      <c r="H77" s="16">
        <v>3313445.5</v>
      </c>
      <c r="I77" s="47"/>
      <c r="J77" s="47">
        <v>1</v>
      </c>
      <c r="K77" s="16">
        <v>3313445.5</v>
      </c>
    </row>
    <row r="78" spans="1:11">
      <c r="A78" s="46" t="s">
        <v>809</v>
      </c>
      <c r="B78" s="47">
        <v>7</v>
      </c>
      <c r="C78" s="47"/>
      <c r="D78" s="47"/>
      <c r="E78" s="47"/>
      <c r="F78" s="16">
        <v>9862646.7699999996</v>
      </c>
      <c r="I78" s="47"/>
      <c r="J78" s="47">
        <v>7</v>
      </c>
      <c r="K78" s="16">
        <v>9862646.7699999996</v>
      </c>
    </row>
    <row r="79" spans="1:11">
      <c r="A79" s="46" t="s">
        <v>693</v>
      </c>
      <c r="B79" s="47"/>
      <c r="C79" s="47"/>
      <c r="D79" s="47">
        <v>4</v>
      </c>
      <c r="E79" s="47"/>
      <c r="H79" s="16">
        <v>4149687.24</v>
      </c>
      <c r="I79" s="47"/>
      <c r="J79" s="47">
        <v>4</v>
      </c>
      <c r="K79" s="16">
        <v>4149687.24</v>
      </c>
    </row>
    <row r="80" spans="1:11">
      <c r="A80" s="45" t="s">
        <v>1297</v>
      </c>
      <c r="B80" s="47"/>
      <c r="C80" s="47">
        <v>21</v>
      </c>
      <c r="D80" s="47">
        <v>205</v>
      </c>
      <c r="E80" s="47"/>
      <c r="G80" s="16">
        <v>24383318.219999999</v>
      </c>
      <c r="H80" s="16">
        <v>280481280.63367838</v>
      </c>
      <c r="I80" s="47"/>
      <c r="J80" s="47">
        <v>226</v>
      </c>
      <c r="K80" s="16">
        <v>304864598.85367835</v>
      </c>
    </row>
    <row r="81" spans="1:11">
      <c r="A81" s="46" t="s">
        <v>1588</v>
      </c>
      <c r="B81" s="47"/>
      <c r="C81" s="47">
        <v>3</v>
      </c>
      <c r="D81" s="47">
        <v>29</v>
      </c>
      <c r="E81" s="47"/>
      <c r="G81" s="16">
        <v>2025433.87</v>
      </c>
      <c r="H81" s="16">
        <v>35128143.146157771</v>
      </c>
      <c r="I81" s="47"/>
      <c r="J81" s="47">
        <v>32</v>
      </c>
      <c r="K81" s="16">
        <v>37153577.016157769</v>
      </c>
    </row>
    <row r="82" spans="1:11">
      <c r="A82" s="46" t="s">
        <v>1775</v>
      </c>
      <c r="B82" s="47"/>
      <c r="C82" s="47"/>
      <c r="D82" s="47">
        <v>43</v>
      </c>
      <c r="E82" s="47"/>
      <c r="H82" s="16">
        <v>57939792.00724557</v>
      </c>
      <c r="I82" s="47"/>
      <c r="J82" s="47">
        <v>43</v>
      </c>
      <c r="K82" s="16">
        <v>57939792.00724557</v>
      </c>
    </row>
    <row r="83" spans="1:11">
      <c r="A83" s="46" t="s">
        <v>1635</v>
      </c>
      <c r="B83" s="47"/>
      <c r="C83" s="47"/>
      <c r="D83" s="47">
        <v>3</v>
      </c>
      <c r="E83" s="47"/>
      <c r="H83" s="16">
        <v>3625952.67</v>
      </c>
      <c r="I83" s="47"/>
      <c r="J83" s="47">
        <v>3</v>
      </c>
      <c r="K83" s="16">
        <v>3625952.67</v>
      </c>
    </row>
    <row r="84" spans="1:11">
      <c r="A84" s="46" t="s">
        <v>1672</v>
      </c>
      <c r="B84" s="47"/>
      <c r="C84" s="47"/>
      <c r="D84" s="47">
        <v>7</v>
      </c>
      <c r="E84" s="47"/>
      <c r="H84" s="16">
        <v>6648010.1899999995</v>
      </c>
      <c r="I84" s="47"/>
      <c r="J84" s="47">
        <v>7</v>
      </c>
      <c r="K84" s="16">
        <v>6648010.1899999995</v>
      </c>
    </row>
    <row r="85" spans="1:11">
      <c r="A85" s="46" t="s">
        <v>1644</v>
      </c>
      <c r="B85" s="47"/>
      <c r="C85" s="47">
        <v>1</v>
      </c>
      <c r="D85" s="47">
        <v>5</v>
      </c>
      <c r="E85" s="47"/>
      <c r="G85" s="16">
        <v>1476567.94</v>
      </c>
      <c r="H85" s="16">
        <v>7311207.620000001</v>
      </c>
      <c r="I85" s="47"/>
      <c r="J85" s="47">
        <v>6</v>
      </c>
      <c r="K85" s="16">
        <v>8787775.5600000005</v>
      </c>
    </row>
    <row r="86" spans="1:11">
      <c r="A86" s="46" t="s">
        <v>1477</v>
      </c>
      <c r="B86" s="47"/>
      <c r="C86" s="47"/>
      <c r="D86" s="47">
        <v>54</v>
      </c>
      <c r="E86" s="47"/>
      <c r="H86" s="16">
        <v>37439340.430275008</v>
      </c>
      <c r="I86" s="47"/>
      <c r="J86" s="47">
        <v>54</v>
      </c>
      <c r="K86" s="16">
        <v>37439340.430275008</v>
      </c>
    </row>
    <row r="87" spans="1:11">
      <c r="A87" s="46" t="s">
        <v>1373</v>
      </c>
      <c r="B87" s="47"/>
      <c r="C87" s="47"/>
      <c r="D87" s="47">
        <v>1</v>
      </c>
      <c r="E87" s="47"/>
      <c r="H87" s="16">
        <v>1141365.67</v>
      </c>
      <c r="I87" s="47"/>
      <c r="J87" s="47">
        <v>1</v>
      </c>
      <c r="K87" s="16">
        <v>1141365.67</v>
      </c>
    </row>
    <row r="88" spans="1:11">
      <c r="A88" s="46" t="s">
        <v>1390</v>
      </c>
      <c r="B88" s="47"/>
      <c r="C88" s="47"/>
      <c r="D88" s="47">
        <v>1</v>
      </c>
      <c r="E88" s="47"/>
      <c r="H88" s="16">
        <v>3911646.12</v>
      </c>
      <c r="I88" s="47"/>
      <c r="J88" s="47">
        <v>1</v>
      </c>
      <c r="K88" s="16">
        <v>3911646.12</v>
      </c>
    </row>
    <row r="89" spans="1:11">
      <c r="A89" s="46" t="s">
        <v>1652</v>
      </c>
      <c r="B89" s="47"/>
      <c r="C89" s="47"/>
      <c r="D89" s="47">
        <v>9</v>
      </c>
      <c r="E89" s="47"/>
      <c r="H89" s="16">
        <v>31823715.68</v>
      </c>
      <c r="I89" s="47"/>
      <c r="J89" s="47">
        <v>9</v>
      </c>
      <c r="K89" s="16">
        <v>31823715.68</v>
      </c>
    </row>
    <row r="90" spans="1:11">
      <c r="A90" s="46" t="s">
        <v>1376</v>
      </c>
      <c r="B90" s="47"/>
      <c r="C90" s="47"/>
      <c r="D90" s="47">
        <v>1</v>
      </c>
      <c r="E90" s="47"/>
      <c r="H90" s="16">
        <v>4475369.9000000004</v>
      </c>
      <c r="I90" s="47"/>
      <c r="J90" s="47">
        <v>1</v>
      </c>
      <c r="K90" s="16">
        <v>4475369.9000000004</v>
      </c>
    </row>
    <row r="91" spans="1:11">
      <c r="A91" s="46" t="s">
        <v>1298</v>
      </c>
      <c r="B91" s="47"/>
      <c r="C91" s="47"/>
      <c r="D91" s="47">
        <v>19</v>
      </c>
      <c r="E91" s="47"/>
      <c r="H91" s="16">
        <v>22891681.859999996</v>
      </c>
      <c r="I91" s="47"/>
      <c r="J91" s="47">
        <v>19</v>
      </c>
      <c r="K91" s="16">
        <v>22891681.859999996</v>
      </c>
    </row>
    <row r="92" spans="1:11">
      <c r="A92" s="46" t="s">
        <v>1469</v>
      </c>
      <c r="B92" s="47"/>
      <c r="C92" s="47">
        <v>11</v>
      </c>
      <c r="D92" s="47">
        <v>11</v>
      </c>
      <c r="E92" s="47"/>
      <c r="G92" s="16">
        <v>10564742.200000001</v>
      </c>
      <c r="H92" s="16">
        <v>43158958.059999995</v>
      </c>
      <c r="I92" s="47"/>
      <c r="J92" s="47">
        <v>22</v>
      </c>
      <c r="K92" s="16">
        <v>53723700.259999998</v>
      </c>
    </row>
    <row r="93" spans="1:11">
      <c r="A93" s="46" t="s">
        <v>1657</v>
      </c>
      <c r="B93" s="47"/>
      <c r="C93" s="47"/>
      <c r="D93" s="47">
        <v>1</v>
      </c>
      <c r="E93" s="47"/>
      <c r="H93" s="16">
        <v>3134244.08</v>
      </c>
      <c r="I93" s="47"/>
      <c r="J93" s="47">
        <v>1</v>
      </c>
      <c r="K93" s="16">
        <v>3134244.08</v>
      </c>
    </row>
    <row r="94" spans="1:11">
      <c r="A94" s="46" t="s">
        <v>1379</v>
      </c>
      <c r="B94" s="47"/>
      <c r="C94" s="47"/>
      <c r="D94" s="47">
        <v>9</v>
      </c>
      <c r="E94" s="47"/>
      <c r="H94" s="16">
        <v>5709873.7400000002</v>
      </c>
      <c r="I94" s="47"/>
      <c r="J94" s="47">
        <v>9</v>
      </c>
      <c r="K94" s="16">
        <v>5709873.7400000002</v>
      </c>
    </row>
    <row r="95" spans="1:11">
      <c r="A95" s="46" t="s">
        <v>1569</v>
      </c>
      <c r="B95" s="47"/>
      <c r="C95" s="47"/>
      <c r="D95" s="47">
        <v>9</v>
      </c>
      <c r="E95" s="47"/>
      <c r="H95" s="16">
        <v>12013845.530000001</v>
      </c>
      <c r="I95" s="47"/>
      <c r="J95" s="47">
        <v>9</v>
      </c>
      <c r="K95" s="16">
        <v>12013845.530000001</v>
      </c>
    </row>
    <row r="96" spans="1:11">
      <c r="A96" s="46" t="s">
        <v>103</v>
      </c>
      <c r="B96" s="47"/>
      <c r="C96" s="47">
        <v>6</v>
      </c>
      <c r="D96" s="47"/>
      <c r="E96" s="47"/>
      <c r="G96" s="16">
        <v>10316574.209999999</v>
      </c>
      <c r="I96" s="47"/>
      <c r="J96" s="47">
        <v>6</v>
      </c>
      <c r="K96" s="16">
        <v>10316574.209999999</v>
      </c>
    </row>
    <row r="97" spans="1:11">
      <c r="A97" s="46" t="s">
        <v>1472</v>
      </c>
      <c r="B97" s="47"/>
      <c r="C97" s="47"/>
      <c r="D97" s="47">
        <v>3</v>
      </c>
      <c r="E97" s="47"/>
      <c r="H97" s="16">
        <v>4128133.9299999997</v>
      </c>
      <c r="I97" s="47"/>
      <c r="J97" s="47">
        <v>3</v>
      </c>
      <c r="K97" s="16">
        <v>4128133.9299999997</v>
      </c>
    </row>
    <row r="98" spans="1:11">
      <c r="A98" s="45" t="s">
        <v>1311</v>
      </c>
      <c r="B98" s="47"/>
      <c r="C98" s="47">
        <v>2</v>
      </c>
      <c r="D98" s="47">
        <v>182</v>
      </c>
      <c r="E98" s="47"/>
      <c r="G98" s="16">
        <v>2804191.69</v>
      </c>
      <c r="H98" s="16">
        <v>285897083.13000011</v>
      </c>
      <c r="I98" s="47"/>
      <c r="J98" s="47">
        <v>184</v>
      </c>
      <c r="K98" s="16">
        <v>288701274.82000011</v>
      </c>
    </row>
    <row r="99" spans="1:11">
      <c r="A99" s="46" t="s">
        <v>1559</v>
      </c>
      <c r="B99" s="47"/>
      <c r="C99" s="47"/>
      <c r="D99" s="47">
        <v>4</v>
      </c>
      <c r="E99" s="47"/>
      <c r="H99" s="16">
        <v>9798916.9399999995</v>
      </c>
      <c r="I99" s="47"/>
      <c r="J99" s="47">
        <v>4</v>
      </c>
      <c r="K99" s="16">
        <v>9798916.9399999995</v>
      </c>
    </row>
    <row r="100" spans="1:11">
      <c r="A100" s="46" t="s">
        <v>1312</v>
      </c>
      <c r="B100" s="47"/>
      <c r="C100" s="47"/>
      <c r="D100" s="47">
        <v>34</v>
      </c>
      <c r="E100" s="47"/>
      <c r="H100" s="16">
        <v>64138639.049999997</v>
      </c>
      <c r="I100" s="47"/>
      <c r="J100" s="47">
        <v>34</v>
      </c>
      <c r="K100" s="16">
        <v>64138639.049999997</v>
      </c>
    </row>
    <row r="101" spans="1:11">
      <c r="A101" s="46" t="s">
        <v>1731</v>
      </c>
      <c r="B101" s="47"/>
      <c r="C101" s="47"/>
      <c r="D101" s="47">
        <v>30</v>
      </c>
      <c r="E101" s="47"/>
      <c r="H101" s="16">
        <v>54116235.470000006</v>
      </c>
      <c r="I101" s="47"/>
      <c r="J101" s="47">
        <v>30</v>
      </c>
      <c r="K101" s="16">
        <v>54116235.470000006</v>
      </c>
    </row>
    <row r="102" spans="1:11">
      <c r="A102" s="46" t="s">
        <v>1398</v>
      </c>
      <c r="B102" s="47"/>
      <c r="C102" s="47"/>
      <c r="D102" s="47">
        <v>7</v>
      </c>
      <c r="E102" s="47"/>
      <c r="H102" s="16">
        <v>15569447.1</v>
      </c>
      <c r="I102" s="47"/>
      <c r="J102" s="47">
        <v>7</v>
      </c>
      <c r="K102" s="16">
        <v>15569447.1</v>
      </c>
    </row>
    <row r="103" spans="1:11">
      <c r="A103" s="46" t="s">
        <v>1699</v>
      </c>
      <c r="B103" s="47"/>
      <c r="C103" s="47"/>
      <c r="D103" s="47">
        <v>23</v>
      </c>
      <c r="E103" s="47"/>
      <c r="H103" s="16">
        <v>37670224.210000008</v>
      </c>
      <c r="I103" s="47"/>
      <c r="J103" s="47">
        <v>23</v>
      </c>
      <c r="K103" s="16">
        <v>37670224.210000008</v>
      </c>
    </row>
    <row r="104" spans="1:11">
      <c r="A104" s="46" t="s">
        <v>1564</v>
      </c>
      <c r="B104" s="47"/>
      <c r="C104" s="47"/>
      <c r="D104" s="47">
        <v>3</v>
      </c>
      <c r="E104" s="47"/>
      <c r="H104" s="16">
        <v>3210023.75</v>
      </c>
      <c r="I104" s="47"/>
      <c r="J104" s="47">
        <v>3</v>
      </c>
      <c r="K104" s="16">
        <v>3210023.75</v>
      </c>
    </row>
    <row r="105" spans="1:11">
      <c r="A105" s="46" t="s">
        <v>1640</v>
      </c>
      <c r="B105" s="47"/>
      <c r="C105" s="47">
        <v>2</v>
      </c>
      <c r="D105" s="47">
        <v>3</v>
      </c>
      <c r="E105" s="47"/>
      <c r="G105" s="16">
        <v>2804191.69</v>
      </c>
      <c r="H105" s="16">
        <v>5299302.2699999996</v>
      </c>
      <c r="I105" s="47"/>
      <c r="J105" s="47">
        <v>5</v>
      </c>
      <c r="K105" s="16">
        <v>8103493.959999999</v>
      </c>
    </row>
    <row r="106" spans="1:11">
      <c r="A106" s="46" t="s">
        <v>1665</v>
      </c>
      <c r="B106" s="47"/>
      <c r="C106" s="47"/>
      <c r="D106" s="47">
        <v>3</v>
      </c>
      <c r="E106" s="47"/>
      <c r="H106" s="16">
        <v>6008911.3599999994</v>
      </c>
      <c r="I106" s="47"/>
      <c r="J106" s="47">
        <v>3</v>
      </c>
      <c r="K106" s="16">
        <v>6008911.3599999994</v>
      </c>
    </row>
    <row r="107" spans="1:11">
      <c r="A107" s="46" t="s">
        <v>1367</v>
      </c>
      <c r="B107" s="47"/>
      <c r="C107" s="47"/>
      <c r="D107" s="47">
        <v>3</v>
      </c>
      <c r="E107" s="47"/>
      <c r="H107" s="16">
        <v>3311550.83</v>
      </c>
      <c r="I107" s="47"/>
      <c r="J107" s="47">
        <v>3</v>
      </c>
      <c r="K107" s="16">
        <v>3311550.83</v>
      </c>
    </row>
    <row r="108" spans="1:11">
      <c r="A108" s="46" t="s">
        <v>1408</v>
      </c>
      <c r="B108" s="47"/>
      <c r="C108" s="47"/>
      <c r="D108" s="47">
        <v>38</v>
      </c>
      <c r="E108" s="47"/>
      <c r="H108" s="16">
        <v>24364649.219999999</v>
      </c>
      <c r="I108" s="47"/>
      <c r="J108" s="47">
        <v>38</v>
      </c>
      <c r="K108" s="16">
        <v>24364649.219999999</v>
      </c>
    </row>
    <row r="109" spans="1:11">
      <c r="A109" s="46" t="s">
        <v>1323</v>
      </c>
      <c r="B109" s="47"/>
      <c r="C109" s="47"/>
      <c r="D109" s="47">
        <v>13</v>
      </c>
      <c r="E109" s="47"/>
      <c r="H109" s="16">
        <v>45777326.979999997</v>
      </c>
      <c r="I109" s="47"/>
      <c r="J109" s="47">
        <v>13</v>
      </c>
      <c r="K109" s="16">
        <v>45777326.979999997</v>
      </c>
    </row>
    <row r="110" spans="1:11">
      <c r="A110" s="46" t="s">
        <v>1405</v>
      </c>
      <c r="B110" s="47"/>
      <c r="C110" s="47"/>
      <c r="D110" s="47">
        <v>1</v>
      </c>
      <c r="E110" s="47"/>
      <c r="H110" s="16">
        <v>1682365.93</v>
      </c>
      <c r="I110" s="47"/>
      <c r="J110" s="47">
        <v>1</v>
      </c>
      <c r="K110" s="16">
        <v>1682365.93</v>
      </c>
    </row>
    <row r="111" spans="1:11">
      <c r="A111" s="46" t="s">
        <v>1456</v>
      </c>
      <c r="B111" s="47"/>
      <c r="C111" s="47"/>
      <c r="D111" s="47">
        <v>11</v>
      </c>
      <c r="E111" s="47"/>
      <c r="H111" s="16">
        <v>5229067.6100000003</v>
      </c>
      <c r="I111" s="47"/>
      <c r="J111" s="47">
        <v>11</v>
      </c>
      <c r="K111" s="16">
        <v>5229067.6100000003</v>
      </c>
    </row>
    <row r="112" spans="1:11">
      <c r="A112" s="46" t="s">
        <v>1548</v>
      </c>
      <c r="B112" s="47"/>
      <c r="C112" s="47"/>
      <c r="D112" s="47">
        <v>9</v>
      </c>
      <c r="E112" s="47"/>
      <c r="H112" s="16">
        <v>9720422.4100000001</v>
      </c>
      <c r="I112" s="47"/>
      <c r="J112" s="47">
        <v>9</v>
      </c>
      <c r="K112" s="16">
        <v>9720422.4100000001</v>
      </c>
    </row>
    <row r="113" spans="1:11">
      <c r="A113" s="45" t="s">
        <v>826</v>
      </c>
      <c r="B113" s="47">
        <v>3</v>
      </c>
      <c r="C113" s="47"/>
      <c r="D113" s="47">
        <v>50</v>
      </c>
      <c r="E113" s="47"/>
      <c r="F113" s="16">
        <v>2851853.13</v>
      </c>
      <c r="H113" s="16">
        <v>101522337.85999998</v>
      </c>
      <c r="I113" s="47"/>
      <c r="J113" s="47">
        <v>53</v>
      </c>
      <c r="K113" s="16">
        <v>104374190.98999999</v>
      </c>
    </row>
    <row r="114" spans="1:11">
      <c r="A114" s="46" t="s">
        <v>827</v>
      </c>
      <c r="B114" s="47"/>
      <c r="C114" s="47"/>
      <c r="D114" s="47">
        <v>3</v>
      </c>
      <c r="E114" s="47"/>
      <c r="H114" s="16">
        <v>6530531.3300000001</v>
      </c>
      <c r="I114" s="47"/>
      <c r="J114" s="47">
        <v>3</v>
      </c>
      <c r="K114" s="16">
        <v>6530531.3300000001</v>
      </c>
    </row>
    <row r="115" spans="1:11">
      <c r="A115" s="46" t="s">
        <v>832</v>
      </c>
      <c r="B115" s="47"/>
      <c r="C115" s="47"/>
      <c r="D115" s="47">
        <v>3</v>
      </c>
      <c r="E115" s="47"/>
      <c r="H115" s="16">
        <v>3659487.52</v>
      </c>
      <c r="I115" s="47"/>
      <c r="J115" s="47">
        <v>3</v>
      </c>
      <c r="K115" s="16">
        <v>3659487.52</v>
      </c>
    </row>
    <row r="116" spans="1:11">
      <c r="A116" s="46" t="s">
        <v>837</v>
      </c>
      <c r="B116" s="47"/>
      <c r="C116" s="47"/>
      <c r="D116" s="47">
        <v>3</v>
      </c>
      <c r="E116" s="47"/>
      <c r="H116" s="16">
        <v>2853650.92</v>
      </c>
      <c r="I116" s="47"/>
      <c r="J116" s="47">
        <v>3</v>
      </c>
      <c r="K116" s="16">
        <v>2853650.92</v>
      </c>
    </row>
    <row r="117" spans="1:11">
      <c r="A117" s="46" t="s">
        <v>842</v>
      </c>
      <c r="B117" s="47"/>
      <c r="C117" s="47"/>
      <c r="D117" s="47">
        <v>5</v>
      </c>
      <c r="E117" s="47"/>
      <c r="H117" s="16">
        <v>12465783.82</v>
      </c>
      <c r="I117" s="47"/>
      <c r="J117" s="47">
        <v>5</v>
      </c>
      <c r="K117" s="16">
        <v>12465783.82</v>
      </c>
    </row>
    <row r="118" spans="1:11">
      <c r="A118" s="46" t="s">
        <v>851</v>
      </c>
      <c r="B118" s="47"/>
      <c r="C118" s="47"/>
      <c r="D118" s="47">
        <v>4</v>
      </c>
      <c r="E118" s="47"/>
      <c r="H118" s="16">
        <v>6684462.9199999999</v>
      </c>
      <c r="I118" s="47"/>
      <c r="J118" s="47">
        <v>4</v>
      </c>
      <c r="K118" s="16">
        <v>6684462.9199999999</v>
      </c>
    </row>
    <row r="119" spans="1:11">
      <c r="A119" s="46" t="s">
        <v>857</v>
      </c>
      <c r="B119" s="47"/>
      <c r="C119" s="47"/>
      <c r="D119" s="47">
        <v>9</v>
      </c>
      <c r="E119" s="47"/>
      <c r="H119" s="16">
        <v>19626307.190000001</v>
      </c>
      <c r="I119" s="47"/>
      <c r="J119" s="47">
        <v>9</v>
      </c>
      <c r="K119" s="16">
        <v>19626307.190000001</v>
      </c>
    </row>
    <row r="120" spans="1:11">
      <c r="A120" s="46" t="s">
        <v>873</v>
      </c>
      <c r="B120" s="47"/>
      <c r="C120" s="47"/>
      <c r="D120" s="47">
        <v>14</v>
      </c>
      <c r="E120" s="47"/>
      <c r="H120" s="16">
        <v>34409086.119999997</v>
      </c>
      <c r="I120" s="47"/>
      <c r="J120" s="47">
        <v>14</v>
      </c>
      <c r="K120" s="16">
        <v>34409086.119999997</v>
      </c>
    </row>
    <row r="121" spans="1:11">
      <c r="A121" s="46" t="s">
        <v>888</v>
      </c>
      <c r="B121" s="47">
        <v>3</v>
      </c>
      <c r="C121" s="47"/>
      <c r="D121" s="47">
        <v>8</v>
      </c>
      <c r="E121" s="47"/>
      <c r="F121" s="16">
        <v>2851853.13</v>
      </c>
      <c r="H121" s="16">
        <v>12024160.049999999</v>
      </c>
      <c r="I121" s="47"/>
      <c r="J121" s="47">
        <v>11</v>
      </c>
      <c r="K121" s="16">
        <v>14876013.18</v>
      </c>
    </row>
    <row r="122" spans="1:11">
      <c r="A122" s="46" t="s">
        <v>908</v>
      </c>
      <c r="B122" s="47"/>
      <c r="C122" s="47"/>
      <c r="D122" s="47">
        <v>1</v>
      </c>
      <c r="E122" s="47"/>
      <c r="H122" s="16">
        <v>3268867.99</v>
      </c>
      <c r="I122" s="47"/>
      <c r="J122" s="47">
        <v>1</v>
      </c>
      <c r="K122" s="16">
        <v>3268867.99</v>
      </c>
    </row>
    <row r="123" spans="1:11">
      <c r="A123" s="45" t="s">
        <v>526</v>
      </c>
      <c r="B123" s="47">
        <v>1</v>
      </c>
      <c r="C123" s="47"/>
      <c r="D123" s="47">
        <v>42</v>
      </c>
      <c r="E123" s="47"/>
      <c r="F123" s="16">
        <v>395210.89</v>
      </c>
      <c r="H123" s="16">
        <v>134375328.34861794</v>
      </c>
      <c r="I123" s="47"/>
      <c r="J123" s="47">
        <v>43</v>
      </c>
      <c r="K123" s="16">
        <v>134770539.23861796</v>
      </c>
    </row>
    <row r="124" spans="1:11">
      <c r="A124" s="46" t="s">
        <v>527</v>
      </c>
      <c r="B124" s="47"/>
      <c r="C124" s="47"/>
      <c r="D124" s="47">
        <v>7</v>
      </c>
      <c r="E124" s="47"/>
      <c r="H124" s="16">
        <v>5278305.25</v>
      </c>
      <c r="I124" s="47"/>
      <c r="J124" s="47">
        <v>7</v>
      </c>
      <c r="K124" s="16">
        <v>5278305.25</v>
      </c>
    </row>
    <row r="125" spans="1:11">
      <c r="A125" s="46" t="s">
        <v>542</v>
      </c>
      <c r="B125" s="47"/>
      <c r="C125" s="47"/>
      <c r="D125" s="47">
        <v>6</v>
      </c>
      <c r="E125" s="47"/>
      <c r="H125" s="16">
        <v>15152893.809999999</v>
      </c>
      <c r="I125" s="47"/>
      <c r="J125" s="47">
        <v>6</v>
      </c>
      <c r="K125" s="16">
        <v>15152893.809999999</v>
      </c>
    </row>
    <row r="126" spans="1:11">
      <c r="A126" s="46" t="s">
        <v>550</v>
      </c>
      <c r="B126" s="47"/>
      <c r="C126" s="47"/>
      <c r="D126" s="47">
        <v>10</v>
      </c>
      <c r="E126" s="47"/>
      <c r="H126" s="16">
        <v>53139490.469999999</v>
      </c>
      <c r="I126" s="47"/>
      <c r="J126" s="47">
        <v>10</v>
      </c>
      <c r="K126" s="16">
        <v>53139490.469999999</v>
      </c>
    </row>
    <row r="127" spans="1:11">
      <c r="A127" s="46" t="s">
        <v>565</v>
      </c>
      <c r="B127" s="47"/>
      <c r="C127" s="47"/>
      <c r="D127" s="47">
        <v>1</v>
      </c>
      <c r="E127" s="47"/>
      <c r="H127" s="16">
        <v>2639714.7000000002</v>
      </c>
      <c r="I127" s="47"/>
      <c r="J127" s="47">
        <v>1</v>
      </c>
      <c r="K127" s="16">
        <v>2639714.7000000002</v>
      </c>
    </row>
    <row r="128" spans="1:11">
      <c r="A128" s="46" t="s">
        <v>568</v>
      </c>
      <c r="B128" s="47">
        <v>1</v>
      </c>
      <c r="C128" s="47"/>
      <c r="D128" s="47">
        <v>7</v>
      </c>
      <c r="E128" s="47"/>
      <c r="F128" s="16">
        <v>395210.89</v>
      </c>
      <c r="H128" s="16">
        <v>11804215.888617942</v>
      </c>
      <c r="I128" s="47"/>
      <c r="J128" s="47">
        <v>8</v>
      </c>
      <c r="K128" s="16">
        <v>12199426.778617943</v>
      </c>
    </row>
    <row r="129" spans="1:11">
      <c r="A129" s="46" t="s">
        <v>576</v>
      </c>
      <c r="B129" s="47"/>
      <c r="C129" s="47"/>
      <c r="D129" s="47">
        <v>9</v>
      </c>
      <c r="E129" s="47"/>
      <c r="H129" s="16">
        <v>38759949.940000005</v>
      </c>
      <c r="I129" s="47"/>
      <c r="J129" s="47">
        <v>9</v>
      </c>
      <c r="K129" s="16">
        <v>38759949.940000005</v>
      </c>
    </row>
    <row r="130" spans="1:11">
      <c r="A130" s="46" t="s">
        <v>594</v>
      </c>
      <c r="B130" s="47"/>
      <c r="C130" s="47"/>
      <c r="D130" s="47">
        <v>2</v>
      </c>
      <c r="E130" s="47"/>
      <c r="H130" s="16">
        <v>7600758.2899999991</v>
      </c>
      <c r="I130" s="47"/>
      <c r="J130" s="47">
        <v>2</v>
      </c>
      <c r="K130" s="16">
        <v>7600758.2899999991</v>
      </c>
    </row>
    <row r="131" spans="1:11">
      <c r="A131" s="45" t="s">
        <v>598</v>
      </c>
      <c r="B131" s="47"/>
      <c r="C131" s="47"/>
      <c r="D131" s="47">
        <v>67</v>
      </c>
      <c r="E131" s="47"/>
      <c r="H131" s="16">
        <v>133389868.09999999</v>
      </c>
      <c r="I131" s="47"/>
      <c r="J131" s="47">
        <v>67</v>
      </c>
      <c r="K131" s="16">
        <v>133389868.09999999</v>
      </c>
    </row>
    <row r="132" spans="1:11">
      <c r="A132" s="46" t="s">
        <v>599</v>
      </c>
      <c r="B132" s="47"/>
      <c r="C132" s="47"/>
      <c r="D132" s="47">
        <v>23</v>
      </c>
      <c r="E132" s="47"/>
      <c r="H132" s="16">
        <v>43611881.929999992</v>
      </c>
      <c r="I132" s="47"/>
      <c r="J132" s="47">
        <v>23</v>
      </c>
      <c r="K132" s="16">
        <v>43611881.929999992</v>
      </c>
    </row>
    <row r="133" spans="1:11">
      <c r="A133" s="46" t="s">
        <v>631</v>
      </c>
      <c r="B133" s="47"/>
      <c r="C133" s="47"/>
      <c r="D133" s="47">
        <v>6</v>
      </c>
      <c r="E133" s="47"/>
      <c r="H133" s="16">
        <v>26381846.820000004</v>
      </c>
      <c r="I133" s="47"/>
      <c r="J133" s="47">
        <v>6</v>
      </c>
      <c r="K133" s="16">
        <v>26381846.820000004</v>
      </c>
    </row>
    <row r="134" spans="1:11">
      <c r="A134" s="46" t="s">
        <v>641</v>
      </c>
      <c r="B134" s="47"/>
      <c r="C134" s="47"/>
      <c r="D134" s="47">
        <v>14</v>
      </c>
      <c r="E134" s="47"/>
      <c r="H134" s="16">
        <v>23310742.370000001</v>
      </c>
      <c r="I134" s="47"/>
      <c r="J134" s="47">
        <v>14</v>
      </c>
      <c r="K134" s="16">
        <v>23310742.370000001</v>
      </c>
    </row>
    <row r="135" spans="1:11">
      <c r="A135" s="46" t="s">
        <v>663</v>
      </c>
      <c r="B135" s="47"/>
      <c r="C135" s="47"/>
      <c r="D135" s="47">
        <v>11</v>
      </c>
      <c r="E135" s="47"/>
      <c r="H135" s="16">
        <v>19351025.849999998</v>
      </c>
      <c r="I135" s="47"/>
      <c r="J135" s="47">
        <v>11</v>
      </c>
      <c r="K135" s="16">
        <v>19351025.849999998</v>
      </c>
    </row>
    <row r="136" spans="1:11">
      <c r="A136" s="46" t="s">
        <v>678</v>
      </c>
      <c r="B136" s="47"/>
      <c r="C136" s="47"/>
      <c r="D136" s="47">
        <v>13</v>
      </c>
      <c r="E136" s="47"/>
      <c r="H136" s="16">
        <v>20734371.130000003</v>
      </c>
      <c r="I136" s="47"/>
      <c r="J136" s="47">
        <v>13</v>
      </c>
      <c r="K136" s="16">
        <v>20734371.130000003</v>
      </c>
    </row>
    <row r="137" spans="1:11">
      <c r="A137" s="45" t="s">
        <v>1060</v>
      </c>
      <c r="B137" s="47"/>
      <c r="C137" s="47"/>
      <c r="D137" s="47">
        <v>18</v>
      </c>
      <c r="E137" s="47"/>
      <c r="H137" s="16">
        <v>36430265.141306497</v>
      </c>
      <c r="I137" s="47"/>
      <c r="J137" s="47">
        <v>18</v>
      </c>
      <c r="K137" s="16">
        <v>36430265.141306497</v>
      </c>
    </row>
    <row r="138" spans="1:11">
      <c r="A138" s="46" t="s">
        <v>1061</v>
      </c>
      <c r="B138" s="47"/>
      <c r="C138" s="47"/>
      <c r="D138" s="47">
        <v>18</v>
      </c>
      <c r="E138" s="47"/>
      <c r="H138" s="16">
        <v>36430265.141306497</v>
      </c>
      <c r="I138" s="47"/>
      <c r="J138" s="47">
        <v>18</v>
      </c>
      <c r="K138" s="16">
        <v>36430265.141306497</v>
      </c>
    </row>
    <row r="139" spans="1:11">
      <c r="A139" s="45" t="s">
        <v>1904</v>
      </c>
      <c r="B139" s="47">
        <v>127</v>
      </c>
      <c r="C139" s="47">
        <v>74</v>
      </c>
      <c r="D139" s="47">
        <v>1029</v>
      </c>
      <c r="E139" s="47">
        <v>1</v>
      </c>
      <c r="F139" s="16">
        <v>139190033</v>
      </c>
      <c r="G139" s="16">
        <v>109903831.22999999</v>
      </c>
      <c r="H139" s="16">
        <v>1562875732.8840024</v>
      </c>
      <c r="I139" s="47">
        <v>6161438.9000000004</v>
      </c>
      <c r="J139" s="47">
        <v>1231</v>
      </c>
      <c r="K139" s="16">
        <v>1818131036.0140023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rgb="FFFFC000"/>
  </sheetPr>
  <dimension ref="A1:AT1954"/>
  <sheetViews>
    <sheetView tabSelected="1" view="pageBreakPreview" zoomScale="85" zoomScaleNormal="85" zoomScaleSheetLayoutView="85" workbookViewId="0">
      <pane xSplit="2" ySplit="6" topLeftCell="F7" activePane="bottomRight" state="frozen"/>
      <selection activeCell="B11" sqref="B11"/>
      <selection pane="topRight" activeCell="B11" sqref="B11"/>
      <selection pane="bottomLeft" activeCell="B11" sqref="B11"/>
      <selection pane="bottomRight" activeCell="Q1966" sqref="Q1966"/>
    </sheetView>
  </sheetViews>
  <sheetFormatPr defaultRowHeight="15"/>
  <cols>
    <col min="1" max="1" width="10.85546875" customWidth="1"/>
    <col min="2" max="2" width="24.7109375" customWidth="1"/>
    <col min="3" max="3" width="12.140625" style="25" customWidth="1"/>
    <col min="4" max="4" width="41.5703125" style="13" customWidth="1"/>
    <col min="5" max="5" width="23.7109375" style="13" customWidth="1"/>
    <col min="6" max="6" width="8.140625" style="30" customWidth="1"/>
    <col min="7" max="7" width="12.85546875" style="14" customWidth="1"/>
    <col min="8" max="8" width="8.42578125" style="28" customWidth="1"/>
    <col min="9" max="9" width="12.5703125" style="28" hidden="1" customWidth="1"/>
    <col min="10" max="10" width="12.5703125" style="15" hidden="1" customWidth="1"/>
    <col min="11" max="11" width="17.140625" style="16" hidden="1" customWidth="1"/>
    <col min="12" max="12" width="18" style="16" hidden="1" customWidth="1"/>
    <col min="13" max="13" width="19.5703125" style="17" hidden="1" customWidth="1"/>
    <col min="14" max="14" width="19.5703125" style="22" customWidth="1"/>
    <col min="15" max="15" width="28.28515625" customWidth="1"/>
    <col min="16" max="16" width="19.140625" customWidth="1"/>
    <col min="17" max="17" width="40" customWidth="1"/>
    <col min="18" max="18" width="25.28515625" style="62" customWidth="1"/>
    <col min="19" max="19" width="20.28515625" style="359" customWidth="1"/>
    <col min="20" max="20" width="18.28515625" customWidth="1"/>
    <col min="21" max="21" width="19.42578125" customWidth="1"/>
    <col min="22" max="22" width="9.140625" customWidth="1"/>
    <col min="23" max="23" width="15" customWidth="1"/>
    <col min="24" max="24" width="14.140625" customWidth="1"/>
    <col min="25" max="25" width="14" customWidth="1"/>
    <col min="26" max="26" width="15.42578125" customWidth="1"/>
    <col min="27" max="27" width="12.140625" customWidth="1"/>
    <col min="28" max="28" width="12.5703125" customWidth="1"/>
    <col min="29" max="29" width="14.42578125" customWidth="1"/>
    <col min="30" max="30" width="19" customWidth="1"/>
    <col min="31" max="41" width="9.140625" hidden="1" customWidth="1"/>
    <col min="42" max="42" width="17.7109375" style="359" customWidth="1"/>
    <col min="43" max="45" width="9.140625" hidden="1" customWidth="1"/>
    <col min="46" max="46" width="9.140625" customWidth="1"/>
  </cols>
  <sheetData>
    <row r="1" spans="1:42" s="2" customFormat="1" ht="15.75">
      <c r="A1" s="1" t="s">
        <v>0</v>
      </c>
      <c r="C1" s="24"/>
      <c r="D1" s="3"/>
      <c r="E1" s="3"/>
      <c r="F1" s="29"/>
      <c r="G1" s="4"/>
      <c r="H1" s="27"/>
      <c r="I1" s="27"/>
      <c r="J1" s="5"/>
      <c r="K1" s="6"/>
      <c r="L1" s="6"/>
      <c r="M1" s="7"/>
      <c r="N1" s="20"/>
      <c r="R1" s="385"/>
      <c r="S1" s="61"/>
      <c r="AP1" s="61"/>
    </row>
    <row r="2" spans="1:42" s="2" customFormat="1" ht="15.75">
      <c r="A2" s="1" t="s">
        <v>1</v>
      </c>
      <c r="C2" s="24"/>
      <c r="D2" s="3"/>
      <c r="E2" s="3"/>
      <c r="F2" s="29"/>
      <c r="G2" s="4"/>
      <c r="H2" s="27"/>
      <c r="I2" s="27"/>
      <c r="J2" s="5"/>
      <c r="K2" s="6"/>
      <c r="L2" s="6"/>
      <c r="M2" s="7"/>
      <c r="N2" s="20"/>
      <c r="R2" s="385"/>
      <c r="S2" s="61"/>
      <c r="AP2" s="61"/>
    </row>
    <row r="3" spans="1:42" s="2" customFormat="1" ht="15.75">
      <c r="A3" s="1" t="s">
        <v>11</v>
      </c>
      <c r="C3" s="24"/>
      <c r="D3" s="3"/>
      <c r="E3" s="3"/>
      <c r="F3" s="29"/>
      <c r="G3" s="4"/>
      <c r="H3" s="27"/>
      <c r="I3" s="27"/>
      <c r="J3" s="5"/>
      <c r="K3" s="6"/>
      <c r="L3" s="6"/>
      <c r="M3" s="7"/>
      <c r="N3" s="21"/>
      <c r="R3" s="385"/>
      <c r="S3" s="61"/>
      <c r="AP3" s="61"/>
    </row>
    <row r="4" spans="1:42" s="2" customFormat="1" ht="15.75">
      <c r="A4" s="1" t="s">
        <v>3457</v>
      </c>
      <c r="C4" s="24"/>
      <c r="D4" s="3"/>
      <c r="E4" s="3"/>
      <c r="F4" s="29"/>
      <c r="G4" s="4"/>
      <c r="H4" s="27"/>
      <c r="I4" s="27"/>
      <c r="J4" s="5"/>
      <c r="K4" s="6"/>
      <c r="L4" s="6"/>
      <c r="M4" s="7"/>
      <c r="N4" s="21"/>
      <c r="R4" s="385"/>
      <c r="S4" s="61"/>
      <c r="AP4" s="61"/>
    </row>
    <row r="5" spans="1:42" s="2" customFormat="1" ht="15.75">
      <c r="A5" s="1" t="s">
        <v>3564</v>
      </c>
      <c r="C5" s="24"/>
      <c r="D5" s="3"/>
      <c r="E5" s="3"/>
      <c r="F5" s="29"/>
      <c r="G5" s="4"/>
      <c r="H5" s="27"/>
      <c r="I5" s="27"/>
      <c r="J5" s="5"/>
      <c r="K5" s="6"/>
      <c r="L5" s="6"/>
      <c r="M5" s="7"/>
      <c r="N5" s="20"/>
      <c r="R5" s="61" t="s">
        <v>3558</v>
      </c>
      <c r="S5" s="61" t="s">
        <v>3559</v>
      </c>
      <c r="AP5" s="61"/>
    </row>
    <row r="6" spans="1:42" s="12" customFormat="1" ht="60.6" customHeight="1">
      <c r="A6" s="11" t="s">
        <v>1889</v>
      </c>
      <c r="B6" s="11" t="s">
        <v>1890</v>
      </c>
      <c r="C6" s="11" t="s">
        <v>1891</v>
      </c>
      <c r="D6" s="11" t="s">
        <v>1892</v>
      </c>
      <c r="E6" s="11" t="s">
        <v>1893</v>
      </c>
      <c r="F6" s="23" t="s">
        <v>2</v>
      </c>
      <c r="G6" s="8" t="s">
        <v>3</v>
      </c>
      <c r="H6" s="37" t="s">
        <v>1894</v>
      </c>
      <c r="I6" s="9" t="s">
        <v>4</v>
      </c>
      <c r="J6" s="9" t="s">
        <v>5</v>
      </c>
      <c r="K6" s="10" t="s">
        <v>6</v>
      </c>
      <c r="L6" s="10" t="s">
        <v>7</v>
      </c>
      <c r="M6" s="9" t="s">
        <v>8</v>
      </c>
      <c r="N6" s="38" t="s">
        <v>9</v>
      </c>
      <c r="O6" s="11" t="s">
        <v>10</v>
      </c>
      <c r="P6" s="67" t="s">
        <v>2202</v>
      </c>
      <c r="Q6" s="53" t="s">
        <v>1911</v>
      </c>
      <c r="R6" s="54" t="s">
        <v>3483</v>
      </c>
      <c r="S6" s="54" t="s">
        <v>1912</v>
      </c>
      <c r="T6" s="55" t="s">
        <v>1913</v>
      </c>
      <c r="U6" s="55" t="s">
        <v>1914</v>
      </c>
      <c r="V6" s="56" t="s">
        <v>1915</v>
      </c>
      <c r="W6" s="56" t="s">
        <v>1916</v>
      </c>
      <c r="X6" s="57" t="s">
        <v>1917</v>
      </c>
      <c r="Y6" s="57" t="s">
        <v>1918</v>
      </c>
      <c r="Z6" s="57" t="s">
        <v>1919</v>
      </c>
      <c r="AA6" s="57" t="s">
        <v>1920</v>
      </c>
      <c r="AB6" s="57" t="s">
        <v>1921</v>
      </c>
      <c r="AC6" s="58" t="s">
        <v>1922</v>
      </c>
      <c r="AD6" s="58" t="s">
        <v>1923</v>
      </c>
      <c r="AE6" s="59" t="s">
        <v>1929</v>
      </c>
      <c r="AF6" s="59" t="s">
        <v>1930</v>
      </c>
      <c r="AG6" s="59" t="s">
        <v>1931</v>
      </c>
      <c r="AH6" s="59" t="s">
        <v>1932</v>
      </c>
      <c r="AI6" s="59" t="s">
        <v>1933</v>
      </c>
      <c r="AJ6" s="59" t="s">
        <v>1924</v>
      </c>
      <c r="AK6" s="59" t="s">
        <v>1925</v>
      </c>
      <c r="AL6" s="59" t="s">
        <v>1926</v>
      </c>
      <c r="AM6" s="59" t="s">
        <v>1927</v>
      </c>
      <c r="AN6" s="59" t="s">
        <v>1928</v>
      </c>
      <c r="AP6" s="410" t="s">
        <v>3547</v>
      </c>
    </row>
    <row r="7" spans="1:42" ht="35.450000000000003" hidden="1" customHeight="1">
      <c r="A7" s="26" t="s">
        <v>911</v>
      </c>
      <c r="B7" s="34" t="s">
        <v>1028</v>
      </c>
      <c r="C7" s="26">
        <v>305075</v>
      </c>
      <c r="D7" s="35" t="s">
        <v>1045</v>
      </c>
      <c r="E7" s="35" t="s">
        <v>1046</v>
      </c>
      <c r="F7" s="36">
        <v>0</v>
      </c>
      <c r="G7" s="33"/>
      <c r="H7" s="34">
        <v>1</v>
      </c>
      <c r="I7" s="32"/>
      <c r="J7" s="32"/>
      <c r="K7" s="31"/>
      <c r="L7" s="31"/>
      <c r="M7" s="33"/>
      <c r="N7" s="39">
        <v>825727.12</v>
      </c>
      <c r="O7" s="40" t="s">
        <v>1901</v>
      </c>
      <c r="P7" s="68">
        <v>1</v>
      </c>
      <c r="Q7" s="95" t="s">
        <v>2131</v>
      </c>
      <c r="R7" s="100">
        <v>0.15</v>
      </c>
      <c r="S7" s="100">
        <v>1</v>
      </c>
      <c r="T7" s="95"/>
      <c r="U7" s="95"/>
      <c r="V7" s="95"/>
      <c r="W7" s="95"/>
      <c r="X7" s="95"/>
      <c r="Y7" s="95"/>
      <c r="Z7" s="95"/>
      <c r="AA7" s="95"/>
      <c r="AB7" s="95"/>
      <c r="AC7" s="126" t="s">
        <v>1954</v>
      </c>
      <c r="AD7" s="95"/>
      <c r="AE7" s="113">
        <f>IF($Q7="Reverted",1,0)</f>
        <v>0</v>
      </c>
      <c r="AF7" s="60">
        <f>IF($Q7="Not yet started",1,0)</f>
        <v>0</v>
      </c>
      <c r="AG7" s="60">
        <f>IF($Q7="Under Procurement",1,0)</f>
        <v>0</v>
      </c>
      <c r="AH7" s="60">
        <f>IF($Q7="Ongoing",1,0)</f>
        <v>0</v>
      </c>
      <c r="AI7" s="60">
        <f>IF($Q7="Completed",1,0)</f>
        <v>1</v>
      </c>
      <c r="AJ7" s="60">
        <f>IF($AE7=1,$H7,0)</f>
        <v>0</v>
      </c>
      <c r="AK7" s="60">
        <f>IF($AF7=1,$H7,0)</f>
        <v>0</v>
      </c>
      <c r="AL7" s="60">
        <f>IF($AG7=1,$H7,0)</f>
        <v>0</v>
      </c>
      <c r="AM7" s="60">
        <f>IF($AH7=1,$H7,0)</f>
        <v>0</v>
      </c>
      <c r="AN7" s="60">
        <f>IF($AI7=1,$H7,0)</f>
        <v>1</v>
      </c>
      <c r="AP7" s="359" t="s">
        <v>3548</v>
      </c>
    </row>
    <row r="8" spans="1:42" ht="35.450000000000003" hidden="1" customHeight="1">
      <c r="A8" s="26" t="s">
        <v>911</v>
      </c>
      <c r="B8" s="34" t="s">
        <v>1028</v>
      </c>
      <c r="C8" s="26">
        <v>305080</v>
      </c>
      <c r="D8" s="35" t="s">
        <v>1043</v>
      </c>
      <c r="E8" s="35" t="s">
        <v>1044</v>
      </c>
      <c r="F8" s="36">
        <v>0</v>
      </c>
      <c r="G8" s="33"/>
      <c r="H8" s="34">
        <v>1</v>
      </c>
      <c r="I8" s="32"/>
      <c r="J8" s="32"/>
      <c r="K8" s="31"/>
      <c r="L8" s="31"/>
      <c r="M8" s="33"/>
      <c r="N8" s="39">
        <v>807054.31</v>
      </c>
      <c r="O8" s="40" t="s">
        <v>1901</v>
      </c>
      <c r="P8" s="68">
        <v>1</v>
      </c>
      <c r="Q8" s="283" t="s">
        <v>2131</v>
      </c>
      <c r="R8" s="100">
        <v>0.22</v>
      </c>
      <c r="S8" s="100">
        <v>1</v>
      </c>
      <c r="T8" s="95"/>
      <c r="U8" s="95"/>
      <c r="V8" s="95"/>
      <c r="W8" s="95"/>
      <c r="X8" s="95"/>
      <c r="Y8" s="95"/>
      <c r="Z8" s="95"/>
      <c r="AA8" s="95"/>
      <c r="AB8" s="95"/>
      <c r="AC8" s="126" t="s">
        <v>1954</v>
      </c>
      <c r="AD8" s="95"/>
      <c r="AE8" s="113">
        <f t="shared" ref="AE8:AE71" si="0">IF($Q8="Reverted",1,0)</f>
        <v>0</v>
      </c>
      <c r="AF8" s="60">
        <f t="shared" ref="AF8:AF71" si="1">IF($Q8="Not yet started",1,0)</f>
        <v>0</v>
      </c>
      <c r="AG8" s="60">
        <f t="shared" ref="AG8:AG71" si="2">IF($Q8="Under Procurement",1,0)</f>
        <v>0</v>
      </c>
      <c r="AH8" s="60">
        <f t="shared" ref="AH8:AH71" si="3">IF($Q8="Ongoing",1,0)</f>
        <v>0</v>
      </c>
      <c r="AI8" s="60">
        <f t="shared" ref="AI8:AI71" si="4">IF($Q8="Completed",1,0)</f>
        <v>1</v>
      </c>
      <c r="AJ8" s="60">
        <f t="shared" ref="AJ8:AJ71" si="5">IF($AE8=1,$H8,0)</f>
        <v>0</v>
      </c>
      <c r="AK8" s="60">
        <f t="shared" ref="AK8:AK71" si="6">IF($AF8=1,$H8,0)</f>
        <v>0</v>
      </c>
      <c r="AL8" s="60">
        <f t="shared" ref="AL8:AL71" si="7">IF($AG8=1,$H8,0)</f>
        <v>0</v>
      </c>
      <c r="AM8" s="60">
        <f t="shared" ref="AM8:AM71" si="8">IF($AH8=1,$H8,0)</f>
        <v>0</v>
      </c>
      <c r="AN8" s="60">
        <f t="shared" ref="AN8:AN71" si="9">IF($AI8=1,$H8,0)</f>
        <v>1</v>
      </c>
      <c r="AP8" s="359" t="s">
        <v>3548</v>
      </c>
    </row>
    <row r="9" spans="1:42" ht="35.450000000000003" hidden="1" customHeight="1">
      <c r="A9" s="26" t="s">
        <v>911</v>
      </c>
      <c r="B9" s="34" t="s">
        <v>1028</v>
      </c>
      <c r="C9" s="26">
        <v>305105</v>
      </c>
      <c r="D9" s="35" t="s">
        <v>1029</v>
      </c>
      <c r="E9" s="35" t="s">
        <v>1030</v>
      </c>
      <c r="F9" s="36">
        <v>0</v>
      </c>
      <c r="G9" s="33"/>
      <c r="H9" s="34">
        <v>1</v>
      </c>
      <c r="I9" s="32"/>
      <c r="J9" s="32"/>
      <c r="K9" s="31"/>
      <c r="L9" s="31"/>
      <c r="M9" s="33"/>
      <c r="N9" s="39">
        <v>1001258.48</v>
      </c>
      <c r="O9" s="40" t="s">
        <v>1901</v>
      </c>
      <c r="P9" s="68">
        <v>1</v>
      </c>
      <c r="Q9" s="283" t="s">
        <v>2131</v>
      </c>
      <c r="R9" s="100">
        <v>0.34</v>
      </c>
      <c r="S9" s="100">
        <v>1</v>
      </c>
      <c r="T9" s="95"/>
      <c r="U9" s="95"/>
      <c r="V9" s="95"/>
      <c r="W9" s="95"/>
      <c r="X9" s="95"/>
      <c r="Y9" s="95"/>
      <c r="Z9" s="95"/>
      <c r="AA9" s="95"/>
      <c r="AB9" s="95"/>
      <c r="AC9" s="126" t="s">
        <v>1954</v>
      </c>
      <c r="AD9" s="95"/>
      <c r="AE9" s="113">
        <f t="shared" si="0"/>
        <v>0</v>
      </c>
      <c r="AF9" s="60">
        <f t="shared" si="1"/>
        <v>0</v>
      </c>
      <c r="AG9" s="60">
        <f t="shared" si="2"/>
        <v>0</v>
      </c>
      <c r="AH9" s="60">
        <f t="shared" si="3"/>
        <v>0</v>
      </c>
      <c r="AI9" s="60">
        <f t="shared" si="4"/>
        <v>1</v>
      </c>
      <c r="AJ9" s="60">
        <f t="shared" si="5"/>
        <v>0</v>
      </c>
      <c r="AK9" s="60">
        <f t="shared" si="6"/>
        <v>0</v>
      </c>
      <c r="AL9" s="60">
        <f t="shared" si="7"/>
        <v>0</v>
      </c>
      <c r="AM9" s="60">
        <f t="shared" si="8"/>
        <v>0</v>
      </c>
      <c r="AN9" s="60">
        <f t="shared" si="9"/>
        <v>1</v>
      </c>
      <c r="AP9" s="359" t="s">
        <v>3548</v>
      </c>
    </row>
    <row r="10" spans="1:42" ht="35.450000000000003" hidden="1" customHeight="1">
      <c r="A10" s="26" t="s">
        <v>911</v>
      </c>
      <c r="B10" s="34" t="s">
        <v>1028</v>
      </c>
      <c r="C10" s="26">
        <v>318701</v>
      </c>
      <c r="D10" s="35" t="s">
        <v>1040</v>
      </c>
      <c r="E10" s="35" t="s">
        <v>1041</v>
      </c>
      <c r="F10" s="36">
        <v>0</v>
      </c>
      <c r="G10" s="33"/>
      <c r="H10" s="34">
        <v>1</v>
      </c>
      <c r="I10" s="32"/>
      <c r="J10" s="32"/>
      <c r="K10" s="31"/>
      <c r="L10" s="31"/>
      <c r="M10" s="33"/>
      <c r="N10" s="39">
        <v>1221450.81</v>
      </c>
      <c r="O10" s="40" t="s">
        <v>1901</v>
      </c>
      <c r="P10" s="68">
        <v>1</v>
      </c>
      <c r="Q10" s="283" t="s">
        <v>2131</v>
      </c>
      <c r="R10" s="100">
        <v>0.25</v>
      </c>
      <c r="S10" s="100">
        <v>1</v>
      </c>
      <c r="T10" s="95"/>
      <c r="U10" s="95"/>
      <c r="V10" s="95"/>
      <c r="W10" s="95"/>
      <c r="X10" s="95"/>
      <c r="Y10" s="95"/>
      <c r="Z10" s="95"/>
      <c r="AA10" s="95"/>
      <c r="AB10" s="95"/>
      <c r="AC10" s="126" t="s">
        <v>1954</v>
      </c>
      <c r="AD10" s="95"/>
      <c r="AE10" s="113">
        <f t="shared" si="0"/>
        <v>0</v>
      </c>
      <c r="AF10" s="60">
        <f t="shared" si="1"/>
        <v>0</v>
      </c>
      <c r="AG10" s="60">
        <f t="shared" si="2"/>
        <v>0</v>
      </c>
      <c r="AH10" s="60">
        <f t="shared" si="3"/>
        <v>0</v>
      </c>
      <c r="AI10" s="60">
        <f t="shared" si="4"/>
        <v>1</v>
      </c>
      <c r="AJ10" s="60">
        <f t="shared" si="5"/>
        <v>0</v>
      </c>
      <c r="AK10" s="60">
        <f t="shared" si="6"/>
        <v>0</v>
      </c>
      <c r="AL10" s="60">
        <f t="shared" si="7"/>
        <v>0</v>
      </c>
      <c r="AM10" s="60">
        <f t="shared" si="8"/>
        <v>0</v>
      </c>
      <c r="AN10" s="60">
        <f t="shared" si="9"/>
        <v>1</v>
      </c>
      <c r="AP10" s="359" t="s">
        <v>3548</v>
      </c>
    </row>
    <row r="11" spans="1:42" ht="35.450000000000003" hidden="1" customHeight="1">
      <c r="A11" s="26" t="s">
        <v>911</v>
      </c>
      <c r="B11" s="34" t="s">
        <v>1028</v>
      </c>
      <c r="C11" s="26">
        <v>305081</v>
      </c>
      <c r="D11" s="35" t="s">
        <v>1042</v>
      </c>
      <c r="E11" s="35" t="s">
        <v>1032</v>
      </c>
      <c r="F11" s="36">
        <v>0</v>
      </c>
      <c r="G11" s="33"/>
      <c r="H11" s="34">
        <v>1</v>
      </c>
      <c r="I11" s="32"/>
      <c r="J11" s="32"/>
      <c r="K11" s="31"/>
      <c r="L11" s="31"/>
      <c r="M11" s="33"/>
      <c r="N11" s="39">
        <v>1177438.05</v>
      </c>
      <c r="O11" s="40" t="s">
        <v>1901</v>
      </c>
      <c r="P11" s="68">
        <v>1</v>
      </c>
      <c r="Q11" s="283" t="s">
        <v>2131</v>
      </c>
      <c r="R11" s="100">
        <v>0.24</v>
      </c>
      <c r="S11" s="100">
        <v>1</v>
      </c>
      <c r="T11" s="95"/>
      <c r="U11" s="95"/>
      <c r="V11" s="95"/>
      <c r="W11" s="95"/>
      <c r="X11" s="95"/>
      <c r="Y11" s="95"/>
      <c r="Z11" s="95"/>
      <c r="AA11" s="95"/>
      <c r="AB11" s="95"/>
      <c r="AC11" s="126" t="s">
        <v>1954</v>
      </c>
      <c r="AD11" s="95"/>
      <c r="AE11" s="113">
        <f t="shared" si="0"/>
        <v>0</v>
      </c>
      <c r="AF11" s="60">
        <f t="shared" si="1"/>
        <v>0</v>
      </c>
      <c r="AG11" s="60">
        <f t="shared" si="2"/>
        <v>0</v>
      </c>
      <c r="AH11" s="60">
        <f t="shared" si="3"/>
        <v>0</v>
      </c>
      <c r="AI11" s="60">
        <f t="shared" si="4"/>
        <v>1</v>
      </c>
      <c r="AJ11" s="60">
        <f t="shared" si="5"/>
        <v>0</v>
      </c>
      <c r="AK11" s="60">
        <f t="shared" si="6"/>
        <v>0</v>
      </c>
      <c r="AL11" s="60">
        <f t="shared" si="7"/>
        <v>0</v>
      </c>
      <c r="AM11" s="60">
        <f t="shared" si="8"/>
        <v>0</v>
      </c>
      <c r="AN11" s="60">
        <f t="shared" si="9"/>
        <v>1</v>
      </c>
      <c r="AP11" s="359" t="s">
        <v>3548</v>
      </c>
    </row>
    <row r="12" spans="1:42" ht="35.450000000000003" hidden="1" customHeight="1">
      <c r="A12" s="26" t="s">
        <v>911</v>
      </c>
      <c r="B12" s="34" t="s">
        <v>1028</v>
      </c>
      <c r="C12" s="26">
        <v>305102</v>
      </c>
      <c r="D12" s="35" t="s">
        <v>1031</v>
      </c>
      <c r="E12" s="35" t="s">
        <v>1032</v>
      </c>
      <c r="F12" s="36">
        <v>0</v>
      </c>
      <c r="G12" s="33"/>
      <c r="H12" s="34">
        <v>1</v>
      </c>
      <c r="I12" s="32"/>
      <c r="J12" s="32"/>
      <c r="K12" s="31"/>
      <c r="L12" s="31"/>
      <c r="M12" s="33"/>
      <c r="N12" s="39">
        <v>1168924.1100000001</v>
      </c>
      <c r="O12" s="40" t="s">
        <v>1901</v>
      </c>
      <c r="P12" s="68">
        <v>1</v>
      </c>
      <c r="Q12" s="283" t="s">
        <v>2131</v>
      </c>
      <c r="R12" s="100">
        <v>0.22</v>
      </c>
      <c r="S12" s="100">
        <v>1</v>
      </c>
      <c r="T12" s="95"/>
      <c r="U12" s="95"/>
      <c r="V12" s="95"/>
      <c r="W12" s="95"/>
      <c r="X12" s="95"/>
      <c r="Y12" s="95"/>
      <c r="Z12" s="95"/>
      <c r="AA12" s="95"/>
      <c r="AB12" s="95"/>
      <c r="AC12" s="126" t="s">
        <v>1954</v>
      </c>
      <c r="AD12" s="95"/>
      <c r="AE12" s="113">
        <f t="shared" si="0"/>
        <v>0</v>
      </c>
      <c r="AF12" s="60">
        <f t="shared" si="1"/>
        <v>0</v>
      </c>
      <c r="AG12" s="60">
        <f t="shared" si="2"/>
        <v>0</v>
      </c>
      <c r="AH12" s="60">
        <f t="shared" si="3"/>
        <v>0</v>
      </c>
      <c r="AI12" s="60">
        <f t="shared" si="4"/>
        <v>1</v>
      </c>
      <c r="AJ12" s="60">
        <f t="shared" si="5"/>
        <v>0</v>
      </c>
      <c r="AK12" s="60">
        <f t="shared" si="6"/>
        <v>0</v>
      </c>
      <c r="AL12" s="60">
        <f t="shared" si="7"/>
        <v>0</v>
      </c>
      <c r="AM12" s="60">
        <f t="shared" si="8"/>
        <v>0</v>
      </c>
      <c r="AN12" s="60">
        <f t="shared" si="9"/>
        <v>1</v>
      </c>
      <c r="AP12" s="359" t="s">
        <v>3548</v>
      </c>
    </row>
    <row r="13" spans="1:42" ht="35.450000000000003" hidden="1" customHeight="1">
      <c r="A13" s="26" t="s">
        <v>911</v>
      </c>
      <c r="B13" s="34" t="s">
        <v>1028</v>
      </c>
      <c r="C13" s="26">
        <v>305094</v>
      </c>
      <c r="D13" s="35" t="s">
        <v>1037</v>
      </c>
      <c r="E13" s="35" t="s">
        <v>1038</v>
      </c>
      <c r="F13" s="36">
        <v>0</v>
      </c>
      <c r="G13" s="33"/>
      <c r="H13" s="34">
        <v>1</v>
      </c>
      <c r="I13" s="32"/>
      <c r="J13" s="32"/>
      <c r="K13" s="31"/>
      <c r="L13" s="31"/>
      <c r="M13" s="33"/>
      <c r="N13" s="39">
        <v>1162253.81</v>
      </c>
      <c r="O13" s="40" t="s">
        <v>1901</v>
      </c>
      <c r="P13" s="68">
        <v>1</v>
      </c>
      <c r="Q13" s="283" t="s">
        <v>2131</v>
      </c>
      <c r="R13" s="100">
        <v>0.35</v>
      </c>
      <c r="S13" s="100">
        <v>1</v>
      </c>
      <c r="T13" s="95"/>
      <c r="U13" s="95"/>
      <c r="V13" s="95"/>
      <c r="W13" s="95"/>
      <c r="X13" s="95"/>
      <c r="Y13" s="95"/>
      <c r="Z13" s="95"/>
      <c r="AA13" s="95"/>
      <c r="AB13" s="95"/>
      <c r="AC13" s="126" t="s">
        <v>1954</v>
      </c>
      <c r="AD13" s="95"/>
      <c r="AE13" s="113">
        <f t="shared" si="0"/>
        <v>0</v>
      </c>
      <c r="AF13" s="60">
        <f t="shared" si="1"/>
        <v>0</v>
      </c>
      <c r="AG13" s="60">
        <f t="shared" si="2"/>
        <v>0</v>
      </c>
      <c r="AH13" s="60">
        <f t="shared" si="3"/>
        <v>0</v>
      </c>
      <c r="AI13" s="60">
        <f t="shared" si="4"/>
        <v>1</v>
      </c>
      <c r="AJ13" s="60">
        <f t="shared" si="5"/>
        <v>0</v>
      </c>
      <c r="AK13" s="60">
        <f t="shared" si="6"/>
        <v>0</v>
      </c>
      <c r="AL13" s="60">
        <f t="shared" si="7"/>
        <v>0</v>
      </c>
      <c r="AM13" s="60">
        <f t="shared" si="8"/>
        <v>0</v>
      </c>
      <c r="AN13" s="60">
        <f t="shared" si="9"/>
        <v>1</v>
      </c>
      <c r="AP13" s="359" t="s">
        <v>3548</v>
      </c>
    </row>
    <row r="14" spans="1:42" ht="35.450000000000003" hidden="1" customHeight="1">
      <c r="A14" s="26" t="s">
        <v>911</v>
      </c>
      <c r="B14" s="34" t="s">
        <v>1028</v>
      </c>
      <c r="C14" s="26">
        <v>305101</v>
      </c>
      <c r="D14" s="35" t="s">
        <v>1033</v>
      </c>
      <c r="E14" s="35" t="s">
        <v>1034</v>
      </c>
      <c r="F14" s="36">
        <v>0</v>
      </c>
      <c r="G14" s="33"/>
      <c r="H14" s="34">
        <v>1</v>
      </c>
      <c r="I14" s="32"/>
      <c r="J14" s="32"/>
      <c r="K14" s="31"/>
      <c r="L14" s="31"/>
      <c r="M14" s="33"/>
      <c r="N14" s="39">
        <v>1794998.25</v>
      </c>
      <c r="O14" s="40" t="s">
        <v>1901</v>
      </c>
      <c r="P14" s="68">
        <v>1</v>
      </c>
      <c r="Q14" s="283" t="s">
        <v>2131</v>
      </c>
      <c r="R14" s="100">
        <v>0.2</v>
      </c>
      <c r="S14" s="100">
        <v>1</v>
      </c>
      <c r="T14" s="95"/>
      <c r="U14" s="95"/>
      <c r="V14" s="95"/>
      <c r="W14" s="95"/>
      <c r="X14" s="95"/>
      <c r="Y14" s="95"/>
      <c r="Z14" s="95"/>
      <c r="AA14" s="95"/>
      <c r="AB14" s="95"/>
      <c r="AC14" s="126" t="s">
        <v>1954</v>
      </c>
      <c r="AD14" s="95"/>
      <c r="AE14" s="113">
        <f t="shared" si="0"/>
        <v>0</v>
      </c>
      <c r="AF14" s="60">
        <f t="shared" si="1"/>
        <v>0</v>
      </c>
      <c r="AG14" s="60">
        <f t="shared" si="2"/>
        <v>0</v>
      </c>
      <c r="AH14" s="60">
        <f t="shared" si="3"/>
        <v>0</v>
      </c>
      <c r="AI14" s="60">
        <f t="shared" si="4"/>
        <v>1</v>
      </c>
      <c r="AJ14" s="60">
        <f t="shared" si="5"/>
        <v>0</v>
      </c>
      <c r="AK14" s="60">
        <f t="shared" si="6"/>
        <v>0</v>
      </c>
      <c r="AL14" s="60">
        <f t="shared" si="7"/>
        <v>0</v>
      </c>
      <c r="AM14" s="60">
        <f t="shared" si="8"/>
        <v>0</v>
      </c>
      <c r="AN14" s="60">
        <f t="shared" si="9"/>
        <v>1</v>
      </c>
      <c r="AP14" s="359" t="s">
        <v>3548</v>
      </c>
    </row>
    <row r="15" spans="1:42" ht="35.450000000000003" hidden="1" customHeight="1">
      <c r="A15" s="26" t="s">
        <v>911</v>
      </c>
      <c r="B15" s="34" t="s">
        <v>1028</v>
      </c>
      <c r="C15" s="26">
        <v>305074</v>
      </c>
      <c r="D15" s="35" t="s">
        <v>1047</v>
      </c>
      <c r="E15" s="35" t="s">
        <v>1048</v>
      </c>
      <c r="F15" s="36">
        <v>0</v>
      </c>
      <c r="G15" s="33"/>
      <c r="H15" s="34">
        <v>1</v>
      </c>
      <c r="I15" s="32"/>
      <c r="J15" s="32"/>
      <c r="K15" s="31"/>
      <c r="L15" s="31"/>
      <c r="M15" s="33"/>
      <c r="N15" s="39">
        <v>1072964.3500000001</v>
      </c>
      <c r="O15" s="40" t="s">
        <v>1901</v>
      </c>
      <c r="P15" s="68">
        <v>1</v>
      </c>
      <c r="Q15" s="283" t="s">
        <v>2131</v>
      </c>
      <c r="R15" s="100">
        <v>0.21</v>
      </c>
      <c r="S15" s="100">
        <v>1</v>
      </c>
      <c r="T15" s="95"/>
      <c r="U15" s="95"/>
      <c r="V15" s="95"/>
      <c r="W15" s="95"/>
      <c r="X15" s="95"/>
      <c r="Y15" s="95"/>
      <c r="Z15" s="95"/>
      <c r="AA15" s="95"/>
      <c r="AB15" s="95"/>
      <c r="AC15" s="126" t="s">
        <v>1954</v>
      </c>
      <c r="AD15" s="95"/>
      <c r="AE15" s="113">
        <f t="shared" si="0"/>
        <v>0</v>
      </c>
      <c r="AF15" s="60">
        <f t="shared" si="1"/>
        <v>0</v>
      </c>
      <c r="AG15" s="60">
        <f t="shared" si="2"/>
        <v>0</v>
      </c>
      <c r="AH15" s="60">
        <f t="shared" si="3"/>
        <v>0</v>
      </c>
      <c r="AI15" s="60">
        <f t="shared" si="4"/>
        <v>1</v>
      </c>
      <c r="AJ15" s="60">
        <f t="shared" si="5"/>
        <v>0</v>
      </c>
      <c r="AK15" s="60">
        <f t="shared" si="6"/>
        <v>0</v>
      </c>
      <c r="AL15" s="60">
        <f t="shared" si="7"/>
        <v>0</v>
      </c>
      <c r="AM15" s="60">
        <f t="shared" si="8"/>
        <v>0</v>
      </c>
      <c r="AN15" s="60">
        <f t="shared" si="9"/>
        <v>1</v>
      </c>
      <c r="AP15" s="359" t="s">
        <v>3548</v>
      </c>
    </row>
    <row r="16" spans="1:42" ht="35.450000000000003" hidden="1" customHeight="1">
      <c r="A16" s="26" t="s">
        <v>911</v>
      </c>
      <c r="B16" s="34" t="s">
        <v>1028</v>
      </c>
      <c r="C16" s="26">
        <v>305091</v>
      </c>
      <c r="D16" s="35" t="s">
        <v>1039</v>
      </c>
      <c r="E16" s="35" t="s">
        <v>168</v>
      </c>
      <c r="F16" s="36">
        <v>0</v>
      </c>
      <c r="G16" s="33"/>
      <c r="H16" s="34">
        <v>1</v>
      </c>
      <c r="I16" s="32"/>
      <c r="J16" s="32"/>
      <c r="K16" s="31"/>
      <c r="L16" s="31"/>
      <c r="M16" s="33"/>
      <c r="N16" s="39">
        <v>729023.16</v>
      </c>
      <c r="O16" s="40" t="s">
        <v>1901</v>
      </c>
      <c r="P16" s="68">
        <v>1</v>
      </c>
      <c r="Q16" s="283" t="s">
        <v>2131</v>
      </c>
      <c r="R16" s="100">
        <v>0.25</v>
      </c>
      <c r="S16" s="100">
        <v>1</v>
      </c>
      <c r="T16" s="95"/>
      <c r="U16" s="95"/>
      <c r="V16" s="95"/>
      <c r="W16" s="95"/>
      <c r="X16" s="95"/>
      <c r="Y16" s="95"/>
      <c r="Z16" s="95"/>
      <c r="AA16" s="95"/>
      <c r="AB16" s="95"/>
      <c r="AC16" s="126" t="s">
        <v>1954</v>
      </c>
      <c r="AD16" s="95"/>
      <c r="AE16" s="113">
        <f t="shared" si="0"/>
        <v>0</v>
      </c>
      <c r="AF16" s="60">
        <f t="shared" si="1"/>
        <v>0</v>
      </c>
      <c r="AG16" s="60">
        <f t="shared" si="2"/>
        <v>0</v>
      </c>
      <c r="AH16" s="60">
        <f t="shared" si="3"/>
        <v>0</v>
      </c>
      <c r="AI16" s="60">
        <f t="shared" si="4"/>
        <v>1</v>
      </c>
      <c r="AJ16" s="60">
        <f t="shared" si="5"/>
        <v>0</v>
      </c>
      <c r="AK16" s="60">
        <f t="shared" si="6"/>
        <v>0</v>
      </c>
      <c r="AL16" s="60">
        <f t="shared" si="7"/>
        <v>0</v>
      </c>
      <c r="AM16" s="60">
        <f t="shared" si="8"/>
        <v>0</v>
      </c>
      <c r="AN16" s="60">
        <f t="shared" si="9"/>
        <v>1</v>
      </c>
      <c r="AP16" s="359" t="s">
        <v>3548</v>
      </c>
    </row>
    <row r="17" spans="1:42" ht="35.450000000000003" hidden="1" customHeight="1">
      <c r="A17" s="26" t="s">
        <v>911</v>
      </c>
      <c r="B17" s="34" t="s">
        <v>1028</v>
      </c>
      <c r="C17" s="26">
        <v>305099</v>
      </c>
      <c r="D17" s="35" t="s">
        <v>1035</v>
      </c>
      <c r="E17" s="35" t="s">
        <v>1036</v>
      </c>
      <c r="F17" s="36">
        <v>0</v>
      </c>
      <c r="G17" s="33"/>
      <c r="H17" s="34">
        <v>1</v>
      </c>
      <c r="I17" s="32"/>
      <c r="J17" s="32"/>
      <c r="K17" s="31"/>
      <c r="L17" s="31"/>
      <c r="M17" s="33"/>
      <c r="N17" s="39">
        <v>713435.55</v>
      </c>
      <c r="O17" s="40" t="s">
        <v>1901</v>
      </c>
      <c r="P17" s="68">
        <v>1</v>
      </c>
      <c r="Q17" s="283" t="s">
        <v>2131</v>
      </c>
      <c r="R17" s="100">
        <v>0.25</v>
      </c>
      <c r="S17" s="100">
        <v>1</v>
      </c>
      <c r="T17" s="95"/>
      <c r="U17" s="95"/>
      <c r="V17" s="95"/>
      <c r="W17" s="95"/>
      <c r="X17" s="95"/>
      <c r="Y17" s="95"/>
      <c r="Z17" s="95"/>
      <c r="AA17" s="95"/>
      <c r="AB17" s="95"/>
      <c r="AC17" s="126" t="s">
        <v>1954</v>
      </c>
      <c r="AD17" s="95"/>
      <c r="AE17" s="113">
        <f t="shared" si="0"/>
        <v>0</v>
      </c>
      <c r="AF17" s="60">
        <f t="shared" si="1"/>
        <v>0</v>
      </c>
      <c r="AG17" s="60">
        <f t="shared" si="2"/>
        <v>0</v>
      </c>
      <c r="AH17" s="60">
        <f t="shared" si="3"/>
        <v>0</v>
      </c>
      <c r="AI17" s="60">
        <f t="shared" si="4"/>
        <v>1</v>
      </c>
      <c r="AJ17" s="60">
        <f t="shared" si="5"/>
        <v>0</v>
      </c>
      <c r="AK17" s="60">
        <f t="shared" si="6"/>
        <v>0</v>
      </c>
      <c r="AL17" s="60">
        <f t="shared" si="7"/>
        <v>0</v>
      </c>
      <c r="AM17" s="60">
        <f t="shared" si="8"/>
        <v>0</v>
      </c>
      <c r="AN17" s="60">
        <f t="shared" si="9"/>
        <v>1</v>
      </c>
      <c r="AP17" s="359" t="s">
        <v>3548</v>
      </c>
    </row>
    <row r="18" spans="1:42" ht="35.450000000000003" hidden="1" customHeight="1">
      <c r="A18" s="26" t="s">
        <v>911</v>
      </c>
      <c r="B18" s="34" t="s">
        <v>954</v>
      </c>
      <c r="C18" s="26">
        <v>318811</v>
      </c>
      <c r="D18" s="35" t="s">
        <v>968</v>
      </c>
      <c r="E18" s="35" t="s">
        <v>969</v>
      </c>
      <c r="F18" s="36">
        <v>0</v>
      </c>
      <c r="G18" s="33"/>
      <c r="H18" s="34">
        <v>1</v>
      </c>
      <c r="I18" s="32"/>
      <c r="J18" s="32"/>
      <c r="K18" s="31"/>
      <c r="L18" s="31"/>
      <c r="M18" s="33"/>
      <c r="N18" s="39">
        <v>886166.84</v>
      </c>
      <c r="O18" s="40" t="s">
        <v>1901</v>
      </c>
      <c r="P18" s="68">
        <v>1</v>
      </c>
      <c r="Q18" s="95" t="s">
        <v>2131</v>
      </c>
      <c r="R18" s="100">
        <v>0.94</v>
      </c>
      <c r="S18" s="100">
        <v>1</v>
      </c>
      <c r="T18" s="95" t="s">
        <v>2142</v>
      </c>
      <c r="U18" s="95"/>
      <c r="V18" s="95"/>
      <c r="W18" s="95"/>
      <c r="X18" s="95" t="s">
        <v>2077</v>
      </c>
      <c r="Y18" s="95" t="s">
        <v>1955</v>
      </c>
      <c r="Z18" s="95" t="s">
        <v>2078</v>
      </c>
      <c r="AA18" s="127" t="s">
        <v>2079</v>
      </c>
      <c r="AB18" s="95" t="s">
        <v>2094</v>
      </c>
      <c r="AC18" s="128" t="s">
        <v>2080</v>
      </c>
      <c r="AD18" s="129">
        <v>908090.3</v>
      </c>
      <c r="AE18" s="113">
        <f t="shared" si="0"/>
        <v>0</v>
      </c>
      <c r="AF18" s="60">
        <f t="shared" si="1"/>
        <v>0</v>
      </c>
      <c r="AG18" s="60">
        <f t="shared" si="2"/>
        <v>0</v>
      </c>
      <c r="AH18" s="60">
        <f t="shared" si="3"/>
        <v>0</v>
      </c>
      <c r="AI18" s="60">
        <f t="shared" si="4"/>
        <v>1</v>
      </c>
      <c r="AJ18" s="60">
        <f t="shared" si="5"/>
        <v>0</v>
      </c>
      <c r="AK18" s="60">
        <f t="shared" si="6"/>
        <v>0</v>
      </c>
      <c r="AL18" s="60">
        <f t="shared" si="7"/>
        <v>0</v>
      </c>
      <c r="AM18" s="60">
        <f t="shared" si="8"/>
        <v>0</v>
      </c>
      <c r="AN18" s="60">
        <f t="shared" si="9"/>
        <v>1</v>
      </c>
      <c r="AP18" s="359" t="s">
        <v>3548</v>
      </c>
    </row>
    <row r="19" spans="1:42" ht="35.450000000000003" hidden="1" customHeight="1">
      <c r="A19" s="26" t="s">
        <v>911</v>
      </c>
      <c r="B19" s="34" t="s">
        <v>954</v>
      </c>
      <c r="C19" s="26">
        <v>318803</v>
      </c>
      <c r="D19" s="35" t="s">
        <v>956</v>
      </c>
      <c r="E19" s="35" t="s">
        <v>957</v>
      </c>
      <c r="F19" s="36">
        <v>0</v>
      </c>
      <c r="G19" s="33"/>
      <c r="H19" s="34">
        <v>1</v>
      </c>
      <c r="I19" s="32"/>
      <c r="J19" s="32"/>
      <c r="K19" s="31"/>
      <c r="L19" s="31"/>
      <c r="M19" s="33"/>
      <c r="N19" s="39">
        <v>826570.72</v>
      </c>
      <c r="O19" s="40" t="s">
        <v>1901</v>
      </c>
      <c r="P19" s="68">
        <v>1</v>
      </c>
      <c r="Q19" s="283" t="s">
        <v>2131</v>
      </c>
      <c r="R19" s="100">
        <v>0.94</v>
      </c>
      <c r="S19" s="100">
        <v>1</v>
      </c>
      <c r="T19" s="95" t="s">
        <v>2142</v>
      </c>
      <c r="U19" s="95"/>
      <c r="V19" s="95"/>
      <c r="W19" s="95"/>
      <c r="X19" s="95" t="str">
        <f>X18</f>
        <v>April 18 2018</v>
      </c>
      <c r="Y19" s="95" t="str">
        <f>Y18</f>
        <v>April 30, 2018</v>
      </c>
      <c r="Z19" s="95" t="str">
        <f>Z18</f>
        <v>May 15, 2018</v>
      </c>
      <c r="AA19" s="127" t="str">
        <f>AA18</f>
        <v>June 22, 2018</v>
      </c>
      <c r="AB19" s="95" t="s">
        <v>2094</v>
      </c>
      <c r="AC19" s="128" t="s">
        <v>2080</v>
      </c>
      <c r="AD19" s="129">
        <v>796851.23</v>
      </c>
      <c r="AE19" s="113">
        <f t="shared" si="0"/>
        <v>0</v>
      </c>
      <c r="AF19" s="60">
        <f t="shared" si="1"/>
        <v>0</v>
      </c>
      <c r="AG19" s="60">
        <f t="shared" si="2"/>
        <v>0</v>
      </c>
      <c r="AH19" s="60">
        <f t="shared" si="3"/>
        <v>0</v>
      </c>
      <c r="AI19" s="60">
        <f t="shared" si="4"/>
        <v>1</v>
      </c>
      <c r="AJ19" s="60">
        <f t="shared" si="5"/>
        <v>0</v>
      </c>
      <c r="AK19" s="60">
        <f t="shared" si="6"/>
        <v>0</v>
      </c>
      <c r="AL19" s="60">
        <f t="shared" si="7"/>
        <v>0</v>
      </c>
      <c r="AM19" s="60">
        <f t="shared" si="8"/>
        <v>0</v>
      </c>
      <c r="AN19" s="60">
        <f t="shared" si="9"/>
        <v>1</v>
      </c>
      <c r="AP19" s="359" t="s">
        <v>3548</v>
      </c>
    </row>
    <row r="20" spans="1:42" ht="35.450000000000003" hidden="1" customHeight="1">
      <c r="A20" s="26" t="s">
        <v>911</v>
      </c>
      <c r="B20" s="34" t="s">
        <v>954</v>
      </c>
      <c r="C20" s="26">
        <v>305113</v>
      </c>
      <c r="D20" s="35" t="s">
        <v>958</v>
      </c>
      <c r="E20" s="35" t="s">
        <v>959</v>
      </c>
      <c r="F20" s="36">
        <v>0</v>
      </c>
      <c r="G20" s="33"/>
      <c r="H20" s="34">
        <v>1</v>
      </c>
      <c r="I20" s="32"/>
      <c r="J20" s="32"/>
      <c r="K20" s="31"/>
      <c r="L20" s="31"/>
      <c r="M20" s="33"/>
      <c r="N20" s="39">
        <v>1199958.8600000001</v>
      </c>
      <c r="O20" s="40" t="s">
        <v>1901</v>
      </c>
      <c r="P20" s="68">
        <v>1</v>
      </c>
      <c r="Q20" s="283" t="s">
        <v>2131</v>
      </c>
      <c r="R20" s="100">
        <v>0.94</v>
      </c>
      <c r="S20" s="100">
        <v>1</v>
      </c>
      <c r="T20" s="95" t="s">
        <v>2142</v>
      </c>
      <c r="U20" s="95"/>
      <c r="V20" s="95"/>
      <c r="W20" s="95"/>
      <c r="X20" s="95" t="str">
        <f t="shared" ref="X20:Z27" si="10">X19</f>
        <v>April 18 2018</v>
      </c>
      <c r="Y20" s="95" t="str">
        <f t="shared" si="10"/>
        <v>April 30, 2018</v>
      </c>
      <c r="Z20" s="95" t="str">
        <f t="shared" si="10"/>
        <v>May 15, 2018</v>
      </c>
      <c r="AA20" s="127" t="str">
        <f>AA19</f>
        <v>June 22, 2018</v>
      </c>
      <c r="AB20" s="95" t="s">
        <v>2094</v>
      </c>
      <c r="AC20" s="128" t="s">
        <v>2080</v>
      </c>
      <c r="AD20" s="129">
        <v>1156657.3700000001</v>
      </c>
      <c r="AE20" s="113">
        <f t="shared" si="0"/>
        <v>0</v>
      </c>
      <c r="AF20" s="60">
        <f t="shared" si="1"/>
        <v>0</v>
      </c>
      <c r="AG20" s="60">
        <f t="shared" si="2"/>
        <v>0</v>
      </c>
      <c r="AH20" s="60">
        <f t="shared" si="3"/>
        <v>0</v>
      </c>
      <c r="AI20" s="60">
        <f t="shared" si="4"/>
        <v>1</v>
      </c>
      <c r="AJ20" s="60">
        <f t="shared" si="5"/>
        <v>0</v>
      </c>
      <c r="AK20" s="60">
        <f t="shared" si="6"/>
        <v>0</v>
      </c>
      <c r="AL20" s="60">
        <f t="shared" si="7"/>
        <v>0</v>
      </c>
      <c r="AM20" s="60">
        <f t="shared" si="8"/>
        <v>0</v>
      </c>
      <c r="AN20" s="60">
        <f t="shared" si="9"/>
        <v>1</v>
      </c>
      <c r="AP20" s="359" t="s">
        <v>3548</v>
      </c>
    </row>
    <row r="21" spans="1:42" ht="35.450000000000003" hidden="1" customHeight="1">
      <c r="A21" s="26" t="s">
        <v>911</v>
      </c>
      <c r="B21" s="34" t="s">
        <v>954</v>
      </c>
      <c r="C21" s="26">
        <v>305121</v>
      </c>
      <c r="D21" s="35" t="s">
        <v>967</v>
      </c>
      <c r="E21" s="35" t="s">
        <v>959</v>
      </c>
      <c r="F21" s="36">
        <v>0</v>
      </c>
      <c r="G21" s="33"/>
      <c r="H21" s="34">
        <v>1</v>
      </c>
      <c r="I21" s="32"/>
      <c r="J21" s="32"/>
      <c r="K21" s="31"/>
      <c r="L21" s="31"/>
      <c r="M21" s="33"/>
      <c r="N21" s="39">
        <v>767937.37</v>
      </c>
      <c r="O21" s="40" t="s">
        <v>1901</v>
      </c>
      <c r="P21" s="68">
        <v>1</v>
      </c>
      <c r="Q21" s="283" t="s">
        <v>2131</v>
      </c>
      <c r="R21" s="100">
        <v>0.94</v>
      </c>
      <c r="S21" s="100">
        <v>1</v>
      </c>
      <c r="T21" s="95" t="s">
        <v>2142</v>
      </c>
      <c r="U21" s="95"/>
      <c r="V21" s="95"/>
      <c r="W21" s="95"/>
      <c r="X21" s="95" t="str">
        <f t="shared" si="10"/>
        <v>April 18 2018</v>
      </c>
      <c r="Y21" s="95" t="str">
        <f t="shared" si="10"/>
        <v>April 30, 2018</v>
      </c>
      <c r="Z21" s="95" t="str">
        <f t="shared" si="10"/>
        <v>May 15, 2018</v>
      </c>
      <c r="AA21" s="127" t="str">
        <f>AA18</f>
        <v>June 22, 2018</v>
      </c>
      <c r="AB21" s="95" t="s">
        <v>2094</v>
      </c>
      <c r="AC21" s="128" t="s">
        <v>2080</v>
      </c>
      <c r="AD21" s="129">
        <v>988685.78</v>
      </c>
      <c r="AE21" s="113">
        <f t="shared" si="0"/>
        <v>0</v>
      </c>
      <c r="AF21" s="60">
        <f t="shared" si="1"/>
        <v>0</v>
      </c>
      <c r="AG21" s="60">
        <f t="shared" si="2"/>
        <v>0</v>
      </c>
      <c r="AH21" s="60">
        <f t="shared" si="3"/>
        <v>0</v>
      </c>
      <c r="AI21" s="60">
        <f t="shared" si="4"/>
        <v>1</v>
      </c>
      <c r="AJ21" s="60">
        <f t="shared" si="5"/>
        <v>0</v>
      </c>
      <c r="AK21" s="60">
        <f t="shared" si="6"/>
        <v>0</v>
      </c>
      <c r="AL21" s="60">
        <f t="shared" si="7"/>
        <v>0</v>
      </c>
      <c r="AM21" s="60">
        <f t="shared" si="8"/>
        <v>0</v>
      </c>
      <c r="AN21" s="60">
        <f t="shared" si="9"/>
        <v>1</v>
      </c>
      <c r="AP21" s="359" t="s">
        <v>3548</v>
      </c>
    </row>
    <row r="22" spans="1:42" ht="35.450000000000003" hidden="1" customHeight="1">
      <c r="A22" s="26" t="s">
        <v>911</v>
      </c>
      <c r="B22" s="34" t="s">
        <v>954</v>
      </c>
      <c r="C22" s="26">
        <v>318808</v>
      </c>
      <c r="D22" s="35" t="s">
        <v>970</v>
      </c>
      <c r="E22" s="35" t="s">
        <v>959</v>
      </c>
      <c r="F22" s="36">
        <v>0</v>
      </c>
      <c r="G22" s="33"/>
      <c r="H22" s="34">
        <v>1</v>
      </c>
      <c r="I22" s="32"/>
      <c r="J22" s="32"/>
      <c r="K22" s="31"/>
      <c r="L22" s="31"/>
      <c r="M22" s="33"/>
      <c r="N22" s="39">
        <v>823927.98</v>
      </c>
      <c r="O22" s="40" t="s">
        <v>1901</v>
      </c>
      <c r="P22" s="68">
        <v>1</v>
      </c>
      <c r="Q22" s="283" t="s">
        <v>2131</v>
      </c>
      <c r="R22" s="100">
        <v>0.94</v>
      </c>
      <c r="S22" s="100">
        <v>1</v>
      </c>
      <c r="T22" s="95" t="s">
        <v>2142</v>
      </c>
      <c r="U22" s="95"/>
      <c r="V22" s="95"/>
      <c r="W22" s="95"/>
      <c r="X22" s="95" t="str">
        <f t="shared" si="10"/>
        <v>April 18 2018</v>
      </c>
      <c r="Y22" s="95" t="str">
        <f t="shared" si="10"/>
        <v>April 30, 2018</v>
      </c>
      <c r="Z22" s="95" t="str">
        <f t="shared" si="10"/>
        <v>May 15, 2018</v>
      </c>
      <c r="AA22" s="127" t="str">
        <f>AA18</f>
        <v>June 22, 2018</v>
      </c>
      <c r="AB22" s="95" t="s">
        <v>2094</v>
      </c>
      <c r="AC22" s="128" t="s">
        <v>2080</v>
      </c>
      <c r="AD22" s="129">
        <v>895499.5</v>
      </c>
      <c r="AE22" s="113">
        <f t="shared" si="0"/>
        <v>0</v>
      </c>
      <c r="AF22" s="60">
        <f t="shared" si="1"/>
        <v>0</v>
      </c>
      <c r="AG22" s="60">
        <f t="shared" si="2"/>
        <v>0</v>
      </c>
      <c r="AH22" s="60">
        <f t="shared" si="3"/>
        <v>0</v>
      </c>
      <c r="AI22" s="60">
        <f t="shared" si="4"/>
        <v>1</v>
      </c>
      <c r="AJ22" s="60">
        <f t="shared" si="5"/>
        <v>0</v>
      </c>
      <c r="AK22" s="60">
        <f t="shared" si="6"/>
        <v>0</v>
      </c>
      <c r="AL22" s="60">
        <f t="shared" si="7"/>
        <v>0</v>
      </c>
      <c r="AM22" s="60">
        <f t="shared" si="8"/>
        <v>0</v>
      </c>
      <c r="AN22" s="60">
        <f t="shared" si="9"/>
        <v>1</v>
      </c>
      <c r="AP22" s="359" t="s">
        <v>3548</v>
      </c>
    </row>
    <row r="23" spans="1:42" ht="35.450000000000003" hidden="1" customHeight="1">
      <c r="A23" s="26" t="s">
        <v>911</v>
      </c>
      <c r="B23" s="34" t="s">
        <v>954</v>
      </c>
      <c r="C23" s="26">
        <v>305115</v>
      </c>
      <c r="D23" s="35" t="s">
        <v>960</v>
      </c>
      <c r="E23" s="35" t="s">
        <v>961</v>
      </c>
      <c r="F23" s="36">
        <v>0</v>
      </c>
      <c r="G23" s="33"/>
      <c r="H23" s="34">
        <v>1</v>
      </c>
      <c r="I23" s="32"/>
      <c r="J23" s="32"/>
      <c r="K23" s="31"/>
      <c r="L23" s="31"/>
      <c r="M23" s="33"/>
      <c r="N23" s="39">
        <v>1026403.1</v>
      </c>
      <c r="O23" s="40" t="s">
        <v>1901</v>
      </c>
      <c r="P23" s="68">
        <v>1</v>
      </c>
      <c r="Q23" s="283" t="s">
        <v>2131</v>
      </c>
      <c r="R23" s="100">
        <v>0.94</v>
      </c>
      <c r="S23" s="100">
        <v>1</v>
      </c>
      <c r="T23" s="95" t="s">
        <v>2142</v>
      </c>
      <c r="U23" s="95"/>
      <c r="V23" s="95"/>
      <c r="W23" s="95"/>
      <c r="X23" s="95" t="str">
        <f t="shared" si="10"/>
        <v>April 18 2018</v>
      </c>
      <c r="Y23" s="95" t="str">
        <f t="shared" si="10"/>
        <v>April 30, 2018</v>
      </c>
      <c r="Z23" s="95" t="str">
        <f t="shared" si="10"/>
        <v>May 15, 2018</v>
      </c>
      <c r="AA23" s="127" t="str">
        <f>AA18</f>
        <v>June 22, 2018</v>
      </c>
      <c r="AB23" s="95" t="s">
        <v>2094</v>
      </c>
      <c r="AC23" s="128" t="s">
        <v>2080</v>
      </c>
      <c r="AD23" s="129">
        <v>1074016.92</v>
      </c>
      <c r="AE23" s="113">
        <f t="shared" si="0"/>
        <v>0</v>
      </c>
      <c r="AF23" s="60">
        <f t="shared" si="1"/>
        <v>0</v>
      </c>
      <c r="AG23" s="60">
        <f t="shared" si="2"/>
        <v>0</v>
      </c>
      <c r="AH23" s="60">
        <f t="shared" si="3"/>
        <v>0</v>
      </c>
      <c r="AI23" s="60">
        <f t="shared" si="4"/>
        <v>1</v>
      </c>
      <c r="AJ23" s="60">
        <f t="shared" si="5"/>
        <v>0</v>
      </c>
      <c r="AK23" s="60">
        <f t="shared" si="6"/>
        <v>0</v>
      </c>
      <c r="AL23" s="60">
        <f t="shared" si="7"/>
        <v>0</v>
      </c>
      <c r="AM23" s="60">
        <f t="shared" si="8"/>
        <v>0</v>
      </c>
      <c r="AN23" s="60">
        <f t="shared" si="9"/>
        <v>1</v>
      </c>
      <c r="AP23" s="359" t="s">
        <v>3548</v>
      </c>
    </row>
    <row r="24" spans="1:42" ht="35.450000000000003" hidden="1" customHeight="1">
      <c r="A24" s="26" t="s">
        <v>911</v>
      </c>
      <c r="B24" s="34" t="s">
        <v>954</v>
      </c>
      <c r="C24" s="26">
        <v>305107</v>
      </c>
      <c r="D24" s="35" t="s">
        <v>955</v>
      </c>
      <c r="E24" s="35" t="s">
        <v>78</v>
      </c>
      <c r="F24" s="36">
        <v>0</v>
      </c>
      <c r="G24" s="33"/>
      <c r="H24" s="34">
        <v>1</v>
      </c>
      <c r="I24" s="32"/>
      <c r="J24" s="32"/>
      <c r="K24" s="31"/>
      <c r="L24" s="31"/>
      <c r="M24" s="33"/>
      <c r="N24" s="39">
        <v>929638.03</v>
      </c>
      <c r="O24" s="40" t="s">
        <v>1901</v>
      </c>
      <c r="P24" s="68">
        <v>1</v>
      </c>
      <c r="Q24" s="283" t="s">
        <v>2131</v>
      </c>
      <c r="R24" s="100">
        <v>0.94</v>
      </c>
      <c r="S24" s="100">
        <v>1</v>
      </c>
      <c r="T24" s="95" t="s">
        <v>2142</v>
      </c>
      <c r="U24" s="95"/>
      <c r="V24" s="95"/>
      <c r="W24" s="95"/>
      <c r="X24" s="95" t="str">
        <f t="shared" si="10"/>
        <v>April 18 2018</v>
      </c>
      <c r="Y24" s="95" t="str">
        <f t="shared" si="10"/>
        <v>April 30, 2018</v>
      </c>
      <c r="Z24" s="95" t="str">
        <f t="shared" si="10"/>
        <v>May 15, 2018</v>
      </c>
      <c r="AA24" s="127" t="str">
        <f>AA18</f>
        <v>June 22, 2018</v>
      </c>
      <c r="AB24" s="95" t="s">
        <v>2094</v>
      </c>
      <c r="AC24" s="128" t="s">
        <v>2080</v>
      </c>
      <c r="AD24" s="129">
        <v>1239931.3600000001</v>
      </c>
      <c r="AE24" s="113">
        <f t="shared" si="0"/>
        <v>0</v>
      </c>
      <c r="AF24" s="60">
        <f t="shared" si="1"/>
        <v>0</v>
      </c>
      <c r="AG24" s="60">
        <f t="shared" si="2"/>
        <v>0</v>
      </c>
      <c r="AH24" s="60">
        <f t="shared" si="3"/>
        <v>0</v>
      </c>
      <c r="AI24" s="60">
        <f t="shared" si="4"/>
        <v>1</v>
      </c>
      <c r="AJ24" s="60">
        <f t="shared" si="5"/>
        <v>0</v>
      </c>
      <c r="AK24" s="60">
        <f t="shared" si="6"/>
        <v>0</v>
      </c>
      <c r="AL24" s="60">
        <f t="shared" si="7"/>
        <v>0</v>
      </c>
      <c r="AM24" s="60">
        <f t="shared" si="8"/>
        <v>0</v>
      </c>
      <c r="AN24" s="60">
        <f t="shared" si="9"/>
        <v>1</v>
      </c>
      <c r="AP24" s="359" t="s">
        <v>3548</v>
      </c>
    </row>
    <row r="25" spans="1:42" ht="35.450000000000003" hidden="1" customHeight="1">
      <c r="A25" s="26" t="s">
        <v>911</v>
      </c>
      <c r="B25" s="34" t="s">
        <v>954</v>
      </c>
      <c r="C25" s="26">
        <v>305116</v>
      </c>
      <c r="D25" s="35" t="s">
        <v>962</v>
      </c>
      <c r="E25" s="35" t="s">
        <v>78</v>
      </c>
      <c r="F25" s="36">
        <v>0</v>
      </c>
      <c r="G25" s="33"/>
      <c r="H25" s="34">
        <v>1</v>
      </c>
      <c r="I25" s="32"/>
      <c r="J25" s="32"/>
      <c r="K25" s="31"/>
      <c r="L25" s="31"/>
      <c r="M25" s="33"/>
      <c r="N25" s="39">
        <v>933340.55</v>
      </c>
      <c r="O25" s="40" t="s">
        <v>1901</v>
      </c>
      <c r="P25" s="68">
        <v>1</v>
      </c>
      <c r="Q25" s="283" t="s">
        <v>2131</v>
      </c>
      <c r="R25" s="100">
        <v>0.9</v>
      </c>
      <c r="S25" s="100">
        <v>1</v>
      </c>
      <c r="T25" s="95" t="s">
        <v>2142</v>
      </c>
      <c r="U25" s="95"/>
      <c r="V25" s="95"/>
      <c r="W25" s="95"/>
      <c r="X25" s="95" t="str">
        <f t="shared" si="10"/>
        <v>April 18 2018</v>
      </c>
      <c r="Y25" s="95" t="str">
        <f t="shared" si="10"/>
        <v>April 30, 2018</v>
      </c>
      <c r="Z25" s="95" t="str">
        <f t="shared" si="10"/>
        <v>May 15, 2018</v>
      </c>
      <c r="AA25" s="127" t="str">
        <f>AA18</f>
        <v>June 22, 2018</v>
      </c>
      <c r="AB25" s="95" t="s">
        <v>2094</v>
      </c>
      <c r="AC25" s="128" t="s">
        <v>2080</v>
      </c>
      <c r="AD25" s="129">
        <v>725415.93</v>
      </c>
      <c r="AE25" s="113">
        <f t="shared" si="0"/>
        <v>0</v>
      </c>
      <c r="AF25" s="60">
        <f t="shared" si="1"/>
        <v>0</v>
      </c>
      <c r="AG25" s="60">
        <f t="shared" si="2"/>
        <v>0</v>
      </c>
      <c r="AH25" s="60">
        <f t="shared" si="3"/>
        <v>0</v>
      </c>
      <c r="AI25" s="60">
        <f t="shared" si="4"/>
        <v>1</v>
      </c>
      <c r="AJ25" s="60">
        <f t="shared" si="5"/>
        <v>0</v>
      </c>
      <c r="AK25" s="60">
        <f t="shared" si="6"/>
        <v>0</v>
      </c>
      <c r="AL25" s="60">
        <f t="shared" si="7"/>
        <v>0</v>
      </c>
      <c r="AM25" s="60">
        <f t="shared" si="8"/>
        <v>0</v>
      </c>
      <c r="AN25" s="60">
        <f t="shared" si="9"/>
        <v>1</v>
      </c>
      <c r="AP25" s="359" t="s">
        <v>3548</v>
      </c>
    </row>
    <row r="26" spans="1:42" ht="35.450000000000003" hidden="1" customHeight="1">
      <c r="A26" s="26" t="s">
        <v>911</v>
      </c>
      <c r="B26" s="34" t="s">
        <v>954</v>
      </c>
      <c r="C26" s="26">
        <v>305123</v>
      </c>
      <c r="D26" s="35" t="s">
        <v>965</v>
      </c>
      <c r="E26" s="35" t="s">
        <v>966</v>
      </c>
      <c r="F26" s="36">
        <v>0</v>
      </c>
      <c r="G26" s="33"/>
      <c r="H26" s="34">
        <v>1</v>
      </c>
      <c r="I26" s="32"/>
      <c r="J26" s="32"/>
      <c r="K26" s="31"/>
      <c r="L26" s="31"/>
      <c r="M26" s="33"/>
      <c r="N26" s="39">
        <v>1284282.48</v>
      </c>
      <c r="O26" s="40" t="s">
        <v>1901</v>
      </c>
      <c r="P26" s="68">
        <v>1</v>
      </c>
      <c r="Q26" s="283" t="s">
        <v>2131</v>
      </c>
      <c r="R26" s="100">
        <v>0.9</v>
      </c>
      <c r="S26" s="100">
        <v>1</v>
      </c>
      <c r="T26" s="95" t="s">
        <v>2142</v>
      </c>
      <c r="U26" s="95"/>
      <c r="V26" s="95"/>
      <c r="W26" s="95"/>
      <c r="X26" s="95" t="str">
        <f t="shared" si="10"/>
        <v>April 18 2018</v>
      </c>
      <c r="Y26" s="95" t="str">
        <f t="shared" si="10"/>
        <v>April 30, 2018</v>
      </c>
      <c r="Z26" s="95" t="str">
        <f t="shared" si="10"/>
        <v>May 15, 2018</v>
      </c>
      <c r="AA26" s="127" t="str">
        <f>AA18</f>
        <v>June 22, 2018</v>
      </c>
      <c r="AB26" s="95" t="s">
        <v>2094</v>
      </c>
      <c r="AC26" s="128" t="s">
        <v>2080</v>
      </c>
      <c r="AD26" s="129">
        <v>849654</v>
      </c>
      <c r="AE26" s="113">
        <f t="shared" si="0"/>
        <v>0</v>
      </c>
      <c r="AF26" s="60">
        <f t="shared" si="1"/>
        <v>0</v>
      </c>
      <c r="AG26" s="60">
        <f t="shared" si="2"/>
        <v>0</v>
      </c>
      <c r="AH26" s="60">
        <f t="shared" si="3"/>
        <v>0</v>
      </c>
      <c r="AI26" s="60">
        <f t="shared" si="4"/>
        <v>1</v>
      </c>
      <c r="AJ26" s="60">
        <f t="shared" si="5"/>
        <v>0</v>
      </c>
      <c r="AK26" s="60">
        <f t="shared" si="6"/>
        <v>0</v>
      </c>
      <c r="AL26" s="60">
        <f t="shared" si="7"/>
        <v>0</v>
      </c>
      <c r="AM26" s="60">
        <f t="shared" si="8"/>
        <v>0</v>
      </c>
      <c r="AN26" s="60">
        <f t="shared" si="9"/>
        <v>1</v>
      </c>
      <c r="AP26" s="359" t="s">
        <v>3548</v>
      </c>
    </row>
    <row r="27" spans="1:42" ht="35.450000000000003" hidden="1" customHeight="1">
      <c r="A27" s="26" t="s">
        <v>911</v>
      </c>
      <c r="B27" s="34" t="s">
        <v>954</v>
      </c>
      <c r="C27" s="26">
        <v>305120</v>
      </c>
      <c r="D27" s="35" t="s">
        <v>963</v>
      </c>
      <c r="E27" s="35" t="s">
        <v>964</v>
      </c>
      <c r="F27" s="36">
        <v>0</v>
      </c>
      <c r="G27" s="33"/>
      <c r="H27" s="34">
        <v>1</v>
      </c>
      <c r="I27" s="32"/>
      <c r="J27" s="32"/>
      <c r="K27" s="31"/>
      <c r="L27" s="31"/>
      <c r="M27" s="33"/>
      <c r="N27" s="39">
        <v>1119970.26</v>
      </c>
      <c r="O27" s="40" t="s">
        <v>1901</v>
      </c>
      <c r="P27" s="68">
        <v>1</v>
      </c>
      <c r="Q27" s="283" t="s">
        <v>2131</v>
      </c>
      <c r="R27" s="100">
        <v>0.9</v>
      </c>
      <c r="S27" s="100">
        <v>1</v>
      </c>
      <c r="T27" s="95" t="s">
        <v>2142</v>
      </c>
      <c r="U27" s="95"/>
      <c r="V27" s="95"/>
      <c r="W27" s="95"/>
      <c r="X27" s="95" t="str">
        <f t="shared" si="10"/>
        <v>April 18 2018</v>
      </c>
      <c r="Y27" s="95" t="str">
        <f t="shared" si="10"/>
        <v>April 30, 2018</v>
      </c>
      <c r="Z27" s="95" t="str">
        <f t="shared" si="10"/>
        <v>May 15, 2018</v>
      </c>
      <c r="AA27" s="127" t="str">
        <f>AA18</f>
        <v>June 22, 2018</v>
      </c>
      <c r="AB27" s="95" t="s">
        <v>2094</v>
      </c>
      <c r="AC27" s="128" t="s">
        <v>2080</v>
      </c>
      <c r="AD27" s="129">
        <v>799643.44</v>
      </c>
      <c r="AE27" s="113">
        <f t="shared" si="0"/>
        <v>0</v>
      </c>
      <c r="AF27" s="60">
        <f t="shared" si="1"/>
        <v>0</v>
      </c>
      <c r="AG27" s="60">
        <f t="shared" si="2"/>
        <v>0</v>
      </c>
      <c r="AH27" s="60">
        <f t="shared" si="3"/>
        <v>0</v>
      </c>
      <c r="AI27" s="60">
        <f t="shared" si="4"/>
        <v>1</v>
      </c>
      <c r="AJ27" s="60">
        <f t="shared" si="5"/>
        <v>0</v>
      </c>
      <c r="AK27" s="60">
        <f t="shared" si="6"/>
        <v>0</v>
      </c>
      <c r="AL27" s="60">
        <f t="shared" si="7"/>
        <v>0</v>
      </c>
      <c r="AM27" s="60">
        <f t="shared" si="8"/>
        <v>0</v>
      </c>
      <c r="AN27" s="60">
        <f t="shared" si="9"/>
        <v>1</v>
      </c>
      <c r="AP27" s="359" t="s">
        <v>3548</v>
      </c>
    </row>
    <row r="28" spans="1:42" ht="35.450000000000003" hidden="1" customHeight="1">
      <c r="A28" s="26" t="s">
        <v>911</v>
      </c>
      <c r="B28" s="34" t="s">
        <v>1025</v>
      </c>
      <c r="C28" s="26">
        <v>305269</v>
      </c>
      <c r="D28" s="35" t="s">
        <v>1026</v>
      </c>
      <c r="E28" s="35" t="s">
        <v>1027</v>
      </c>
      <c r="F28" s="36">
        <v>0</v>
      </c>
      <c r="G28" s="33"/>
      <c r="H28" s="34">
        <v>1</v>
      </c>
      <c r="I28" s="32"/>
      <c r="J28" s="32"/>
      <c r="K28" s="31"/>
      <c r="L28" s="31"/>
      <c r="M28" s="33"/>
      <c r="N28" s="39">
        <v>5343246.78</v>
      </c>
      <c r="O28" s="40" t="s">
        <v>1901</v>
      </c>
      <c r="P28" s="68">
        <v>1</v>
      </c>
      <c r="Q28" s="130" t="s">
        <v>2131</v>
      </c>
      <c r="R28" s="100">
        <v>1</v>
      </c>
      <c r="S28" s="100">
        <v>1</v>
      </c>
      <c r="T28" s="131" t="s">
        <v>2090</v>
      </c>
      <c r="U28" s="122"/>
      <c r="V28" s="122"/>
      <c r="W28" s="122"/>
      <c r="X28" s="132">
        <v>43216</v>
      </c>
      <c r="Y28" s="132">
        <v>43224</v>
      </c>
      <c r="Z28" s="132">
        <v>43238</v>
      </c>
      <c r="AA28" s="132">
        <v>43242</v>
      </c>
      <c r="AB28" s="132">
        <v>43259</v>
      </c>
      <c r="AC28" s="131" t="s">
        <v>2091</v>
      </c>
      <c r="AD28" s="131">
        <v>5314182.16</v>
      </c>
      <c r="AE28" s="113">
        <f t="shared" si="0"/>
        <v>0</v>
      </c>
      <c r="AF28" s="60">
        <f t="shared" si="1"/>
        <v>0</v>
      </c>
      <c r="AG28" s="60">
        <f t="shared" si="2"/>
        <v>0</v>
      </c>
      <c r="AH28" s="60">
        <f t="shared" si="3"/>
        <v>0</v>
      </c>
      <c r="AI28" s="60">
        <f t="shared" si="4"/>
        <v>1</v>
      </c>
      <c r="AJ28" s="60">
        <f t="shared" si="5"/>
        <v>0</v>
      </c>
      <c r="AK28" s="60">
        <f t="shared" si="6"/>
        <v>0</v>
      </c>
      <c r="AL28" s="60">
        <f t="shared" si="7"/>
        <v>0</v>
      </c>
      <c r="AM28" s="60">
        <f t="shared" si="8"/>
        <v>0</v>
      </c>
      <c r="AN28" s="60">
        <f t="shared" si="9"/>
        <v>1</v>
      </c>
      <c r="AP28" s="359" t="s">
        <v>3548</v>
      </c>
    </row>
    <row r="29" spans="1:42" ht="35.450000000000003" hidden="1" customHeight="1">
      <c r="A29" s="26" t="s">
        <v>911</v>
      </c>
      <c r="B29" s="34" t="s">
        <v>977</v>
      </c>
      <c r="C29" s="26">
        <v>305129</v>
      </c>
      <c r="D29" s="35" t="s">
        <v>991</v>
      </c>
      <c r="E29" s="35" t="s">
        <v>992</v>
      </c>
      <c r="F29" s="36">
        <v>0</v>
      </c>
      <c r="G29" s="33"/>
      <c r="H29" s="34">
        <v>1</v>
      </c>
      <c r="I29" s="32"/>
      <c r="J29" s="32"/>
      <c r="K29" s="31"/>
      <c r="L29" s="31"/>
      <c r="M29" s="33"/>
      <c r="N29" s="39">
        <v>1128082.5</v>
      </c>
      <c r="O29" s="40" t="s">
        <v>1901</v>
      </c>
      <c r="P29" s="68">
        <v>1</v>
      </c>
      <c r="Q29" s="95" t="s">
        <v>1942</v>
      </c>
      <c r="R29" s="355">
        <v>0.85</v>
      </c>
      <c r="S29" s="355">
        <v>0.85</v>
      </c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113">
        <f t="shared" si="0"/>
        <v>0</v>
      </c>
      <c r="AF29" s="60">
        <f t="shared" si="1"/>
        <v>0</v>
      </c>
      <c r="AG29" s="60">
        <f t="shared" si="2"/>
        <v>0</v>
      </c>
      <c r="AH29" s="60">
        <f t="shared" si="3"/>
        <v>1</v>
      </c>
      <c r="AI29" s="60">
        <f t="shared" si="4"/>
        <v>0</v>
      </c>
      <c r="AJ29" s="60">
        <f t="shared" si="5"/>
        <v>0</v>
      </c>
      <c r="AK29" s="60">
        <f t="shared" si="6"/>
        <v>0</v>
      </c>
      <c r="AL29" s="60">
        <f t="shared" si="7"/>
        <v>0</v>
      </c>
      <c r="AM29" s="60">
        <f t="shared" si="8"/>
        <v>1</v>
      </c>
      <c r="AN29" s="60">
        <f t="shared" si="9"/>
        <v>0</v>
      </c>
      <c r="AP29" s="359" t="s">
        <v>3548</v>
      </c>
    </row>
    <row r="30" spans="1:42" ht="35.450000000000003" hidden="1" customHeight="1">
      <c r="A30" s="26" t="s">
        <v>911</v>
      </c>
      <c r="B30" s="34" t="s">
        <v>977</v>
      </c>
      <c r="C30" s="26">
        <v>318913</v>
      </c>
      <c r="D30" s="35" t="s">
        <v>989</v>
      </c>
      <c r="E30" s="35" t="s">
        <v>990</v>
      </c>
      <c r="F30" s="36">
        <v>0</v>
      </c>
      <c r="G30" s="33"/>
      <c r="H30" s="34">
        <v>1</v>
      </c>
      <c r="I30" s="32"/>
      <c r="J30" s="32"/>
      <c r="K30" s="31"/>
      <c r="L30" s="31"/>
      <c r="M30" s="33"/>
      <c r="N30" s="39">
        <v>1036761.41</v>
      </c>
      <c r="O30" s="40" t="s">
        <v>1901</v>
      </c>
      <c r="P30" s="68">
        <v>1</v>
      </c>
      <c r="Q30" s="283" t="s">
        <v>1942</v>
      </c>
      <c r="R30" s="355">
        <v>0.85</v>
      </c>
      <c r="S30" s="355">
        <v>0.85</v>
      </c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113">
        <f t="shared" si="0"/>
        <v>0</v>
      </c>
      <c r="AF30" s="60">
        <f t="shared" si="1"/>
        <v>0</v>
      </c>
      <c r="AG30" s="60">
        <f t="shared" si="2"/>
        <v>0</v>
      </c>
      <c r="AH30" s="60">
        <f t="shared" si="3"/>
        <v>1</v>
      </c>
      <c r="AI30" s="60">
        <f t="shared" si="4"/>
        <v>0</v>
      </c>
      <c r="AJ30" s="60">
        <f t="shared" si="5"/>
        <v>0</v>
      </c>
      <c r="AK30" s="60">
        <f t="shared" si="6"/>
        <v>0</v>
      </c>
      <c r="AL30" s="60">
        <f t="shared" si="7"/>
        <v>0</v>
      </c>
      <c r="AM30" s="60">
        <f t="shared" si="8"/>
        <v>1</v>
      </c>
      <c r="AN30" s="60">
        <f t="shared" si="9"/>
        <v>0</v>
      </c>
      <c r="AP30" s="359" t="s">
        <v>3548</v>
      </c>
    </row>
    <row r="31" spans="1:42" ht="35.450000000000003" hidden="1" customHeight="1">
      <c r="A31" s="26" t="s">
        <v>911</v>
      </c>
      <c r="B31" s="34" t="s">
        <v>977</v>
      </c>
      <c r="C31" s="26">
        <v>318901</v>
      </c>
      <c r="D31" s="35" t="s">
        <v>980</v>
      </c>
      <c r="E31" s="35" t="s">
        <v>981</v>
      </c>
      <c r="F31" s="36">
        <v>0</v>
      </c>
      <c r="G31" s="33"/>
      <c r="H31" s="34">
        <v>1</v>
      </c>
      <c r="I31" s="32"/>
      <c r="J31" s="32"/>
      <c r="K31" s="31"/>
      <c r="L31" s="31"/>
      <c r="M31" s="33"/>
      <c r="N31" s="39">
        <v>1123051.32</v>
      </c>
      <c r="O31" s="40" t="s">
        <v>1901</v>
      </c>
      <c r="P31" s="68">
        <v>1</v>
      </c>
      <c r="Q31" s="283" t="s">
        <v>2131</v>
      </c>
      <c r="R31" s="355">
        <v>0.85</v>
      </c>
      <c r="S31" s="355">
        <v>1</v>
      </c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113">
        <f t="shared" si="0"/>
        <v>0</v>
      </c>
      <c r="AF31" s="60">
        <f t="shared" si="1"/>
        <v>0</v>
      </c>
      <c r="AG31" s="60">
        <f t="shared" si="2"/>
        <v>0</v>
      </c>
      <c r="AH31" s="60">
        <f t="shared" si="3"/>
        <v>0</v>
      </c>
      <c r="AI31" s="60">
        <f t="shared" si="4"/>
        <v>1</v>
      </c>
      <c r="AJ31" s="60">
        <f t="shared" si="5"/>
        <v>0</v>
      </c>
      <c r="AK31" s="60">
        <f t="shared" si="6"/>
        <v>0</v>
      </c>
      <c r="AL31" s="60">
        <f t="shared" si="7"/>
        <v>0</v>
      </c>
      <c r="AM31" s="60">
        <f t="shared" si="8"/>
        <v>0</v>
      </c>
      <c r="AN31" s="60">
        <f t="shared" si="9"/>
        <v>1</v>
      </c>
      <c r="AP31" s="359" t="s">
        <v>3548</v>
      </c>
    </row>
    <row r="32" spans="1:42" ht="35.450000000000003" hidden="1" customHeight="1">
      <c r="A32" s="26" t="s">
        <v>911</v>
      </c>
      <c r="B32" s="34" t="s">
        <v>977</v>
      </c>
      <c r="C32" s="26">
        <v>305134</v>
      </c>
      <c r="D32" s="35" t="s">
        <v>982</v>
      </c>
      <c r="E32" s="35" t="s">
        <v>983</v>
      </c>
      <c r="F32" s="36">
        <v>0</v>
      </c>
      <c r="G32" s="33"/>
      <c r="H32" s="34">
        <v>1</v>
      </c>
      <c r="I32" s="32"/>
      <c r="J32" s="32"/>
      <c r="K32" s="31"/>
      <c r="L32" s="31"/>
      <c r="M32" s="33"/>
      <c r="N32" s="39">
        <v>1120443.54</v>
      </c>
      <c r="O32" s="40" t="s">
        <v>1901</v>
      </c>
      <c r="P32" s="68">
        <v>1</v>
      </c>
      <c r="Q32" s="283" t="s">
        <v>2131</v>
      </c>
      <c r="R32" s="355">
        <v>0.85</v>
      </c>
      <c r="S32" s="355">
        <v>1</v>
      </c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113">
        <f t="shared" si="0"/>
        <v>0</v>
      </c>
      <c r="AF32" s="60">
        <f t="shared" si="1"/>
        <v>0</v>
      </c>
      <c r="AG32" s="60">
        <f t="shared" si="2"/>
        <v>0</v>
      </c>
      <c r="AH32" s="60">
        <f t="shared" si="3"/>
        <v>0</v>
      </c>
      <c r="AI32" s="60">
        <f t="shared" si="4"/>
        <v>1</v>
      </c>
      <c r="AJ32" s="60">
        <f t="shared" si="5"/>
        <v>0</v>
      </c>
      <c r="AK32" s="60">
        <f t="shared" si="6"/>
        <v>0</v>
      </c>
      <c r="AL32" s="60">
        <f t="shared" si="7"/>
        <v>0</v>
      </c>
      <c r="AM32" s="60">
        <f t="shared" si="8"/>
        <v>0</v>
      </c>
      <c r="AN32" s="60">
        <f t="shared" si="9"/>
        <v>1</v>
      </c>
      <c r="AP32" s="359" t="s">
        <v>3548</v>
      </c>
    </row>
    <row r="33" spans="1:42" ht="35.450000000000003" hidden="1" customHeight="1">
      <c r="A33" s="26" t="s">
        <v>911</v>
      </c>
      <c r="B33" s="34" t="s">
        <v>977</v>
      </c>
      <c r="C33" s="26">
        <v>305142</v>
      </c>
      <c r="D33" s="35" t="s">
        <v>1005</v>
      </c>
      <c r="E33" s="35" t="s">
        <v>983</v>
      </c>
      <c r="F33" s="36">
        <v>0</v>
      </c>
      <c r="G33" s="33"/>
      <c r="H33" s="34">
        <v>1</v>
      </c>
      <c r="I33" s="32"/>
      <c r="J33" s="32"/>
      <c r="K33" s="31"/>
      <c r="L33" s="31"/>
      <c r="M33" s="33"/>
      <c r="N33" s="39">
        <v>1184835.6399999999</v>
      </c>
      <c r="O33" s="40" t="s">
        <v>1901</v>
      </c>
      <c r="P33" s="68">
        <v>1</v>
      </c>
      <c r="Q33" s="283" t="s">
        <v>2131</v>
      </c>
      <c r="R33" s="355">
        <v>0.85</v>
      </c>
      <c r="S33" s="355">
        <v>1</v>
      </c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113">
        <f t="shared" si="0"/>
        <v>0</v>
      </c>
      <c r="AF33" s="60">
        <f t="shared" si="1"/>
        <v>0</v>
      </c>
      <c r="AG33" s="60">
        <f t="shared" si="2"/>
        <v>0</v>
      </c>
      <c r="AH33" s="60">
        <f t="shared" si="3"/>
        <v>0</v>
      </c>
      <c r="AI33" s="60">
        <f t="shared" si="4"/>
        <v>1</v>
      </c>
      <c r="AJ33" s="60">
        <f t="shared" si="5"/>
        <v>0</v>
      </c>
      <c r="AK33" s="60">
        <f t="shared" si="6"/>
        <v>0</v>
      </c>
      <c r="AL33" s="60">
        <f t="shared" si="7"/>
        <v>0</v>
      </c>
      <c r="AM33" s="60">
        <f t="shared" si="8"/>
        <v>0</v>
      </c>
      <c r="AN33" s="60">
        <f t="shared" si="9"/>
        <v>1</v>
      </c>
      <c r="AP33" s="359" t="s">
        <v>3548</v>
      </c>
    </row>
    <row r="34" spans="1:42" ht="35.450000000000003" hidden="1" customHeight="1">
      <c r="A34" s="26" t="s">
        <v>911</v>
      </c>
      <c r="B34" s="34" t="s">
        <v>977</v>
      </c>
      <c r="C34" s="26">
        <v>305159</v>
      </c>
      <c r="D34" s="35" t="s">
        <v>998</v>
      </c>
      <c r="E34" s="35" t="s">
        <v>983</v>
      </c>
      <c r="F34" s="36">
        <v>0</v>
      </c>
      <c r="G34" s="33"/>
      <c r="H34" s="34">
        <v>1</v>
      </c>
      <c r="I34" s="32"/>
      <c r="J34" s="32"/>
      <c r="K34" s="31"/>
      <c r="L34" s="31"/>
      <c r="M34" s="33"/>
      <c r="N34" s="39">
        <v>1163516.51</v>
      </c>
      <c r="O34" s="40" t="s">
        <v>1901</v>
      </c>
      <c r="P34" s="68">
        <v>1</v>
      </c>
      <c r="Q34" s="283" t="s">
        <v>2131</v>
      </c>
      <c r="R34" s="355">
        <v>0.85</v>
      </c>
      <c r="S34" s="355">
        <v>1</v>
      </c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113">
        <f t="shared" si="0"/>
        <v>0</v>
      </c>
      <c r="AF34" s="60">
        <f t="shared" si="1"/>
        <v>0</v>
      </c>
      <c r="AG34" s="60">
        <f t="shared" si="2"/>
        <v>0</v>
      </c>
      <c r="AH34" s="60">
        <f t="shared" si="3"/>
        <v>0</v>
      </c>
      <c r="AI34" s="60">
        <f t="shared" si="4"/>
        <v>1</v>
      </c>
      <c r="AJ34" s="60">
        <f t="shared" si="5"/>
        <v>0</v>
      </c>
      <c r="AK34" s="60">
        <f t="shared" si="6"/>
        <v>0</v>
      </c>
      <c r="AL34" s="60">
        <f t="shared" si="7"/>
        <v>0</v>
      </c>
      <c r="AM34" s="60">
        <f t="shared" si="8"/>
        <v>0</v>
      </c>
      <c r="AN34" s="60">
        <f t="shared" si="9"/>
        <v>1</v>
      </c>
      <c r="AP34" s="359" t="s">
        <v>3548</v>
      </c>
    </row>
    <row r="35" spans="1:42" ht="35.450000000000003" hidden="1" customHeight="1">
      <c r="A35" s="26" t="s">
        <v>911</v>
      </c>
      <c r="B35" s="34" t="s">
        <v>977</v>
      </c>
      <c r="C35" s="26">
        <v>305146</v>
      </c>
      <c r="D35" s="35" t="s">
        <v>1003</v>
      </c>
      <c r="E35" s="35" t="s">
        <v>1004</v>
      </c>
      <c r="F35" s="36">
        <v>0</v>
      </c>
      <c r="G35" s="33"/>
      <c r="H35" s="34">
        <v>1</v>
      </c>
      <c r="I35" s="32"/>
      <c r="J35" s="32"/>
      <c r="K35" s="31"/>
      <c r="L35" s="31"/>
      <c r="M35" s="33"/>
      <c r="N35" s="39">
        <v>1183986.6100000001</v>
      </c>
      <c r="O35" s="40" t="s">
        <v>1901</v>
      </c>
      <c r="P35" s="68">
        <v>1</v>
      </c>
      <c r="Q35" s="283" t="s">
        <v>2131</v>
      </c>
      <c r="R35" s="355">
        <v>0.85</v>
      </c>
      <c r="S35" s="355">
        <v>1</v>
      </c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113">
        <f t="shared" si="0"/>
        <v>0</v>
      </c>
      <c r="AF35" s="60">
        <f t="shared" si="1"/>
        <v>0</v>
      </c>
      <c r="AG35" s="60">
        <f t="shared" si="2"/>
        <v>0</v>
      </c>
      <c r="AH35" s="60">
        <f t="shared" si="3"/>
        <v>0</v>
      </c>
      <c r="AI35" s="60">
        <f t="shared" si="4"/>
        <v>1</v>
      </c>
      <c r="AJ35" s="60">
        <f t="shared" si="5"/>
        <v>0</v>
      </c>
      <c r="AK35" s="60">
        <f t="shared" si="6"/>
        <v>0</v>
      </c>
      <c r="AL35" s="60">
        <f t="shared" si="7"/>
        <v>0</v>
      </c>
      <c r="AM35" s="60">
        <f t="shared" si="8"/>
        <v>0</v>
      </c>
      <c r="AN35" s="60">
        <f t="shared" si="9"/>
        <v>1</v>
      </c>
      <c r="AP35" s="359" t="s">
        <v>3548</v>
      </c>
    </row>
    <row r="36" spans="1:42" ht="35.450000000000003" hidden="1" customHeight="1">
      <c r="A36" s="26" t="s">
        <v>911</v>
      </c>
      <c r="B36" s="34" t="s">
        <v>977</v>
      </c>
      <c r="C36" s="26">
        <v>305147</v>
      </c>
      <c r="D36" s="35" t="s">
        <v>997</v>
      </c>
      <c r="E36" s="35" t="s">
        <v>979</v>
      </c>
      <c r="F36" s="36">
        <v>0</v>
      </c>
      <c r="G36" s="33"/>
      <c r="H36" s="34">
        <v>1</v>
      </c>
      <c r="I36" s="32"/>
      <c r="J36" s="32"/>
      <c r="K36" s="31"/>
      <c r="L36" s="31"/>
      <c r="M36" s="33"/>
      <c r="N36" s="39">
        <v>1022559.57</v>
      </c>
      <c r="O36" s="40" t="s">
        <v>1901</v>
      </c>
      <c r="P36" s="68">
        <v>1</v>
      </c>
      <c r="Q36" s="283" t="s">
        <v>2131</v>
      </c>
      <c r="R36" s="355">
        <v>0.25</v>
      </c>
      <c r="S36" s="355">
        <v>1</v>
      </c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113">
        <f t="shared" si="0"/>
        <v>0</v>
      </c>
      <c r="AF36" s="60">
        <f t="shared" si="1"/>
        <v>0</v>
      </c>
      <c r="AG36" s="60">
        <f t="shared" si="2"/>
        <v>0</v>
      </c>
      <c r="AH36" s="60">
        <f t="shared" si="3"/>
        <v>0</v>
      </c>
      <c r="AI36" s="60">
        <f t="shared" si="4"/>
        <v>1</v>
      </c>
      <c r="AJ36" s="60">
        <f t="shared" si="5"/>
        <v>0</v>
      </c>
      <c r="AK36" s="60">
        <f t="shared" si="6"/>
        <v>0</v>
      </c>
      <c r="AL36" s="60">
        <f t="shared" si="7"/>
        <v>0</v>
      </c>
      <c r="AM36" s="60">
        <f t="shared" si="8"/>
        <v>0</v>
      </c>
      <c r="AN36" s="60">
        <f t="shared" si="9"/>
        <v>1</v>
      </c>
      <c r="AP36" s="359" t="s">
        <v>3548</v>
      </c>
    </row>
    <row r="37" spans="1:42" ht="35.450000000000003" hidden="1" customHeight="1">
      <c r="A37" s="26" t="s">
        <v>911</v>
      </c>
      <c r="B37" s="34" t="s">
        <v>977</v>
      </c>
      <c r="C37" s="26">
        <v>318908</v>
      </c>
      <c r="D37" s="35" t="s">
        <v>978</v>
      </c>
      <c r="E37" s="35" t="s">
        <v>979</v>
      </c>
      <c r="F37" s="36">
        <v>0</v>
      </c>
      <c r="G37" s="33"/>
      <c r="H37" s="34">
        <v>1</v>
      </c>
      <c r="I37" s="32"/>
      <c r="J37" s="32"/>
      <c r="K37" s="31"/>
      <c r="L37" s="31"/>
      <c r="M37" s="33"/>
      <c r="N37" s="39">
        <v>1139374.6200000001</v>
      </c>
      <c r="O37" s="40" t="s">
        <v>1901</v>
      </c>
      <c r="P37" s="68">
        <v>1</v>
      </c>
      <c r="Q37" s="283" t="s">
        <v>2131</v>
      </c>
      <c r="R37" s="355">
        <v>0.5</v>
      </c>
      <c r="S37" s="355">
        <v>1</v>
      </c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113">
        <f t="shared" si="0"/>
        <v>0</v>
      </c>
      <c r="AF37" s="60">
        <f t="shared" si="1"/>
        <v>0</v>
      </c>
      <c r="AG37" s="60">
        <f t="shared" si="2"/>
        <v>0</v>
      </c>
      <c r="AH37" s="60">
        <f t="shared" si="3"/>
        <v>0</v>
      </c>
      <c r="AI37" s="60">
        <f t="shared" si="4"/>
        <v>1</v>
      </c>
      <c r="AJ37" s="60">
        <f t="shared" si="5"/>
        <v>0</v>
      </c>
      <c r="AK37" s="60">
        <f t="shared" si="6"/>
        <v>0</v>
      </c>
      <c r="AL37" s="60">
        <f t="shared" si="7"/>
        <v>0</v>
      </c>
      <c r="AM37" s="60">
        <f t="shared" si="8"/>
        <v>0</v>
      </c>
      <c r="AN37" s="60">
        <f t="shared" si="9"/>
        <v>1</v>
      </c>
      <c r="AP37" s="359" t="s">
        <v>3548</v>
      </c>
    </row>
    <row r="38" spans="1:42" ht="35.450000000000003" hidden="1" customHeight="1">
      <c r="A38" s="26" t="s">
        <v>911</v>
      </c>
      <c r="B38" s="34" t="s">
        <v>977</v>
      </c>
      <c r="C38" s="26">
        <v>305154</v>
      </c>
      <c r="D38" s="35" t="s">
        <v>999</v>
      </c>
      <c r="E38" s="35" t="s">
        <v>1000</v>
      </c>
      <c r="F38" s="36">
        <v>0</v>
      </c>
      <c r="G38" s="33"/>
      <c r="H38" s="34">
        <v>1</v>
      </c>
      <c r="I38" s="32"/>
      <c r="J38" s="32"/>
      <c r="K38" s="31"/>
      <c r="L38" s="31"/>
      <c r="M38" s="33"/>
      <c r="N38" s="39">
        <v>1147876.7</v>
      </c>
      <c r="O38" s="40" t="s">
        <v>1901</v>
      </c>
      <c r="P38" s="68">
        <v>1</v>
      </c>
      <c r="Q38" s="283" t="s">
        <v>1942</v>
      </c>
      <c r="R38" s="355">
        <v>0.85</v>
      </c>
      <c r="S38" s="355">
        <v>0.5</v>
      </c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113">
        <f t="shared" si="0"/>
        <v>0</v>
      </c>
      <c r="AF38" s="60">
        <f t="shared" si="1"/>
        <v>0</v>
      </c>
      <c r="AG38" s="60">
        <f t="shared" si="2"/>
        <v>0</v>
      </c>
      <c r="AH38" s="60">
        <f t="shared" si="3"/>
        <v>1</v>
      </c>
      <c r="AI38" s="60">
        <f t="shared" si="4"/>
        <v>0</v>
      </c>
      <c r="AJ38" s="60">
        <f t="shared" si="5"/>
        <v>0</v>
      </c>
      <c r="AK38" s="60">
        <f t="shared" si="6"/>
        <v>0</v>
      </c>
      <c r="AL38" s="60">
        <f t="shared" si="7"/>
        <v>0</v>
      </c>
      <c r="AM38" s="60">
        <f t="shared" si="8"/>
        <v>1</v>
      </c>
      <c r="AN38" s="60">
        <f t="shared" si="9"/>
        <v>0</v>
      </c>
      <c r="AP38" s="359" t="s">
        <v>3548</v>
      </c>
    </row>
    <row r="39" spans="1:42" ht="35.450000000000003" hidden="1" customHeight="1">
      <c r="A39" s="26" t="s">
        <v>911</v>
      </c>
      <c r="B39" s="34" t="s">
        <v>977</v>
      </c>
      <c r="C39" s="26">
        <v>305140</v>
      </c>
      <c r="D39" s="35" t="s">
        <v>993</v>
      </c>
      <c r="E39" s="35" t="s">
        <v>994</v>
      </c>
      <c r="F39" s="36">
        <v>0</v>
      </c>
      <c r="G39" s="33"/>
      <c r="H39" s="34">
        <v>1</v>
      </c>
      <c r="I39" s="32"/>
      <c r="J39" s="32"/>
      <c r="K39" s="31"/>
      <c r="L39" s="31"/>
      <c r="M39" s="33"/>
      <c r="N39" s="39">
        <v>1004906.3</v>
      </c>
      <c r="O39" s="40" t="s">
        <v>1901</v>
      </c>
      <c r="P39" s="68">
        <v>1</v>
      </c>
      <c r="Q39" s="283" t="s">
        <v>1942</v>
      </c>
      <c r="R39" s="355">
        <v>0.25</v>
      </c>
      <c r="S39" s="355">
        <v>0.5</v>
      </c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113">
        <f t="shared" si="0"/>
        <v>0</v>
      </c>
      <c r="AF39" s="60">
        <f t="shared" si="1"/>
        <v>0</v>
      </c>
      <c r="AG39" s="60">
        <f t="shared" si="2"/>
        <v>0</v>
      </c>
      <c r="AH39" s="60">
        <f t="shared" si="3"/>
        <v>1</v>
      </c>
      <c r="AI39" s="60">
        <f t="shared" si="4"/>
        <v>0</v>
      </c>
      <c r="AJ39" s="60">
        <f t="shared" si="5"/>
        <v>0</v>
      </c>
      <c r="AK39" s="60">
        <f t="shared" si="6"/>
        <v>0</v>
      </c>
      <c r="AL39" s="60">
        <f t="shared" si="7"/>
        <v>0</v>
      </c>
      <c r="AM39" s="60">
        <f t="shared" si="8"/>
        <v>1</v>
      </c>
      <c r="AN39" s="60">
        <f t="shared" si="9"/>
        <v>0</v>
      </c>
      <c r="AP39" s="359" t="s">
        <v>3548</v>
      </c>
    </row>
    <row r="40" spans="1:42" ht="35.450000000000003" hidden="1" customHeight="1">
      <c r="A40" s="26" t="s">
        <v>911</v>
      </c>
      <c r="B40" s="34" t="s">
        <v>977</v>
      </c>
      <c r="C40" s="26">
        <v>305139</v>
      </c>
      <c r="D40" s="35" t="s">
        <v>984</v>
      </c>
      <c r="E40" s="35" t="s">
        <v>985</v>
      </c>
      <c r="F40" s="36">
        <v>0</v>
      </c>
      <c r="G40" s="33"/>
      <c r="H40" s="34">
        <v>1</v>
      </c>
      <c r="I40" s="32"/>
      <c r="J40" s="32"/>
      <c r="K40" s="31"/>
      <c r="L40" s="31"/>
      <c r="M40" s="33"/>
      <c r="N40" s="39">
        <v>1130157.75</v>
      </c>
      <c r="O40" s="40" t="s">
        <v>1901</v>
      </c>
      <c r="P40" s="68">
        <v>1</v>
      </c>
      <c r="Q40" s="283" t="s">
        <v>1942</v>
      </c>
      <c r="R40" s="355">
        <v>0.25</v>
      </c>
      <c r="S40" s="355">
        <v>0.5</v>
      </c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113">
        <f t="shared" si="0"/>
        <v>0</v>
      </c>
      <c r="AF40" s="60">
        <f t="shared" si="1"/>
        <v>0</v>
      </c>
      <c r="AG40" s="60">
        <f t="shared" si="2"/>
        <v>0</v>
      </c>
      <c r="AH40" s="60">
        <f t="shared" si="3"/>
        <v>1</v>
      </c>
      <c r="AI40" s="60">
        <f t="shared" si="4"/>
        <v>0</v>
      </c>
      <c r="AJ40" s="60">
        <f t="shared" si="5"/>
        <v>0</v>
      </c>
      <c r="AK40" s="60">
        <f t="shared" si="6"/>
        <v>0</v>
      </c>
      <c r="AL40" s="60">
        <f t="shared" si="7"/>
        <v>0</v>
      </c>
      <c r="AM40" s="60">
        <f t="shared" si="8"/>
        <v>1</v>
      </c>
      <c r="AN40" s="60">
        <f t="shared" si="9"/>
        <v>0</v>
      </c>
      <c r="AP40" s="359" t="s">
        <v>3548</v>
      </c>
    </row>
    <row r="41" spans="1:42" ht="35.450000000000003" hidden="1" customHeight="1">
      <c r="A41" s="26" t="s">
        <v>911</v>
      </c>
      <c r="B41" s="34" t="s">
        <v>977</v>
      </c>
      <c r="C41" s="26">
        <v>305144</v>
      </c>
      <c r="D41" s="35" t="s">
        <v>988</v>
      </c>
      <c r="E41" s="35" t="s">
        <v>985</v>
      </c>
      <c r="F41" s="36">
        <v>0</v>
      </c>
      <c r="G41" s="33"/>
      <c r="H41" s="34">
        <v>1</v>
      </c>
      <c r="I41" s="32"/>
      <c r="J41" s="32"/>
      <c r="K41" s="31"/>
      <c r="L41" s="31"/>
      <c r="M41" s="33"/>
      <c r="N41" s="39">
        <v>1147228.6200000001</v>
      </c>
      <c r="O41" s="40" t="s">
        <v>1901</v>
      </c>
      <c r="P41" s="68">
        <v>1</v>
      </c>
      <c r="Q41" s="283" t="s">
        <v>1942</v>
      </c>
      <c r="R41" s="355">
        <v>0.25</v>
      </c>
      <c r="S41" s="355">
        <v>0.5</v>
      </c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113">
        <f t="shared" si="0"/>
        <v>0</v>
      </c>
      <c r="AF41" s="60">
        <f t="shared" si="1"/>
        <v>0</v>
      </c>
      <c r="AG41" s="60">
        <f t="shared" si="2"/>
        <v>0</v>
      </c>
      <c r="AH41" s="60">
        <f t="shared" si="3"/>
        <v>1</v>
      </c>
      <c r="AI41" s="60">
        <f t="shared" si="4"/>
        <v>0</v>
      </c>
      <c r="AJ41" s="60">
        <f t="shared" si="5"/>
        <v>0</v>
      </c>
      <c r="AK41" s="60">
        <f t="shared" si="6"/>
        <v>0</v>
      </c>
      <c r="AL41" s="60">
        <f t="shared" si="7"/>
        <v>0</v>
      </c>
      <c r="AM41" s="60">
        <f t="shared" si="8"/>
        <v>1</v>
      </c>
      <c r="AN41" s="60">
        <f t="shared" si="9"/>
        <v>0</v>
      </c>
      <c r="AP41" s="359" t="s">
        <v>3548</v>
      </c>
    </row>
    <row r="42" spans="1:42" ht="35.450000000000003" hidden="1" customHeight="1">
      <c r="A42" s="26" t="s">
        <v>911</v>
      </c>
      <c r="B42" s="34" t="s">
        <v>977</v>
      </c>
      <c r="C42" s="26">
        <v>305155</v>
      </c>
      <c r="D42" s="35" t="s">
        <v>987</v>
      </c>
      <c r="E42" s="35" t="s">
        <v>985</v>
      </c>
      <c r="F42" s="36">
        <v>0</v>
      </c>
      <c r="G42" s="33"/>
      <c r="H42" s="34">
        <v>1</v>
      </c>
      <c r="I42" s="32"/>
      <c r="J42" s="32"/>
      <c r="K42" s="31"/>
      <c r="L42" s="31"/>
      <c r="M42" s="33"/>
      <c r="N42" s="39">
        <v>1167917.8400000001</v>
      </c>
      <c r="O42" s="40" t="s">
        <v>1901</v>
      </c>
      <c r="P42" s="68">
        <v>1</v>
      </c>
      <c r="Q42" s="283" t="s">
        <v>1942</v>
      </c>
      <c r="R42" s="355">
        <v>0.25</v>
      </c>
      <c r="S42" s="355">
        <v>0.5</v>
      </c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113">
        <f t="shared" si="0"/>
        <v>0</v>
      </c>
      <c r="AF42" s="60">
        <f t="shared" si="1"/>
        <v>0</v>
      </c>
      <c r="AG42" s="60">
        <f t="shared" si="2"/>
        <v>0</v>
      </c>
      <c r="AH42" s="60">
        <f t="shared" si="3"/>
        <v>1</v>
      </c>
      <c r="AI42" s="60">
        <f t="shared" si="4"/>
        <v>0</v>
      </c>
      <c r="AJ42" s="60">
        <f t="shared" si="5"/>
        <v>0</v>
      </c>
      <c r="AK42" s="60">
        <f t="shared" si="6"/>
        <v>0</v>
      </c>
      <c r="AL42" s="60">
        <f t="shared" si="7"/>
        <v>0</v>
      </c>
      <c r="AM42" s="60">
        <f t="shared" si="8"/>
        <v>1</v>
      </c>
      <c r="AN42" s="60">
        <f t="shared" si="9"/>
        <v>0</v>
      </c>
      <c r="AP42" s="359" t="s">
        <v>3548</v>
      </c>
    </row>
    <row r="43" spans="1:42" ht="35.450000000000003" hidden="1" customHeight="1">
      <c r="A43" s="26" t="s">
        <v>911</v>
      </c>
      <c r="B43" s="34" t="s">
        <v>977</v>
      </c>
      <c r="C43" s="26">
        <v>305156</v>
      </c>
      <c r="D43" s="35" t="s">
        <v>986</v>
      </c>
      <c r="E43" s="35" t="s">
        <v>985</v>
      </c>
      <c r="F43" s="36">
        <v>0</v>
      </c>
      <c r="G43" s="33"/>
      <c r="H43" s="34">
        <v>1</v>
      </c>
      <c r="I43" s="32"/>
      <c r="J43" s="32"/>
      <c r="K43" s="31"/>
      <c r="L43" s="31"/>
      <c r="M43" s="33"/>
      <c r="N43" s="39">
        <v>1134226.7</v>
      </c>
      <c r="O43" s="40" t="s">
        <v>1901</v>
      </c>
      <c r="P43" s="68">
        <v>1</v>
      </c>
      <c r="Q43" s="283" t="s">
        <v>1942</v>
      </c>
      <c r="R43" s="355">
        <v>0.25</v>
      </c>
      <c r="S43" s="355">
        <v>0.5</v>
      </c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113">
        <f t="shared" si="0"/>
        <v>0</v>
      </c>
      <c r="AF43" s="60">
        <f t="shared" si="1"/>
        <v>0</v>
      </c>
      <c r="AG43" s="60">
        <f t="shared" si="2"/>
        <v>0</v>
      </c>
      <c r="AH43" s="60">
        <f t="shared" si="3"/>
        <v>1</v>
      </c>
      <c r="AI43" s="60">
        <f t="shared" si="4"/>
        <v>0</v>
      </c>
      <c r="AJ43" s="60">
        <f t="shared" si="5"/>
        <v>0</v>
      </c>
      <c r="AK43" s="60">
        <f t="shared" si="6"/>
        <v>0</v>
      </c>
      <c r="AL43" s="60">
        <f t="shared" si="7"/>
        <v>0</v>
      </c>
      <c r="AM43" s="60">
        <f t="shared" si="8"/>
        <v>1</v>
      </c>
      <c r="AN43" s="60">
        <f t="shared" si="9"/>
        <v>0</v>
      </c>
      <c r="AP43" s="359" t="s">
        <v>3548</v>
      </c>
    </row>
    <row r="44" spans="1:42" ht="35.450000000000003" hidden="1" customHeight="1">
      <c r="A44" s="26" t="s">
        <v>911</v>
      </c>
      <c r="B44" s="34" t="s">
        <v>977</v>
      </c>
      <c r="C44" s="26">
        <v>305157</v>
      </c>
      <c r="D44" s="35" t="s">
        <v>995</v>
      </c>
      <c r="E44" s="35" t="s">
        <v>996</v>
      </c>
      <c r="F44" s="36">
        <v>0</v>
      </c>
      <c r="G44" s="33"/>
      <c r="H44" s="34">
        <v>1</v>
      </c>
      <c r="I44" s="32"/>
      <c r="J44" s="32"/>
      <c r="K44" s="31"/>
      <c r="L44" s="31"/>
      <c r="M44" s="33"/>
      <c r="N44" s="39">
        <v>1162986.6100000001</v>
      </c>
      <c r="O44" s="40" t="s">
        <v>1901</v>
      </c>
      <c r="P44" s="68">
        <v>1</v>
      </c>
      <c r="Q44" s="283" t="s">
        <v>1942</v>
      </c>
      <c r="R44" s="356">
        <v>0.25</v>
      </c>
      <c r="S44" s="356">
        <v>0.5</v>
      </c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113">
        <f t="shared" si="0"/>
        <v>0</v>
      </c>
      <c r="AF44" s="60">
        <f t="shared" si="1"/>
        <v>0</v>
      </c>
      <c r="AG44" s="60">
        <f t="shared" si="2"/>
        <v>0</v>
      </c>
      <c r="AH44" s="60">
        <f t="shared" si="3"/>
        <v>1</v>
      </c>
      <c r="AI44" s="60">
        <f t="shared" si="4"/>
        <v>0</v>
      </c>
      <c r="AJ44" s="60">
        <f t="shared" si="5"/>
        <v>0</v>
      </c>
      <c r="AK44" s="60">
        <f t="shared" si="6"/>
        <v>0</v>
      </c>
      <c r="AL44" s="60">
        <f t="shared" si="7"/>
        <v>0</v>
      </c>
      <c r="AM44" s="60">
        <f t="shared" si="8"/>
        <v>1</v>
      </c>
      <c r="AN44" s="60">
        <f t="shared" si="9"/>
        <v>0</v>
      </c>
      <c r="AP44" s="359" t="s">
        <v>3548</v>
      </c>
    </row>
    <row r="45" spans="1:42" ht="35.450000000000003" hidden="1" customHeight="1">
      <c r="A45" s="26" t="s">
        <v>911</v>
      </c>
      <c r="B45" s="34" t="s">
        <v>977</v>
      </c>
      <c r="C45" s="26">
        <v>305160</v>
      </c>
      <c r="D45" s="35" t="s">
        <v>1001</v>
      </c>
      <c r="E45" s="35" t="s">
        <v>1002</v>
      </c>
      <c r="F45" s="36">
        <v>0</v>
      </c>
      <c r="G45" s="33"/>
      <c r="H45" s="34">
        <v>1</v>
      </c>
      <c r="I45" s="32"/>
      <c r="J45" s="32"/>
      <c r="K45" s="31"/>
      <c r="L45" s="31"/>
      <c r="M45" s="33"/>
      <c r="N45" s="39">
        <v>1147313.78</v>
      </c>
      <c r="O45" s="40" t="s">
        <v>1901</v>
      </c>
      <c r="P45" s="68">
        <v>1</v>
      </c>
      <c r="Q45" s="283" t="s">
        <v>1942</v>
      </c>
      <c r="R45" s="356">
        <v>0.25</v>
      </c>
      <c r="S45" s="356">
        <v>0.5</v>
      </c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113">
        <f t="shared" si="0"/>
        <v>0</v>
      </c>
      <c r="AF45" s="60">
        <f t="shared" si="1"/>
        <v>0</v>
      </c>
      <c r="AG45" s="60">
        <f t="shared" si="2"/>
        <v>0</v>
      </c>
      <c r="AH45" s="60">
        <f t="shared" si="3"/>
        <v>1</v>
      </c>
      <c r="AI45" s="60">
        <f t="shared" si="4"/>
        <v>0</v>
      </c>
      <c r="AJ45" s="60">
        <f t="shared" si="5"/>
        <v>0</v>
      </c>
      <c r="AK45" s="60">
        <f t="shared" si="6"/>
        <v>0</v>
      </c>
      <c r="AL45" s="60">
        <f t="shared" si="7"/>
        <v>0</v>
      </c>
      <c r="AM45" s="60">
        <f t="shared" si="8"/>
        <v>1</v>
      </c>
      <c r="AN45" s="60">
        <f t="shared" si="9"/>
        <v>0</v>
      </c>
      <c r="AP45" s="359" t="s">
        <v>3548</v>
      </c>
    </row>
    <row r="46" spans="1:42" ht="35.450000000000003" hidden="1" customHeight="1">
      <c r="A46" s="26" t="s">
        <v>911</v>
      </c>
      <c r="B46" s="34" t="s">
        <v>912</v>
      </c>
      <c r="C46" s="26">
        <v>305171</v>
      </c>
      <c r="D46" s="35" t="s">
        <v>913</v>
      </c>
      <c r="E46" s="35" t="s">
        <v>914</v>
      </c>
      <c r="F46" s="36">
        <v>0</v>
      </c>
      <c r="G46" s="33"/>
      <c r="H46" s="34">
        <v>1</v>
      </c>
      <c r="I46" s="32"/>
      <c r="J46" s="32"/>
      <c r="K46" s="31"/>
      <c r="L46" s="31"/>
      <c r="M46" s="33"/>
      <c r="N46" s="39">
        <v>1679924.65</v>
      </c>
      <c r="O46" s="40" t="s">
        <v>1901</v>
      </c>
      <c r="P46" s="68">
        <v>1</v>
      </c>
      <c r="Q46" s="95" t="s">
        <v>2131</v>
      </c>
      <c r="R46" s="123">
        <v>0.95</v>
      </c>
      <c r="S46" s="123">
        <v>1</v>
      </c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113">
        <f t="shared" si="0"/>
        <v>0</v>
      </c>
      <c r="AF46" s="60">
        <f t="shared" si="1"/>
        <v>0</v>
      </c>
      <c r="AG46" s="60">
        <f t="shared" si="2"/>
        <v>0</v>
      </c>
      <c r="AH46" s="60">
        <f t="shared" si="3"/>
        <v>0</v>
      </c>
      <c r="AI46" s="60">
        <f t="shared" si="4"/>
        <v>1</v>
      </c>
      <c r="AJ46" s="60">
        <f t="shared" si="5"/>
        <v>0</v>
      </c>
      <c r="AK46" s="60">
        <f t="shared" si="6"/>
        <v>0</v>
      </c>
      <c r="AL46" s="60">
        <f t="shared" si="7"/>
        <v>0</v>
      </c>
      <c r="AM46" s="60">
        <f t="shared" si="8"/>
        <v>0</v>
      </c>
      <c r="AN46" s="60">
        <f t="shared" si="9"/>
        <v>1</v>
      </c>
      <c r="AO46" t="s">
        <v>3454</v>
      </c>
      <c r="AP46" s="359" t="s">
        <v>3548</v>
      </c>
    </row>
    <row r="47" spans="1:42" ht="35.450000000000003" hidden="1" customHeight="1">
      <c r="A47" s="26" t="s">
        <v>911</v>
      </c>
      <c r="B47" s="34" t="s">
        <v>912</v>
      </c>
      <c r="C47" s="26">
        <v>305187</v>
      </c>
      <c r="D47" s="35" t="s">
        <v>920</v>
      </c>
      <c r="E47" s="35" t="s">
        <v>914</v>
      </c>
      <c r="F47" s="36">
        <v>0</v>
      </c>
      <c r="G47" s="33"/>
      <c r="H47" s="34">
        <v>1</v>
      </c>
      <c r="I47" s="32"/>
      <c r="J47" s="32"/>
      <c r="K47" s="31"/>
      <c r="L47" s="31"/>
      <c r="M47" s="33"/>
      <c r="N47" s="39">
        <v>2203262.2599999998</v>
      </c>
      <c r="O47" s="40" t="s">
        <v>1901</v>
      </c>
      <c r="P47" s="68">
        <v>1</v>
      </c>
      <c r="Q47" s="283" t="s">
        <v>2131</v>
      </c>
      <c r="R47" s="123">
        <v>0.95</v>
      </c>
      <c r="S47" s="123">
        <v>1</v>
      </c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113">
        <f t="shared" si="0"/>
        <v>0</v>
      </c>
      <c r="AF47" s="60">
        <f t="shared" si="1"/>
        <v>0</v>
      </c>
      <c r="AG47" s="60">
        <f t="shared" si="2"/>
        <v>0</v>
      </c>
      <c r="AH47" s="60">
        <f t="shared" si="3"/>
        <v>0</v>
      </c>
      <c r="AI47" s="60">
        <f t="shared" si="4"/>
        <v>1</v>
      </c>
      <c r="AJ47" s="60">
        <f t="shared" si="5"/>
        <v>0</v>
      </c>
      <c r="AK47" s="60">
        <f t="shared" si="6"/>
        <v>0</v>
      </c>
      <c r="AL47" s="60">
        <f t="shared" si="7"/>
        <v>0</v>
      </c>
      <c r="AM47" s="60">
        <f t="shared" si="8"/>
        <v>0</v>
      </c>
      <c r="AN47" s="60">
        <f t="shared" si="9"/>
        <v>1</v>
      </c>
      <c r="AO47" t="s">
        <v>3454</v>
      </c>
      <c r="AP47" s="359" t="s">
        <v>3548</v>
      </c>
    </row>
    <row r="48" spans="1:42" ht="35.450000000000003" hidden="1" customHeight="1">
      <c r="A48" s="26" t="s">
        <v>911</v>
      </c>
      <c r="B48" s="34" t="s">
        <v>912</v>
      </c>
      <c r="C48" s="26">
        <v>305188</v>
      </c>
      <c r="D48" s="35" t="s">
        <v>919</v>
      </c>
      <c r="E48" s="35" t="s">
        <v>914</v>
      </c>
      <c r="F48" s="36">
        <v>0</v>
      </c>
      <c r="G48" s="33"/>
      <c r="H48" s="34">
        <v>1</v>
      </c>
      <c r="I48" s="32"/>
      <c r="J48" s="32"/>
      <c r="K48" s="31"/>
      <c r="L48" s="31"/>
      <c r="M48" s="33"/>
      <c r="N48" s="39">
        <v>1552581.28</v>
      </c>
      <c r="O48" s="40" t="s">
        <v>1901</v>
      </c>
      <c r="P48" s="68">
        <v>1</v>
      </c>
      <c r="Q48" s="283" t="s">
        <v>2131</v>
      </c>
      <c r="R48" s="123">
        <v>0.95</v>
      </c>
      <c r="S48" s="123">
        <v>1</v>
      </c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113">
        <f t="shared" si="0"/>
        <v>0</v>
      </c>
      <c r="AF48" s="60">
        <f t="shared" si="1"/>
        <v>0</v>
      </c>
      <c r="AG48" s="60">
        <f t="shared" si="2"/>
        <v>0</v>
      </c>
      <c r="AH48" s="60">
        <f t="shared" si="3"/>
        <v>0</v>
      </c>
      <c r="AI48" s="60">
        <f t="shared" si="4"/>
        <v>1</v>
      </c>
      <c r="AJ48" s="60">
        <f t="shared" si="5"/>
        <v>0</v>
      </c>
      <c r="AK48" s="60">
        <f t="shared" si="6"/>
        <v>0</v>
      </c>
      <c r="AL48" s="60">
        <f t="shared" si="7"/>
        <v>0</v>
      </c>
      <c r="AM48" s="60">
        <f t="shared" si="8"/>
        <v>0</v>
      </c>
      <c r="AN48" s="60">
        <f t="shared" si="9"/>
        <v>1</v>
      </c>
      <c r="AO48" t="s">
        <v>3454</v>
      </c>
      <c r="AP48" s="359" t="s">
        <v>3548</v>
      </c>
    </row>
    <row r="49" spans="1:42" ht="35.450000000000003" hidden="1" customHeight="1">
      <c r="A49" s="26" t="s">
        <v>911</v>
      </c>
      <c r="B49" s="34" t="s">
        <v>912</v>
      </c>
      <c r="C49" s="26">
        <v>305190</v>
      </c>
      <c r="D49" s="35" t="s">
        <v>918</v>
      </c>
      <c r="E49" s="35" t="s">
        <v>914</v>
      </c>
      <c r="F49" s="36">
        <v>0</v>
      </c>
      <c r="G49" s="33"/>
      <c r="H49" s="34">
        <v>1</v>
      </c>
      <c r="I49" s="32"/>
      <c r="J49" s="32"/>
      <c r="K49" s="31"/>
      <c r="L49" s="31"/>
      <c r="M49" s="33"/>
      <c r="N49" s="39">
        <v>2725220.35</v>
      </c>
      <c r="O49" s="40" t="s">
        <v>1901</v>
      </c>
      <c r="P49" s="68">
        <v>1</v>
      </c>
      <c r="Q49" s="283" t="s">
        <v>2131</v>
      </c>
      <c r="R49" s="123">
        <v>0.95</v>
      </c>
      <c r="S49" s="123">
        <v>1</v>
      </c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113">
        <f t="shared" si="0"/>
        <v>0</v>
      </c>
      <c r="AF49" s="60">
        <f t="shared" si="1"/>
        <v>0</v>
      </c>
      <c r="AG49" s="60">
        <f t="shared" si="2"/>
        <v>0</v>
      </c>
      <c r="AH49" s="60">
        <f t="shared" si="3"/>
        <v>0</v>
      </c>
      <c r="AI49" s="60">
        <f t="shared" si="4"/>
        <v>1</v>
      </c>
      <c r="AJ49" s="60">
        <f t="shared" si="5"/>
        <v>0</v>
      </c>
      <c r="AK49" s="60">
        <f t="shared" si="6"/>
        <v>0</v>
      </c>
      <c r="AL49" s="60">
        <f t="shared" si="7"/>
        <v>0</v>
      </c>
      <c r="AM49" s="60">
        <f t="shared" si="8"/>
        <v>0</v>
      </c>
      <c r="AN49" s="60">
        <f t="shared" si="9"/>
        <v>1</v>
      </c>
      <c r="AO49" t="s">
        <v>3454</v>
      </c>
      <c r="AP49" s="359" t="s">
        <v>3548</v>
      </c>
    </row>
    <row r="50" spans="1:42" ht="35.450000000000003" hidden="1" customHeight="1">
      <c r="A50" s="26" t="s">
        <v>911</v>
      </c>
      <c r="B50" s="34" t="s">
        <v>912</v>
      </c>
      <c r="C50" s="26">
        <v>305177</v>
      </c>
      <c r="D50" s="35" t="s">
        <v>917</v>
      </c>
      <c r="E50" s="35" t="s">
        <v>916</v>
      </c>
      <c r="F50" s="36">
        <v>0</v>
      </c>
      <c r="G50" s="33"/>
      <c r="H50" s="34">
        <v>1</v>
      </c>
      <c r="I50" s="32"/>
      <c r="J50" s="32"/>
      <c r="K50" s="31"/>
      <c r="L50" s="31"/>
      <c r="M50" s="33"/>
      <c r="N50" s="39">
        <v>1410957.61</v>
      </c>
      <c r="O50" s="40" t="s">
        <v>1901</v>
      </c>
      <c r="P50" s="68">
        <v>1</v>
      </c>
      <c r="Q50" s="283" t="s">
        <v>2131</v>
      </c>
      <c r="R50" s="123">
        <v>0.95</v>
      </c>
      <c r="S50" s="123">
        <v>1</v>
      </c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113">
        <f t="shared" si="0"/>
        <v>0</v>
      </c>
      <c r="AF50" s="60">
        <f t="shared" si="1"/>
        <v>0</v>
      </c>
      <c r="AG50" s="60">
        <f t="shared" si="2"/>
        <v>0</v>
      </c>
      <c r="AH50" s="60">
        <f t="shared" si="3"/>
        <v>0</v>
      </c>
      <c r="AI50" s="60">
        <f t="shared" si="4"/>
        <v>1</v>
      </c>
      <c r="AJ50" s="60">
        <f t="shared" si="5"/>
        <v>0</v>
      </c>
      <c r="AK50" s="60">
        <f t="shared" si="6"/>
        <v>0</v>
      </c>
      <c r="AL50" s="60">
        <f t="shared" si="7"/>
        <v>0</v>
      </c>
      <c r="AM50" s="60">
        <f t="shared" si="8"/>
        <v>0</v>
      </c>
      <c r="AN50" s="60">
        <f t="shared" si="9"/>
        <v>1</v>
      </c>
      <c r="AO50" t="s">
        <v>3454</v>
      </c>
      <c r="AP50" s="359" t="s">
        <v>3548</v>
      </c>
    </row>
    <row r="51" spans="1:42" ht="35.450000000000003" hidden="1" customHeight="1">
      <c r="A51" s="26" t="s">
        <v>911</v>
      </c>
      <c r="B51" s="34" t="s">
        <v>912</v>
      </c>
      <c r="C51" s="26">
        <v>305183</v>
      </c>
      <c r="D51" s="35" t="s">
        <v>915</v>
      </c>
      <c r="E51" s="35" t="s">
        <v>916</v>
      </c>
      <c r="F51" s="36">
        <v>0</v>
      </c>
      <c r="G51" s="33"/>
      <c r="H51" s="34">
        <v>1</v>
      </c>
      <c r="I51" s="32"/>
      <c r="J51" s="32"/>
      <c r="K51" s="31"/>
      <c r="L51" s="31"/>
      <c r="M51" s="33"/>
      <c r="N51" s="39">
        <v>1692354.66</v>
      </c>
      <c r="O51" s="40" t="s">
        <v>1901</v>
      </c>
      <c r="P51" s="68">
        <v>1</v>
      </c>
      <c r="Q51" s="283" t="s">
        <v>2131</v>
      </c>
      <c r="R51" s="123">
        <v>0.95</v>
      </c>
      <c r="S51" s="123">
        <v>1</v>
      </c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113">
        <f t="shared" si="0"/>
        <v>0</v>
      </c>
      <c r="AF51" s="60">
        <f t="shared" si="1"/>
        <v>0</v>
      </c>
      <c r="AG51" s="60">
        <f t="shared" si="2"/>
        <v>0</v>
      </c>
      <c r="AH51" s="60">
        <f t="shared" si="3"/>
        <v>0</v>
      </c>
      <c r="AI51" s="60">
        <f t="shared" si="4"/>
        <v>1</v>
      </c>
      <c r="AJ51" s="60">
        <f t="shared" si="5"/>
        <v>0</v>
      </c>
      <c r="AK51" s="60">
        <f t="shared" si="6"/>
        <v>0</v>
      </c>
      <c r="AL51" s="60">
        <f t="shared" si="7"/>
        <v>0</v>
      </c>
      <c r="AM51" s="60">
        <f t="shared" si="8"/>
        <v>0</v>
      </c>
      <c r="AN51" s="60">
        <f t="shared" si="9"/>
        <v>1</v>
      </c>
      <c r="AO51" t="s">
        <v>3454</v>
      </c>
      <c r="AP51" s="359" t="s">
        <v>3548</v>
      </c>
    </row>
    <row r="52" spans="1:42" ht="35.450000000000003" hidden="1" customHeight="1">
      <c r="A52" s="26" t="s">
        <v>911</v>
      </c>
      <c r="B52" s="34" t="s">
        <v>1006</v>
      </c>
      <c r="C52" s="26">
        <v>305199</v>
      </c>
      <c r="D52" s="35" t="s">
        <v>1015</v>
      </c>
      <c r="E52" s="35" t="s">
        <v>1016</v>
      </c>
      <c r="F52" s="36">
        <v>0</v>
      </c>
      <c r="G52" s="33"/>
      <c r="H52" s="34">
        <v>1</v>
      </c>
      <c r="I52" s="32"/>
      <c r="J52" s="32"/>
      <c r="K52" s="31"/>
      <c r="L52" s="31"/>
      <c r="M52" s="33"/>
      <c r="N52" s="39">
        <v>2442507.27</v>
      </c>
      <c r="O52" s="40" t="s">
        <v>1901</v>
      </c>
      <c r="P52" s="68">
        <v>1</v>
      </c>
      <c r="Q52" s="163" t="s">
        <v>2131</v>
      </c>
      <c r="R52" s="354"/>
      <c r="S52" s="123">
        <v>1</v>
      </c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113">
        <f t="shared" si="0"/>
        <v>0</v>
      </c>
      <c r="AF52" s="60">
        <f t="shared" si="1"/>
        <v>0</v>
      </c>
      <c r="AG52" s="60">
        <f t="shared" si="2"/>
        <v>0</v>
      </c>
      <c r="AH52" s="60">
        <f t="shared" si="3"/>
        <v>0</v>
      </c>
      <c r="AI52" s="60">
        <f t="shared" si="4"/>
        <v>1</v>
      </c>
      <c r="AJ52" s="60">
        <f t="shared" si="5"/>
        <v>0</v>
      </c>
      <c r="AK52" s="60">
        <f t="shared" si="6"/>
        <v>0</v>
      </c>
      <c r="AL52" s="60">
        <f t="shared" si="7"/>
        <v>0</v>
      </c>
      <c r="AM52" s="60">
        <f t="shared" si="8"/>
        <v>0</v>
      </c>
      <c r="AN52" s="60">
        <f t="shared" si="9"/>
        <v>1</v>
      </c>
      <c r="AP52" s="359" t="s">
        <v>3548</v>
      </c>
    </row>
    <row r="53" spans="1:42" ht="35.450000000000003" hidden="1" customHeight="1">
      <c r="A53" s="26" t="s">
        <v>911</v>
      </c>
      <c r="B53" s="34" t="s">
        <v>1006</v>
      </c>
      <c r="C53" s="26">
        <v>305223</v>
      </c>
      <c r="D53" s="35" t="s">
        <v>1019</v>
      </c>
      <c r="E53" s="35" t="s">
        <v>1014</v>
      </c>
      <c r="F53" s="36">
        <v>0</v>
      </c>
      <c r="G53" s="33"/>
      <c r="H53" s="34">
        <v>1</v>
      </c>
      <c r="I53" s="32"/>
      <c r="J53" s="32"/>
      <c r="K53" s="31"/>
      <c r="L53" s="31"/>
      <c r="M53" s="33"/>
      <c r="N53" s="39">
        <v>784163.64</v>
      </c>
      <c r="O53" s="40" t="s">
        <v>1901</v>
      </c>
      <c r="P53" s="68">
        <v>1</v>
      </c>
      <c r="Q53" s="163" t="s">
        <v>2131</v>
      </c>
      <c r="R53" s="354"/>
      <c r="S53" s="123">
        <v>1</v>
      </c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113">
        <f t="shared" si="0"/>
        <v>0</v>
      </c>
      <c r="AF53" s="60">
        <f t="shared" si="1"/>
        <v>0</v>
      </c>
      <c r="AG53" s="60">
        <f t="shared" si="2"/>
        <v>0</v>
      </c>
      <c r="AH53" s="60">
        <f t="shared" si="3"/>
        <v>0</v>
      </c>
      <c r="AI53" s="60">
        <f t="shared" si="4"/>
        <v>1</v>
      </c>
      <c r="AJ53" s="60">
        <f t="shared" si="5"/>
        <v>0</v>
      </c>
      <c r="AK53" s="60">
        <f t="shared" si="6"/>
        <v>0</v>
      </c>
      <c r="AL53" s="60">
        <f t="shared" si="7"/>
        <v>0</v>
      </c>
      <c r="AM53" s="60">
        <f t="shared" si="8"/>
        <v>0</v>
      </c>
      <c r="AN53" s="60">
        <f t="shared" si="9"/>
        <v>1</v>
      </c>
      <c r="AP53" s="359" t="s">
        <v>3548</v>
      </c>
    </row>
    <row r="54" spans="1:42" ht="35.450000000000003" hidden="1" customHeight="1">
      <c r="A54" s="26" t="s">
        <v>911</v>
      </c>
      <c r="B54" s="34" t="s">
        <v>1006</v>
      </c>
      <c r="C54" s="26">
        <v>340131</v>
      </c>
      <c r="D54" s="35" t="s">
        <v>1013</v>
      </c>
      <c r="E54" s="35" t="s">
        <v>1014</v>
      </c>
      <c r="F54" s="36">
        <v>0</v>
      </c>
      <c r="G54" s="33"/>
      <c r="H54" s="34">
        <v>1</v>
      </c>
      <c r="I54" s="32"/>
      <c r="J54" s="32"/>
      <c r="K54" s="31"/>
      <c r="L54" s="31"/>
      <c r="M54" s="33"/>
      <c r="N54" s="39">
        <v>979846.65</v>
      </c>
      <c r="O54" s="40" t="s">
        <v>1901</v>
      </c>
      <c r="P54" s="68">
        <v>1</v>
      </c>
      <c r="Q54" s="163" t="s">
        <v>2131</v>
      </c>
      <c r="R54" s="354"/>
      <c r="S54" s="123">
        <v>1</v>
      </c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113">
        <f t="shared" si="0"/>
        <v>0</v>
      </c>
      <c r="AF54" s="60">
        <f t="shared" si="1"/>
        <v>0</v>
      </c>
      <c r="AG54" s="60">
        <f t="shared" si="2"/>
        <v>0</v>
      </c>
      <c r="AH54" s="60">
        <f t="shared" si="3"/>
        <v>0</v>
      </c>
      <c r="AI54" s="60">
        <f t="shared" si="4"/>
        <v>1</v>
      </c>
      <c r="AJ54" s="60">
        <f t="shared" si="5"/>
        <v>0</v>
      </c>
      <c r="AK54" s="60">
        <f t="shared" si="6"/>
        <v>0</v>
      </c>
      <c r="AL54" s="60">
        <f t="shared" si="7"/>
        <v>0</v>
      </c>
      <c r="AM54" s="60">
        <f t="shared" si="8"/>
        <v>0</v>
      </c>
      <c r="AN54" s="60">
        <f t="shared" si="9"/>
        <v>1</v>
      </c>
      <c r="AP54" s="359" t="s">
        <v>3548</v>
      </c>
    </row>
    <row r="55" spans="1:42" ht="35.450000000000003" hidden="1" customHeight="1">
      <c r="A55" s="26" t="s">
        <v>911</v>
      </c>
      <c r="B55" s="34" t="s">
        <v>1006</v>
      </c>
      <c r="C55" s="26">
        <v>305214</v>
      </c>
      <c r="D55" s="35" t="s">
        <v>1011</v>
      </c>
      <c r="E55" s="35" t="s">
        <v>1012</v>
      </c>
      <c r="F55" s="36">
        <v>0</v>
      </c>
      <c r="G55" s="33"/>
      <c r="H55" s="34">
        <v>1</v>
      </c>
      <c r="I55" s="32"/>
      <c r="J55" s="32"/>
      <c r="K55" s="31"/>
      <c r="L55" s="31"/>
      <c r="M55" s="33"/>
      <c r="N55" s="39">
        <v>1792826.18</v>
      </c>
      <c r="O55" s="40" t="s">
        <v>1901</v>
      </c>
      <c r="P55" s="68">
        <v>1</v>
      </c>
      <c r="Q55" s="163" t="s">
        <v>2131</v>
      </c>
      <c r="R55" s="354"/>
      <c r="S55" s="123">
        <v>1</v>
      </c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113">
        <f t="shared" si="0"/>
        <v>0</v>
      </c>
      <c r="AF55" s="60">
        <f t="shared" si="1"/>
        <v>0</v>
      </c>
      <c r="AG55" s="60">
        <f t="shared" si="2"/>
        <v>0</v>
      </c>
      <c r="AH55" s="60">
        <f t="shared" si="3"/>
        <v>0</v>
      </c>
      <c r="AI55" s="60">
        <f t="shared" si="4"/>
        <v>1</v>
      </c>
      <c r="AJ55" s="60">
        <f t="shared" si="5"/>
        <v>0</v>
      </c>
      <c r="AK55" s="60">
        <f t="shared" si="6"/>
        <v>0</v>
      </c>
      <c r="AL55" s="60">
        <f t="shared" si="7"/>
        <v>0</v>
      </c>
      <c r="AM55" s="60">
        <f t="shared" si="8"/>
        <v>0</v>
      </c>
      <c r="AN55" s="60">
        <f t="shared" si="9"/>
        <v>1</v>
      </c>
      <c r="AP55" s="359" t="s">
        <v>3548</v>
      </c>
    </row>
    <row r="56" spans="1:42" ht="35.450000000000003" hidden="1" customHeight="1">
      <c r="A56" s="26" t="s">
        <v>911</v>
      </c>
      <c r="B56" s="34" t="s">
        <v>1006</v>
      </c>
      <c r="C56" s="26">
        <v>305201</v>
      </c>
      <c r="D56" s="35" t="s">
        <v>1020</v>
      </c>
      <c r="E56" s="35" t="s">
        <v>1010</v>
      </c>
      <c r="F56" s="36">
        <v>0</v>
      </c>
      <c r="G56" s="33"/>
      <c r="H56" s="34">
        <v>1</v>
      </c>
      <c r="I56" s="32"/>
      <c r="J56" s="32"/>
      <c r="K56" s="31"/>
      <c r="L56" s="31"/>
      <c r="M56" s="33"/>
      <c r="N56" s="39">
        <v>1088979.46</v>
      </c>
      <c r="O56" s="40" t="s">
        <v>1901</v>
      </c>
      <c r="P56" s="68">
        <v>1</v>
      </c>
      <c r="Q56" s="163" t="s">
        <v>2131</v>
      </c>
      <c r="R56" s="354"/>
      <c r="S56" s="123">
        <v>1</v>
      </c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113">
        <f t="shared" si="0"/>
        <v>0</v>
      </c>
      <c r="AF56" s="60">
        <f t="shared" si="1"/>
        <v>0</v>
      </c>
      <c r="AG56" s="60">
        <f t="shared" si="2"/>
        <v>0</v>
      </c>
      <c r="AH56" s="60">
        <f t="shared" si="3"/>
        <v>0</v>
      </c>
      <c r="AI56" s="60">
        <f t="shared" si="4"/>
        <v>1</v>
      </c>
      <c r="AJ56" s="60">
        <f t="shared" si="5"/>
        <v>0</v>
      </c>
      <c r="AK56" s="60">
        <f t="shared" si="6"/>
        <v>0</v>
      </c>
      <c r="AL56" s="60">
        <f t="shared" si="7"/>
        <v>0</v>
      </c>
      <c r="AM56" s="60">
        <f t="shared" si="8"/>
        <v>0</v>
      </c>
      <c r="AN56" s="60">
        <f t="shared" si="9"/>
        <v>1</v>
      </c>
      <c r="AP56" s="359" t="s">
        <v>3548</v>
      </c>
    </row>
    <row r="57" spans="1:42" ht="35.450000000000003" hidden="1" customHeight="1">
      <c r="A57" s="26" t="s">
        <v>911</v>
      </c>
      <c r="B57" s="34" t="s">
        <v>1006</v>
      </c>
      <c r="C57" s="26">
        <v>305216</v>
      </c>
      <c r="D57" s="35" t="s">
        <v>1009</v>
      </c>
      <c r="E57" s="35" t="s">
        <v>1010</v>
      </c>
      <c r="F57" s="36">
        <v>0</v>
      </c>
      <c r="G57" s="33"/>
      <c r="H57" s="34">
        <v>1</v>
      </c>
      <c r="I57" s="32"/>
      <c r="J57" s="32"/>
      <c r="K57" s="31"/>
      <c r="L57" s="31"/>
      <c r="M57" s="33"/>
      <c r="N57" s="39">
        <v>1895776.58</v>
      </c>
      <c r="O57" s="40" t="s">
        <v>1901</v>
      </c>
      <c r="P57" s="68">
        <v>1</v>
      </c>
      <c r="Q57" s="163" t="s">
        <v>2131</v>
      </c>
      <c r="R57" s="354"/>
      <c r="S57" s="123">
        <v>1</v>
      </c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113">
        <f t="shared" si="0"/>
        <v>0</v>
      </c>
      <c r="AF57" s="60">
        <f t="shared" si="1"/>
        <v>0</v>
      </c>
      <c r="AG57" s="60">
        <f t="shared" si="2"/>
        <v>0</v>
      </c>
      <c r="AH57" s="60">
        <f t="shared" si="3"/>
        <v>0</v>
      </c>
      <c r="AI57" s="60">
        <f t="shared" si="4"/>
        <v>1</v>
      </c>
      <c r="AJ57" s="60">
        <f t="shared" si="5"/>
        <v>0</v>
      </c>
      <c r="AK57" s="60">
        <f t="shared" si="6"/>
        <v>0</v>
      </c>
      <c r="AL57" s="60">
        <f t="shared" si="7"/>
        <v>0</v>
      </c>
      <c r="AM57" s="60">
        <f t="shared" si="8"/>
        <v>0</v>
      </c>
      <c r="AN57" s="60">
        <f t="shared" si="9"/>
        <v>1</v>
      </c>
      <c r="AP57" s="359" t="s">
        <v>3548</v>
      </c>
    </row>
    <row r="58" spans="1:42" ht="35.450000000000003" hidden="1" customHeight="1">
      <c r="A58" s="26" t="s">
        <v>911</v>
      </c>
      <c r="B58" s="34" t="s">
        <v>1006</v>
      </c>
      <c r="C58" s="26">
        <v>305217</v>
      </c>
      <c r="D58" s="35" t="s">
        <v>1007</v>
      </c>
      <c r="E58" s="35" t="s">
        <v>1008</v>
      </c>
      <c r="F58" s="36">
        <v>0</v>
      </c>
      <c r="G58" s="33"/>
      <c r="H58" s="34">
        <v>1</v>
      </c>
      <c r="I58" s="32"/>
      <c r="J58" s="32"/>
      <c r="K58" s="31"/>
      <c r="L58" s="31"/>
      <c r="M58" s="33"/>
      <c r="N58" s="39">
        <v>2016943.01</v>
      </c>
      <c r="O58" s="40" t="s">
        <v>1901</v>
      </c>
      <c r="P58" s="68">
        <v>1</v>
      </c>
      <c r="Q58" s="163" t="s">
        <v>2131</v>
      </c>
      <c r="R58" s="354"/>
      <c r="S58" s="123">
        <v>1</v>
      </c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113">
        <f t="shared" si="0"/>
        <v>0</v>
      </c>
      <c r="AF58" s="60">
        <f t="shared" si="1"/>
        <v>0</v>
      </c>
      <c r="AG58" s="60">
        <f t="shared" si="2"/>
        <v>0</v>
      </c>
      <c r="AH58" s="60">
        <f t="shared" si="3"/>
        <v>0</v>
      </c>
      <c r="AI58" s="60">
        <f t="shared" si="4"/>
        <v>1</v>
      </c>
      <c r="AJ58" s="60">
        <f t="shared" si="5"/>
        <v>0</v>
      </c>
      <c r="AK58" s="60">
        <f t="shared" si="6"/>
        <v>0</v>
      </c>
      <c r="AL58" s="60">
        <f t="shared" si="7"/>
        <v>0</v>
      </c>
      <c r="AM58" s="60">
        <f t="shared" si="8"/>
        <v>0</v>
      </c>
      <c r="AN58" s="60">
        <f t="shared" si="9"/>
        <v>1</v>
      </c>
      <c r="AP58" s="359" t="s">
        <v>3548</v>
      </c>
    </row>
    <row r="59" spans="1:42" ht="35.450000000000003" hidden="1" customHeight="1">
      <c r="A59" s="26" t="s">
        <v>911</v>
      </c>
      <c r="B59" s="34" t="s">
        <v>1006</v>
      </c>
      <c r="C59" s="26">
        <v>305218</v>
      </c>
      <c r="D59" s="35" t="s">
        <v>1024</v>
      </c>
      <c r="E59" s="35" t="s">
        <v>1008</v>
      </c>
      <c r="F59" s="36">
        <v>0</v>
      </c>
      <c r="G59" s="33"/>
      <c r="H59" s="34">
        <v>1</v>
      </c>
      <c r="I59" s="32"/>
      <c r="J59" s="32"/>
      <c r="K59" s="31"/>
      <c r="L59" s="31"/>
      <c r="M59" s="33"/>
      <c r="N59" s="39">
        <v>1090872.8700000001</v>
      </c>
      <c r="O59" s="40" t="s">
        <v>1901</v>
      </c>
      <c r="P59" s="68">
        <v>1</v>
      </c>
      <c r="Q59" s="163" t="s">
        <v>2131</v>
      </c>
      <c r="R59" s="354"/>
      <c r="S59" s="123">
        <v>1</v>
      </c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113">
        <f t="shared" si="0"/>
        <v>0</v>
      </c>
      <c r="AF59" s="60">
        <f t="shared" si="1"/>
        <v>0</v>
      </c>
      <c r="AG59" s="60">
        <f t="shared" si="2"/>
        <v>0</v>
      </c>
      <c r="AH59" s="60">
        <f t="shared" si="3"/>
        <v>0</v>
      </c>
      <c r="AI59" s="60">
        <f t="shared" si="4"/>
        <v>1</v>
      </c>
      <c r="AJ59" s="60">
        <f t="shared" si="5"/>
        <v>0</v>
      </c>
      <c r="AK59" s="60">
        <f t="shared" si="6"/>
        <v>0</v>
      </c>
      <c r="AL59" s="60">
        <f t="shared" si="7"/>
        <v>0</v>
      </c>
      <c r="AM59" s="60">
        <f t="shared" si="8"/>
        <v>0</v>
      </c>
      <c r="AN59" s="60">
        <f t="shared" si="9"/>
        <v>1</v>
      </c>
      <c r="AP59" s="359" t="s">
        <v>3548</v>
      </c>
    </row>
    <row r="60" spans="1:42" ht="35.450000000000003" hidden="1" customHeight="1">
      <c r="A60" s="26" t="s">
        <v>911</v>
      </c>
      <c r="B60" s="34" t="s">
        <v>1006</v>
      </c>
      <c r="C60" s="26">
        <v>305211</v>
      </c>
      <c r="D60" s="35" t="s">
        <v>1017</v>
      </c>
      <c r="E60" s="35" t="s">
        <v>1018</v>
      </c>
      <c r="F60" s="36">
        <v>0</v>
      </c>
      <c r="G60" s="33"/>
      <c r="H60" s="34">
        <v>1</v>
      </c>
      <c r="I60" s="32"/>
      <c r="J60" s="32"/>
      <c r="K60" s="31"/>
      <c r="L60" s="31"/>
      <c r="M60" s="33"/>
      <c r="N60" s="39">
        <v>967916.92</v>
      </c>
      <c r="O60" s="40" t="s">
        <v>1901</v>
      </c>
      <c r="P60" s="68">
        <v>1</v>
      </c>
      <c r="Q60" s="163" t="s">
        <v>2131</v>
      </c>
      <c r="R60" s="354"/>
      <c r="S60" s="123">
        <v>1</v>
      </c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113">
        <f t="shared" si="0"/>
        <v>0</v>
      </c>
      <c r="AF60" s="60">
        <f t="shared" si="1"/>
        <v>0</v>
      </c>
      <c r="AG60" s="60">
        <f t="shared" si="2"/>
        <v>0</v>
      </c>
      <c r="AH60" s="60">
        <f t="shared" si="3"/>
        <v>0</v>
      </c>
      <c r="AI60" s="60">
        <f t="shared" si="4"/>
        <v>1</v>
      </c>
      <c r="AJ60" s="60">
        <f t="shared" si="5"/>
        <v>0</v>
      </c>
      <c r="AK60" s="60">
        <f t="shared" si="6"/>
        <v>0</v>
      </c>
      <c r="AL60" s="60">
        <f t="shared" si="7"/>
        <v>0</v>
      </c>
      <c r="AM60" s="60">
        <f t="shared" si="8"/>
        <v>0</v>
      </c>
      <c r="AN60" s="60">
        <f t="shared" si="9"/>
        <v>1</v>
      </c>
      <c r="AP60" s="359" t="s">
        <v>3548</v>
      </c>
    </row>
    <row r="61" spans="1:42" ht="35.450000000000003" hidden="1" customHeight="1">
      <c r="A61" s="26" t="s">
        <v>911</v>
      </c>
      <c r="B61" s="34" t="s">
        <v>1006</v>
      </c>
      <c r="C61" s="26">
        <v>305208</v>
      </c>
      <c r="D61" s="35" t="s">
        <v>1021</v>
      </c>
      <c r="E61" s="35" t="s">
        <v>1022</v>
      </c>
      <c r="F61" s="36">
        <v>0</v>
      </c>
      <c r="G61" s="33"/>
      <c r="H61" s="34">
        <v>1</v>
      </c>
      <c r="I61" s="32"/>
      <c r="J61" s="32"/>
      <c r="K61" s="31"/>
      <c r="L61" s="31"/>
      <c r="M61" s="33"/>
      <c r="N61" s="39">
        <v>984873.35</v>
      </c>
      <c r="O61" s="40" t="s">
        <v>1901</v>
      </c>
      <c r="P61" s="68">
        <v>1</v>
      </c>
      <c r="Q61" s="163" t="s">
        <v>2131</v>
      </c>
      <c r="R61" s="354"/>
      <c r="S61" s="123">
        <v>1</v>
      </c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113">
        <f t="shared" si="0"/>
        <v>0</v>
      </c>
      <c r="AF61" s="60">
        <f t="shared" si="1"/>
        <v>0</v>
      </c>
      <c r="AG61" s="60">
        <f t="shared" si="2"/>
        <v>0</v>
      </c>
      <c r="AH61" s="60">
        <f t="shared" si="3"/>
        <v>0</v>
      </c>
      <c r="AI61" s="60">
        <f t="shared" si="4"/>
        <v>1</v>
      </c>
      <c r="AJ61" s="60">
        <f t="shared" si="5"/>
        <v>0</v>
      </c>
      <c r="AK61" s="60">
        <f t="shared" si="6"/>
        <v>0</v>
      </c>
      <c r="AL61" s="60">
        <f t="shared" si="7"/>
        <v>0</v>
      </c>
      <c r="AM61" s="60">
        <f t="shared" si="8"/>
        <v>0</v>
      </c>
      <c r="AN61" s="60">
        <f t="shared" si="9"/>
        <v>1</v>
      </c>
      <c r="AP61" s="359" t="s">
        <v>3548</v>
      </c>
    </row>
    <row r="62" spans="1:42" ht="35.450000000000003" hidden="1" customHeight="1">
      <c r="A62" s="26" t="s">
        <v>911</v>
      </c>
      <c r="B62" s="34" t="s">
        <v>1006</v>
      </c>
      <c r="C62" s="26">
        <v>305220</v>
      </c>
      <c r="D62" s="35" t="s">
        <v>1023</v>
      </c>
      <c r="E62" s="35" t="s">
        <v>1022</v>
      </c>
      <c r="F62" s="36">
        <v>0</v>
      </c>
      <c r="G62" s="33"/>
      <c r="H62" s="34">
        <v>1</v>
      </c>
      <c r="I62" s="32"/>
      <c r="J62" s="32"/>
      <c r="K62" s="31"/>
      <c r="L62" s="31"/>
      <c r="M62" s="33"/>
      <c r="N62" s="39">
        <v>1506409.43</v>
      </c>
      <c r="O62" s="40" t="s">
        <v>1901</v>
      </c>
      <c r="P62" s="68">
        <v>1</v>
      </c>
      <c r="Q62" s="163" t="s">
        <v>2131</v>
      </c>
      <c r="R62" s="354"/>
      <c r="S62" s="123">
        <v>1</v>
      </c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113">
        <f t="shared" si="0"/>
        <v>0</v>
      </c>
      <c r="AF62" s="60">
        <f t="shared" si="1"/>
        <v>0</v>
      </c>
      <c r="AG62" s="60">
        <f t="shared" si="2"/>
        <v>0</v>
      </c>
      <c r="AH62" s="60">
        <f t="shared" si="3"/>
        <v>0</v>
      </c>
      <c r="AI62" s="60">
        <f t="shared" si="4"/>
        <v>1</v>
      </c>
      <c r="AJ62" s="60">
        <f t="shared" si="5"/>
        <v>0</v>
      </c>
      <c r="AK62" s="60">
        <f t="shared" si="6"/>
        <v>0</v>
      </c>
      <c r="AL62" s="60">
        <f t="shared" si="7"/>
        <v>0</v>
      </c>
      <c r="AM62" s="60">
        <f t="shared" si="8"/>
        <v>0</v>
      </c>
      <c r="AN62" s="60">
        <f t="shared" si="9"/>
        <v>1</v>
      </c>
      <c r="AP62" s="359" t="s">
        <v>3548</v>
      </c>
    </row>
    <row r="63" spans="1:42" ht="35.450000000000003" hidden="1" customHeight="1">
      <c r="A63" s="26" t="s">
        <v>911</v>
      </c>
      <c r="B63" s="34" t="s">
        <v>921</v>
      </c>
      <c r="C63" s="26">
        <v>305242</v>
      </c>
      <c r="D63" s="35" t="s">
        <v>926</v>
      </c>
      <c r="E63" s="35" t="s">
        <v>927</v>
      </c>
      <c r="F63" s="36">
        <v>0</v>
      </c>
      <c r="G63" s="33"/>
      <c r="H63" s="34">
        <v>1</v>
      </c>
      <c r="I63" s="32"/>
      <c r="J63" s="32"/>
      <c r="K63" s="31"/>
      <c r="L63" s="31"/>
      <c r="M63" s="33"/>
      <c r="N63" s="39">
        <v>1559940.28</v>
      </c>
      <c r="O63" s="40" t="s">
        <v>1901</v>
      </c>
      <c r="P63" s="68">
        <v>1</v>
      </c>
      <c r="Q63" s="95" t="s">
        <v>2131</v>
      </c>
      <c r="R63" s="100">
        <v>0.8</v>
      </c>
      <c r="S63" s="100">
        <v>1</v>
      </c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113">
        <f t="shared" si="0"/>
        <v>0</v>
      </c>
      <c r="AF63" s="60">
        <f t="shared" si="1"/>
        <v>0</v>
      </c>
      <c r="AG63" s="60">
        <f t="shared" si="2"/>
        <v>0</v>
      </c>
      <c r="AH63" s="60">
        <f t="shared" si="3"/>
        <v>0</v>
      </c>
      <c r="AI63" s="60">
        <f t="shared" si="4"/>
        <v>1</v>
      </c>
      <c r="AJ63" s="60">
        <f t="shared" si="5"/>
        <v>0</v>
      </c>
      <c r="AK63" s="60">
        <f t="shared" si="6"/>
        <v>0</v>
      </c>
      <c r="AL63" s="60">
        <f t="shared" si="7"/>
        <v>0</v>
      </c>
      <c r="AM63" s="60">
        <f t="shared" si="8"/>
        <v>0</v>
      </c>
      <c r="AN63" s="60">
        <f t="shared" si="9"/>
        <v>1</v>
      </c>
      <c r="AP63" s="359" t="s">
        <v>3548</v>
      </c>
    </row>
    <row r="64" spans="1:42" ht="35.450000000000003" hidden="1" customHeight="1">
      <c r="A64" s="26" t="s">
        <v>911</v>
      </c>
      <c r="B64" s="34" t="s">
        <v>921</v>
      </c>
      <c r="C64" s="26">
        <v>305244</v>
      </c>
      <c r="D64" s="35" t="s">
        <v>928</v>
      </c>
      <c r="E64" s="35" t="s">
        <v>929</v>
      </c>
      <c r="F64" s="36">
        <v>0</v>
      </c>
      <c r="G64" s="33"/>
      <c r="H64" s="34">
        <v>1</v>
      </c>
      <c r="I64" s="32"/>
      <c r="J64" s="32"/>
      <c r="K64" s="31"/>
      <c r="L64" s="31"/>
      <c r="M64" s="33"/>
      <c r="N64" s="39">
        <v>1722122.63</v>
      </c>
      <c r="O64" s="40" t="s">
        <v>1901</v>
      </c>
      <c r="P64" s="68">
        <v>1</v>
      </c>
      <c r="Q64" s="283" t="s">
        <v>2131</v>
      </c>
      <c r="R64" s="100">
        <v>0.8</v>
      </c>
      <c r="S64" s="100">
        <v>1</v>
      </c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113">
        <f t="shared" si="0"/>
        <v>0</v>
      </c>
      <c r="AF64" s="60">
        <f t="shared" si="1"/>
        <v>0</v>
      </c>
      <c r="AG64" s="60">
        <f t="shared" si="2"/>
        <v>0</v>
      </c>
      <c r="AH64" s="60">
        <f t="shared" si="3"/>
        <v>0</v>
      </c>
      <c r="AI64" s="60">
        <f t="shared" si="4"/>
        <v>1</v>
      </c>
      <c r="AJ64" s="60">
        <f t="shared" si="5"/>
        <v>0</v>
      </c>
      <c r="AK64" s="60">
        <f t="shared" si="6"/>
        <v>0</v>
      </c>
      <c r="AL64" s="60">
        <f t="shared" si="7"/>
        <v>0</v>
      </c>
      <c r="AM64" s="60">
        <f t="shared" si="8"/>
        <v>0</v>
      </c>
      <c r="AN64" s="60">
        <f t="shared" si="9"/>
        <v>1</v>
      </c>
      <c r="AP64" s="359" t="s">
        <v>3548</v>
      </c>
    </row>
    <row r="65" spans="1:42" ht="35.450000000000003" hidden="1" customHeight="1">
      <c r="A65" s="26" t="s">
        <v>911</v>
      </c>
      <c r="B65" s="34" t="s">
        <v>921</v>
      </c>
      <c r="C65" s="26">
        <v>305252</v>
      </c>
      <c r="D65" s="35" t="s">
        <v>932</v>
      </c>
      <c r="E65" s="35" t="s">
        <v>929</v>
      </c>
      <c r="F65" s="36">
        <v>0</v>
      </c>
      <c r="G65" s="33"/>
      <c r="H65" s="34">
        <v>1</v>
      </c>
      <c r="I65" s="32"/>
      <c r="J65" s="32"/>
      <c r="K65" s="31"/>
      <c r="L65" s="31"/>
      <c r="M65" s="33"/>
      <c r="N65" s="39">
        <v>1255178.1000000001</v>
      </c>
      <c r="O65" s="40" t="s">
        <v>1901</v>
      </c>
      <c r="P65" s="68">
        <v>1</v>
      </c>
      <c r="Q65" s="283" t="s">
        <v>2131</v>
      </c>
      <c r="R65" s="100">
        <v>0.8</v>
      </c>
      <c r="S65" s="100">
        <v>1</v>
      </c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113">
        <f t="shared" si="0"/>
        <v>0</v>
      </c>
      <c r="AF65" s="60">
        <f t="shared" si="1"/>
        <v>0</v>
      </c>
      <c r="AG65" s="60">
        <f t="shared" si="2"/>
        <v>0</v>
      </c>
      <c r="AH65" s="60">
        <f t="shared" si="3"/>
        <v>0</v>
      </c>
      <c r="AI65" s="60">
        <f t="shared" si="4"/>
        <v>1</v>
      </c>
      <c r="AJ65" s="60">
        <f t="shared" si="5"/>
        <v>0</v>
      </c>
      <c r="AK65" s="60">
        <f t="shared" si="6"/>
        <v>0</v>
      </c>
      <c r="AL65" s="60">
        <f t="shared" si="7"/>
        <v>0</v>
      </c>
      <c r="AM65" s="60">
        <f t="shared" si="8"/>
        <v>0</v>
      </c>
      <c r="AN65" s="60">
        <f t="shared" si="9"/>
        <v>1</v>
      </c>
      <c r="AP65" s="359" t="s">
        <v>3548</v>
      </c>
    </row>
    <row r="66" spans="1:42" ht="35.450000000000003" hidden="1" customHeight="1">
      <c r="A66" s="26" t="s">
        <v>911</v>
      </c>
      <c r="B66" s="34" t="s">
        <v>921</v>
      </c>
      <c r="C66" s="26">
        <v>305259</v>
      </c>
      <c r="D66" s="35" t="s">
        <v>937</v>
      </c>
      <c r="E66" s="35" t="s">
        <v>929</v>
      </c>
      <c r="F66" s="36">
        <v>0</v>
      </c>
      <c r="G66" s="33"/>
      <c r="H66" s="34">
        <v>1</v>
      </c>
      <c r="I66" s="32"/>
      <c r="J66" s="32"/>
      <c r="K66" s="31"/>
      <c r="L66" s="31"/>
      <c r="M66" s="33"/>
      <c r="N66" s="39">
        <v>1195926.78</v>
      </c>
      <c r="O66" s="40" t="s">
        <v>1901</v>
      </c>
      <c r="P66" s="68">
        <v>1</v>
      </c>
      <c r="Q66" s="283" t="s">
        <v>2131</v>
      </c>
      <c r="R66" s="100">
        <v>0.8</v>
      </c>
      <c r="S66" s="100">
        <v>1</v>
      </c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113">
        <f t="shared" si="0"/>
        <v>0</v>
      </c>
      <c r="AF66" s="60">
        <f t="shared" si="1"/>
        <v>0</v>
      </c>
      <c r="AG66" s="60">
        <f t="shared" si="2"/>
        <v>0</v>
      </c>
      <c r="AH66" s="60">
        <f t="shared" si="3"/>
        <v>0</v>
      </c>
      <c r="AI66" s="60">
        <f t="shared" si="4"/>
        <v>1</v>
      </c>
      <c r="AJ66" s="60">
        <f t="shared" si="5"/>
        <v>0</v>
      </c>
      <c r="AK66" s="60">
        <f t="shared" si="6"/>
        <v>0</v>
      </c>
      <c r="AL66" s="60">
        <f t="shared" si="7"/>
        <v>0</v>
      </c>
      <c r="AM66" s="60">
        <f t="shared" si="8"/>
        <v>0</v>
      </c>
      <c r="AN66" s="60">
        <f t="shared" si="9"/>
        <v>1</v>
      </c>
      <c r="AP66" s="359" t="s">
        <v>3548</v>
      </c>
    </row>
    <row r="67" spans="1:42" ht="35.450000000000003" hidden="1" customHeight="1">
      <c r="A67" s="26" t="s">
        <v>911</v>
      </c>
      <c r="B67" s="34" t="s">
        <v>921</v>
      </c>
      <c r="C67" s="26">
        <v>305237</v>
      </c>
      <c r="D67" s="35" t="s">
        <v>943</v>
      </c>
      <c r="E67" s="35" t="s">
        <v>944</v>
      </c>
      <c r="F67" s="36">
        <v>0</v>
      </c>
      <c r="G67" s="33"/>
      <c r="H67" s="34">
        <v>1</v>
      </c>
      <c r="I67" s="32"/>
      <c r="J67" s="32"/>
      <c r="K67" s="31"/>
      <c r="L67" s="31"/>
      <c r="M67" s="33"/>
      <c r="N67" s="39">
        <v>703212.95</v>
      </c>
      <c r="O67" s="40" t="s">
        <v>1901</v>
      </c>
      <c r="P67" s="68">
        <v>1</v>
      </c>
      <c r="Q67" s="283" t="s">
        <v>2131</v>
      </c>
      <c r="R67" s="100">
        <v>0.8</v>
      </c>
      <c r="S67" s="100">
        <v>1</v>
      </c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113">
        <f t="shared" si="0"/>
        <v>0</v>
      </c>
      <c r="AF67" s="60">
        <f t="shared" si="1"/>
        <v>0</v>
      </c>
      <c r="AG67" s="60">
        <f t="shared" si="2"/>
        <v>0</v>
      </c>
      <c r="AH67" s="60">
        <f t="shared" si="3"/>
        <v>0</v>
      </c>
      <c r="AI67" s="60">
        <f t="shared" si="4"/>
        <v>1</v>
      </c>
      <c r="AJ67" s="60">
        <f t="shared" si="5"/>
        <v>0</v>
      </c>
      <c r="AK67" s="60">
        <f t="shared" si="6"/>
        <v>0</v>
      </c>
      <c r="AL67" s="60">
        <f t="shared" si="7"/>
        <v>0</v>
      </c>
      <c r="AM67" s="60">
        <f t="shared" si="8"/>
        <v>0</v>
      </c>
      <c r="AN67" s="60">
        <f t="shared" si="9"/>
        <v>1</v>
      </c>
      <c r="AP67" s="359" t="s">
        <v>3548</v>
      </c>
    </row>
    <row r="68" spans="1:42" ht="35.450000000000003" hidden="1" customHeight="1">
      <c r="A68" s="26" t="s">
        <v>911</v>
      </c>
      <c r="B68" s="34" t="s">
        <v>921</v>
      </c>
      <c r="C68" s="26">
        <v>305260</v>
      </c>
      <c r="D68" s="35" t="s">
        <v>953</v>
      </c>
      <c r="E68" s="35" t="s">
        <v>944</v>
      </c>
      <c r="F68" s="36">
        <v>0</v>
      </c>
      <c r="G68" s="33"/>
      <c r="H68" s="34">
        <v>1</v>
      </c>
      <c r="I68" s="32"/>
      <c r="J68" s="32"/>
      <c r="K68" s="31"/>
      <c r="L68" s="31"/>
      <c r="M68" s="33"/>
      <c r="N68" s="39">
        <v>1490662.56</v>
      </c>
      <c r="O68" s="40" t="s">
        <v>1901</v>
      </c>
      <c r="P68" s="68">
        <v>1</v>
      </c>
      <c r="Q68" s="283" t="s">
        <v>2131</v>
      </c>
      <c r="R68" s="100">
        <v>0.8</v>
      </c>
      <c r="S68" s="100">
        <v>1</v>
      </c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113">
        <f t="shared" si="0"/>
        <v>0</v>
      </c>
      <c r="AF68" s="60">
        <f t="shared" si="1"/>
        <v>0</v>
      </c>
      <c r="AG68" s="60">
        <f t="shared" si="2"/>
        <v>0</v>
      </c>
      <c r="AH68" s="60">
        <f t="shared" si="3"/>
        <v>0</v>
      </c>
      <c r="AI68" s="60">
        <f t="shared" si="4"/>
        <v>1</v>
      </c>
      <c r="AJ68" s="60">
        <f t="shared" si="5"/>
        <v>0</v>
      </c>
      <c r="AK68" s="60">
        <f t="shared" si="6"/>
        <v>0</v>
      </c>
      <c r="AL68" s="60">
        <f t="shared" si="7"/>
        <v>0</v>
      </c>
      <c r="AM68" s="60">
        <f t="shared" si="8"/>
        <v>0</v>
      </c>
      <c r="AN68" s="60">
        <f t="shared" si="9"/>
        <v>1</v>
      </c>
      <c r="AP68" s="359" t="s">
        <v>3548</v>
      </c>
    </row>
    <row r="69" spans="1:42" ht="35.450000000000003" hidden="1" customHeight="1">
      <c r="A69" s="26" t="s">
        <v>911</v>
      </c>
      <c r="B69" s="34" t="s">
        <v>921</v>
      </c>
      <c r="C69" s="26">
        <v>305255</v>
      </c>
      <c r="D69" s="35" t="s">
        <v>933</v>
      </c>
      <c r="E69" s="35" t="s">
        <v>934</v>
      </c>
      <c r="F69" s="36">
        <v>0</v>
      </c>
      <c r="G69" s="33"/>
      <c r="H69" s="34">
        <v>1</v>
      </c>
      <c r="I69" s="32"/>
      <c r="J69" s="32"/>
      <c r="K69" s="31"/>
      <c r="L69" s="31"/>
      <c r="M69" s="33"/>
      <c r="N69" s="39">
        <v>1648360.08</v>
      </c>
      <c r="O69" s="40" t="s">
        <v>1901</v>
      </c>
      <c r="P69" s="68">
        <v>1</v>
      </c>
      <c r="Q69" s="283" t="s">
        <v>2131</v>
      </c>
      <c r="R69" s="100">
        <v>0.8</v>
      </c>
      <c r="S69" s="100">
        <v>1</v>
      </c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113">
        <f t="shared" si="0"/>
        <v>0</v>
      </c>
      <c r="AF69" s="60">
        <f t="shared" si="1"/>
        <v>0</v>
      </c>
      <c r="AG69" s="60">
        <f t="shared" si="2"/>
        <v>0</v>
      </c>
      <c r="AH69" s="60">
        <f t="shared" si="3"/>
        <v>0</v>
      </c>
      <c r="AI69" s="60">
        <f t="shared" si="4"/>
        <v>1</v>
      </c>
      <c r="AJ69" s="60">
        <f t="shared" si="5"/>
        <v>0</v>
      </c>
      <c r="AK69" s="60">
        <f t="shared" si="6"/>
        <v>0</v>
      </c>
      <c r="AL69" s="60">
        <f t="shared" si="7"/>
        <v>0</v>
      </c>
      <c r="AM69" s="60">
        <f t="shared" si="8"/>
        <v>0</v>
      </c>
      <c r="AN69" s="60">
        <f t="shared" si="9"/>
        <v>1</v>
      </c>
      <c r="AP69" s="359" t="s">
        <v>3548</v>
      </c>
    </row>
    <row r="70" spans="1:42" ht="35.450000000000003" hidden="1" customHeight="1">
      <c r="A70" s="26" t="s">
        <v>911</v>
      </c>
      <c r="B70" s="34" t="s">
        <v>921</v>
      </c>
      <c r="C70" s="26">
        <v>340155</v>
      </c>
      <c r="D70" s="35" t="s">
        <v>935</v>
      </c>
      <c r="E70" s="35" t="s">
        <v>936</v>
      </c>
      <c r="F70" s="36">
        <v>0</v>
      </c>
      <c r="G70" s="33"/>
      <c r="H70" s="34">
        <v>1</v>
      </c>
      <c r="I70" s="32"/>
      <c r="J70" s="32"/>
      <c r="K70" s="31"/>
      <c r="L70" s="31"/>
      <c r="M70" s="33"/>
      <c r="N70" s="39">
        <v>943990.98</v>
      </c>
      <c r="O70" s="40" t="s">
        <v>1901</v>
      </c>
      <c r="P70" s="68">
        <v>1</v>
      </c>
      <c r="Q70" s="283" t="s">
        <v>2131</v>
      </c>
      <c r="R70" s="100">
        <v>0.8</v>
      </c>
      <c r="S70" s="100">
        <v>1</v>
      </c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113">
        <f t="shared" si="0"/>
        <v>0</v>
      </c>
      <c r="AF70" s="60">
        <f t="shared" si="1"/>
        <v>0</v>
      </c>
      <c r="AG70" s="60">
        <f t="shared" si="2"/>
        <v>0</v>
      </c>
      <c r="AH70" s="60">
        <f t="shared" si="3"/>
        <v>0</v>
      </c>
      <c r="AI70" s="60">
        <f t="shared" si="4"/>
        <v>1</v>
      </c>
      <c r="AJ70" s="60">
        <f t="shared" si="5"/>
        <v>0</v>
      </c>
      <c r="AK70" s="60">
        <f t="shared" si="6"/>
        <v>0</v>
      </c>
      <c r="AL70" s="60">
        <f t="shared" si="7"/>
        <v>0</v>
      </c>
      <c r="AM70" s="60">
        <f t="shared" si="8"/>
        <v>0</v>
      </c>
      <c r="AN70" s="60">
        <f t="shared" si="9"/>
        <v>1</v>
      </c>
      <c r="AP70" s="359" t="s">
        <v>3548</v>
      </c>
    </row>
    <row r="71" spans="1:42" ht="35.450000000000003" hidden="1" customHeight="1">
      <c r="A71" s="26" t="s">
        <v>911</v>
      </c>
      <c r="B71" s="34" t="s">
        <v>921</v>
      </c>
      <c r="C71" s="26">
        <v>305230</v>
      </c>
      <c r="D71" s="35" t="s">
        <v>942</v>
      </c>
      <c r="E71" s="35" t="s">
        <v>925</v>
      </c>
      <c r="F71" s="36">
        <v>0</v>
      </c>
      <c r="G71" s="33"/>
      <c r="H71" s="34">
        <v>1</v>
      </c>
      <c r="I71" s="32"/>
      <c r="J71" s="32"/>
      <c r="K71" s="31"/>
      <c r="L71" s="31"/>
      <c r="M71" s="33"/>
      <c r="N71" s="39">
        <v>1297230.2</v>
      </c>
      <c r="O71" s="40" t="s">
        <v>1901</v>
      </c>
      <c r="P71" s="68">
        <v>1</v>
      </c>
      <c r="Q71" s="283" t="s">
        <v>2131</v>
      </c>
      <c r="R71" s="100">
        <v>0.8</v>
      </c>
      <c r="S71" s="100">
        <v>1</v>
      </c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113">
        <f t="shared" si="0"/>
        <v>0</v>
      </c>
      <c r="AF71" s="60">
        <f t="shared" si="1"/>
        <v>0</v>
      </c>
      <c r="AG71" s="60">
        <f t="shared" si="2"/>
        <v>0</v>
      </c>
      <c r="AH71" s="60">
        <f t="shared" si="3"/>
        <v>0</v>
      </c>
      <c r="AI71" s="60">
        <f t="shared" si="4"/>
        <v>1</v>
      </c>
      <c r="AJ71" s="60">
        <f t="shared" si="5"/>
        <v>0</v>
      </c>
      <c r="AK71" s="60">
        <f t="shared" si="6"/>
        <v>0</v>
      </c>
      <c r="AL71" s="60">
        <f t="shared" si="7"/>
        <v>0</v>
      </c>
      <c r="AM71" s="60">
        <f t="shared" si="8"/>
        <v>0</v>
      </c>
      <c r="AN71" s="60">
        <f t="shared" si="9"/>
        <v>1</v>
      </c>
      <c r="AP71" s="359" t="s">
        <v>3548</v>
      </c>
    </row>
    <row r="72" spans="1:42" ht="35.450000000000003" hidden="1" customHeight="1">
      <c r="A72" s="26" t="s">
        <v>911</v>
      </c>
      <c r="B72" s="34" t="s">
        <v>921</v>
      </c>
      <c r="C72" s="26">
        <v>305231</v>
      </c>
      <c r="D72" s="35" t="s">
        <v>945</v>
      </c>
      <c r="E72" s="35" t="s">
        <v>925</v>
      </c>
      <c r="F72" s="36">
        <v>0</v>
      </c>
      <c r="G72" s="33"/>
      <c r="H72" s="34">
        <v>1</v>
      </c>
      <c r="I72" s="32"/>
      <c r="J72" s="32"/>
      <c r="K72" s="31"/>
      <c r="L72" s="31"/>
      <c r="M72" s="33"/>
      <c r="N72" s="39">
        <v>1913096.56</v>
      </c>
      <c r="O72" s="40" t="s">
        <v>1901</v>
      </c>
      <c r="P72" s="68">
        <v>1</v>
      </c>
      <c r="Q72" s="283" t="s">
        <v>2131</v>
      </c>
      <c r="R72" s="100">
        <v>0.8</v>
      </c>
      <c r="S72" s="100">
        <v>1</v>
      </c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113">
        <f t="shared" ref="AE72:AE135" si="11">IF($Q72="Reverted",1,0)</f>
        <v>0</v>
      </c>
      <c r="AF72" s="60">
        <f t="shared" ref="AF72:AF135" si="12">IF($Q72="Not yet started",1,0)</f>
        <v>0</v>
      </c>
      <c r="AG72" s="60">
        <f t="shared" ref="AG72:AG135" si="13">IF($Q72="Under Procurement",1,0)</f>
        <v>0</v>
      </c>
      <c r="AH72" s="60">
        <f t="shared" ref="AH72:AH135" si="14">IF($Q72="Ongoing",1,0)</f>
        <v>0</v>
      </c>
      <c r="AI72" s="60">
        <f t="shared" ref="AI72:AI135" si="15">IF($Q72="Completed",1,0)</f>
        <v>1</v>
      </c>
      <c r="AJ72" s="60">
        <f t="shared" ref="AJ72:AJ135" si="16">IF($AE72=1,$H72,0)</f>
        <v>0</v>
      </c>
      <c r="AK72" s="60">
        <f t="shared" ref="AK72:AK135" si="17">IF($AF72=1,$H72,0)</f>
        <v>0</v>
      </c>
      <c r="AL72" s="60">
        <f t="shared" ref="AL72:AL135" si="18">IF($AG72=1,$H72,0)</f>
        <v>0</v>
      </c>
      <c r="AM72" s="60">
        <f t="shared" ref="AM72:AM135" si="19">IF($AH72=1,$H72,0)</f>
        <v>0</v>
      </c>
      <c r="AN72" s="60">
        <f t="shared" ref="AN72:AN135" si="20">IF($AI72=1,$H72,0)</f>
        <v>1</v>
      </c>
      <c r="AP72" s="359" t="s">
        <v>3548</v>
      </c>
    </row>
    <row r="73" spans="1:42" ht="35.450000000000003" hidden="1" customHeight="1">
      <c r="A73" s="26" t="s">
        <v>911</v>
      </c>
      <c r="B73" s="34" t="s">
        <v>921</v>
      </c>
      <c r="C73" s="26">
        <v>305239</v>
      </c>
      <c r="D73" s="35" t="s">
        <v>924</v>
      </c>
      <c r="E73" s="35" t="s">
        <v>925</v>
      </c>
      <c r="F73" s="36">
        <v>0</v>
      </c>
      <c r="G73" s="33"/>
      <c r="H73" s="34">
        <v>1</v>
      </c>
      <c r="I73" s="32"/>
      <c r="J73" s="32"/>
      <c r="K73" s="31"/>
      <c r="L73" s="31"/>
      <c r="M73" s="33"/>
      <c r="N73" s="39">
        <v>1396732.14</v>
      </c>
      <c r="O73" s="40" t="s">
        <v>1901</v>
      </c>
      <c r="P73" s="68">
        <v>1</v>
      </c>
      <c r="Q73" s="283" t="s">
        <v>2131</v>
      </c>
      <c r="R73" s="100">
        <v>0.8</v>
      </c>
      <c r="S73" s="100">
        <v>1</v>
      </c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113">
        <f t="shared" si="11"/>
        <v>0</v>
      </c>
      <c r="AF73" s="60">
        <f t="shared" si="12"/>
        <v>0</v>
      </c>
      <c r="AG73" s="60">
        <f t="shared" si="13"/>
        <v>0</v>
      </c>
      <c r="AH73" s="60">
        <f t="shared" si="14"/>
        <v>0</v>
      </c>
      <c r="AI73" s="60">
        <f t="shared" si="15"/>
        <v>1</v>
      </c>
      <c r="AJ73" s="60">
        <f t="shared" si="16"/>
        <v>0</v>
      </c>
      <c r="AK73" s="60">
        <f t="shared" si="17"/>
        <v>0</v>
      </c>
      <c r="AL73" s="60">
        <f t="shared" si="18"/>
        <v>0</v>
      </c>
      <c r="AM73" s="60">
        <f t="shared" si="19"/>
        <v>0</v>
      </c>
      <c r="AN73" s="60">
        <f t="shared" si="20"/>
        <v>1</v>
      </c>
      <c r="AP73" s="359" t="s">
        <v>3548</v>
      </c>
    </row>
    <row r="74" spans="1:42" ht="35.450000000000003" hidden="1" customHeight="1">
      <c r="A74" s="26" t="s">
        <v>911</v>
      </c>
      <c r="B74" s="34" t="s">
        <v>921</v>
      </c>
      <c r="C74" s="26">
        <v>305261</v>
      </c>
      <c r="D74" s="35" t="s">
        <v>938</v>
      </c>
      <c r="E74" s="35" t="s">
        <v>925</v>
      </c>
      <c r="F74" s="36">
        <v>0</v>
      </c>
      <c r="G74" s="33"/>
      <c r="H74" s="34">
        <v>1</v>
      </c>
      <c r="I74" s="32"/>
      <c r="J74" s="32"/>
      <c r="K74" s="31"/>
      <c r="L74" s="31"/>
      <c r="M74" s="33"/>
      <c r="N74" s="39">
        <v>1637975.75</v>
      </c>
      <c r="O74" s="40" t="s">
        <v>1901</v>
      </c>
      <c r="P74" s="68">
        <v>1</v>
      </c>
      <c r="Q74" s="283" t="s">
        <v>2131</v>
      </c>
      <c r="R74" s="100">
        <v>0.8</v>
      </c>
      <c r="S74" s="100">
        <v>1</v>
      </c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113">
        <f t="shared" si="11"/>
        <v>0</v>
      </c>
      <c r="AF74" s="60">
        <f t="shared" si="12"/>
        <v>0</v>
      </c>
      <c r="AG74" s="60">
        <f t="shared" si="13"/>
        <v>0</v>
      </c>
      <c r="AH74" s="60">
        <f t="shared" si="14"/>
        <v>0</v>
      </c>
      <c r="AI74" s="60">
        <f t="shared" si="15"/>
        <v>1</v>
      </c>
      <c r="AJ74" s="60">
        <f t="shared" si="16"/>
        <v>0</v>
      </c>
      <c r="AK74" s="60">
        <f t="shared" si="17"/>
        <v>0</v>
      </c>
      <c r="AL74" s="60">
        <f t="shared" si="18"/>
        <v>0</v>
      </c>
      <c r="AM74" s="60">
        <f t="shared" si="19"/>
        <v>0</v>
      </c>
      <c r="AN74" s="60">
        <f t="shared" si="20"/>
        <v>1</v>
      </c>
      <c r="AP74" s="359" t="s">
        <v>3548</v>
      </c>
    </row>
    <row r="75" spans="1:42" ht="35.450000000000003" hidden="1" customHeight="1">
      <c r="A75" s="26" t="s">
        <v>911</v>
      </c>
      <c r="B75" s="34" t="s">
        <v>921</v>
      </c>
      <c r="C75" s="26">
        <v>319220</v>
      </c>
      <c r="D75" s="35" t="s">
        <v>939</v>
      </c>
      <c r="E75" s="35" t="s">
        <v>925</v>
      </c>
      <c r="F75" s="36">
        <v>0</v>
      </c>
      <c r="G75" s="33"/>
      <c r="H75" s="34">
        <v>1</v>
      </c>
      <c r="I75" s="32"/>
      <c r="J75" s="32"/>
      <c r="K75" s="31"/>
      <c r="L75" s="31"/>
      <c r="M75" s="33"/>
      <c r="N75" s="39">
        <v>1351919.59</v>
      </c>
      <c r="O75" s="40" t="s">
        <v>1900</v>
      </c>
      <c r="P75" s="68">
        <v>1</v>
      </c>
      <c r="Q75" s="283" t="s">
        <v>2131</v>
      </c>
      <c r="R75" s="100">
        <v>0.8</v>
      </c>
      <c r="S75" s="100">
        <v>1</v>
      </c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113">
        <f t="shared" si="11"/>
        <v>0</v>
      </c>
      <c r="AF75" s="60">
        <f t="shared" si="12"/>
        <v>0</v>
      </c>
      <c r="AG75" s="60">
        <f t="shared" si="13"/>
        <v>0</v>
      </c>
      <c r="AH75" s="60">
        <f t="shared" si="14"/>
        <v>0</v>
      </c>
      <c r="AI75" s="60">
        <f t="shared" si="15"/>
        <v>1</v>
      </c>
      <c r="AJ75" s="60">
        <f t="shared" si="16"/>
        <v>0</v>
      </c>
      <c r="AK75" s="60">
        <f t="shared" si="17"/>
        <v>0</v>
      </c>
      <c r="AL75" s="60">
        <f t="shared" si="18"/>
        <v>0</v>
      </c>
      <c r="AM75" s="60">
        <f t="shared" si="19"/>
        <v>0</v>
      </c>
      <c r="AN75" s="60">
        <f t="shared" si="20"/>
        <v>1</v>
      </c>
      <c r="AP75" s="359" t="s">
        <v>3548</v>
      </c>
    </row>
    <row r="76" spans="1:42" ht="35.450000000000003" hidden="1" customHeight="1">
      <c r="A76" s="26" t="s">
        <v>911</v>
      </c>
      <c r="B76" s="34" t="s">
        <v>921</v>
      </c>
      <c r="C76" s="26">
        <v>305262</v>
      </c>
      <c r="D76" s="35" t="s">
        <v>951</v>
      </c>
      <c r="E76" s="35" t="s">
        <v>947</v>
      </c>
      <c r="F76" s="36">
        <v>0</v>
      </c>
      <c r="G76" s="33"/>
      <c r="H76" s="34">
        <v>1</v>
      </c>
      <c r="I76" s="32"/>
      <c r="J76" s="32"/>
      <c r="K76" s="31"/>
      <c r="L76" s="31"/>
      <c r="M76" s="33"/>
      <c r="N76" s="39">
        <v>1121246.1599999999</v>
      </c>
      <c r="O76" s="40" t="s">
        <v>1901</v>
      </c>
      <c r="P76" s="68">
        <v>1</v>
      </c>
      <c r="Q76" s="283" t="s">
        <v>2131</v>
      </c>
      <c r="R76" s="100">
        <v>0.8</v>
      </c>
      <c r="S76" s="100">
        <v>1</v>
      </c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113">
        <f t="shared" si="11"/>
        <v>0</v>
      </c>
      <c r="AF76" s="60">
        <f t="shared" si="12"/>
        <v>0</v>
      </c>
      <c r="AG76" s="60">
        <f t="shared" si="13"/>
        <v>0</v>
      </c>
      <c r="AH76" s="60">
        <f t="shared" si="14"/>
        <v>0</v>
      </c>
      <c r="AI76" s="60">
        <f t="shared" si="15"/>
        <v>1</v>
      </c>
      <c r="AJ76" s="60">
        <f t="shared" si="16"/>
        <v>0</v>
      </c>
      <c r="AK76" s="60">
        <f t="shared" si="17"/>
        <v>0</v>
      </c>
      <c r="AL76" s="60">
        <f t="shared" si="18"/>
        <v>0</v>
      </c>
      <c r="AM76" s="60">
        <f t="shared" si="19"/>
        <v>0</v>
      </c>
      <c r="AN76" s="60">
        <f t="shared" si="20"/>
        <v>1</v>
      </c>
      <c r="AP76" s="359" t="s">
        <v>3548</v>
      </c>
    </row>
    <row r="77" spans="1:42" ht="35.450000000000003" hidden="1" customHeight="1">
      <c r="A77" s="26" t="s">
        <v>911</v>
      </c>
      <c r="B77" s="34" t="s">
        <v>921</v>
      </c>
      <c r="C77" s="26">
        <v>305263</v>
      </c>
      <c r="D77" s="35" t="s">
        <v>946</v>
      </c>
      <c r="E77" s="35" t="s">
        <v>947</v>
      </c>
      <c r="F77" s="36">
        <v>0</v>
      </c>
      <c r="G77" s="33"/>
      <c r="H77" s="34">
        <v>1</v>
      </c>
      <c r="I77" s="32"/>
      <c r="J77" s="32"/>
      <c r="K77" s="31"/>
      <c r="L77" s="31"/>
      <c r="M77" s="33"/>
      <c r="N77" s="39">
        <v>1691013.04</v>
      </c>
      <c r="O77" s="40" t="s">
        <v>1901</v>
      </c>
      <c r="P77" s="68">
        <v>1</v>
      </c>
      <c r="Q77" s="283" t="s">
        <v>2131</v>
      </c>
      <c r="R77" s="100">
        <v>0.8</v>
      </c>
      <c r="S77" s="100">
        <v>1</v>
      </c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113">
        <f t="shared" si="11"/>
        <v>0</v>
      </c>
      <c r="AF77" s="60">
        <f t="shared" si="12"/>
        <v>0</v>
      </c>
      <c r="AG77" s="60">
        <f t="shared" si="13"/>
        <v>0</v>
      </c>
      <c r="AH77" s="60">
        <f t="shared" si="14"/>
        <v>0</v>
      </c>
      <c r="AI77" s="60">
        <f t="shared" si="15"/>
        <v>1</v>
      </c>
      <c r="AJ77" s="60">
        <f t="shared" si="16"/>
        <v>0</v>
      </c>
      <c r="AK77" s="60">
        <f t="shared" si="17"/>
        <v>0</v>
      </c>
      <c r="AL77" s="60">
        <f t="shared" si="18"/>
        <v>0</v>
      </c>
      <c r="AM77" s="60">
        <f t="shared" si="19"/>
        <v>0</v>
      </c>
      <c r="AN77" s="60">
        <f t="shared" si="20"/>
        <v>1</v>
      </c>
      <c r="AP77" s="359" t="s">
        <v>3548</v>
      </c>
    </row>
    <row r="78" spans="1:42" ht="35.450000000000003" hidden="1" customHeight="1">
      <c r="A78" s="26" t="s">
        <v>911</v>
      </c>
      <c r="B78" s="34" t="s">
        <v>921</v>
      </c>
      <c r="C78" s="26">
        <v>305264</v>
      </c>
      <c r="D78" s="35" t="s">
        <v>948</v>
      </c>
      <c r="E78" s="35" t="s">
        <v>949</v>
      </c>
      <c r="F78" s="36">
        <v>0</v>
      </c>
      <c r="G78" s="33"/>
      <c r="H78" s="34">
        <v>1</v>
      </c>
      <c r="I78" s="32"/>
      <c r="J78" s="32"/>
      <c r="K78" s="31"/>
      <c r="L78" s="31"/>
      <c r="M78" s="33"/>
      <c r="N78" s="39">
        <v>1041709.2</v>
      </c>
      <c r="O78" s="40" t="s">
        <v>1901</v>
      </c>
      <c r="P78" s="68">
        <v>1</v>
      </c>
      <c r="Q78" s="283" t="s">
        <v>2131</v>
      </c>
      <c r="R78" s="100">
        <v>0.8</v>
      </c>
      <c r="S78" s="100">
        <v>1</v>
      </c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113">
        <f t="shared" si="11"/>
        <v>0</v>
      </c>
      <c r="AF78" s="60">
        <f t="shared" si="12"/>
        <v>0</v>
      </c>
      <c r="AG78" s="60">
        <f t="shared" si="13"/>
        <v>0</v>
      </c>
      <c r="AH78" s="60">
        <f t="shared" si="14"/>
        <v>0</v>
      </c>
      <c r="AI78" s="60">
        <f t="shared" si="15"/>
        <v>1</v>
      </c>
      <c r="AJ78" s="60">
        <f t="shared" si="16"/>
        <v>0</v>
      </c>
      <c r="AK78" s="60">
        <f t="shared" si="17"/>
        <v>0</v>
      </c>
      <c r="AL78" s="60">
        <f t="shared" si="18"/>
        <v>0</v>
      </c>
      <c r="AM78" s="60">
        <f t="shared" si="19"/>
        <v>0</v>
      </c>
      <c r="AN78" s="60">
        <f t="shared" si="20"/>
        <v>1</v>
      </c>
      <c r="AP78" s="359" t="s">
        <v>3548</v>
      </c>
    </row>
    <row r="79" spans="1:42" ht="35.450000000000003" hidden="1" customHeight="1">
      <c r="A79" s="26" t="s">
        <v>911</v>
      </c>
      <c r="B79" s="34" t="s">
        <v>921</v>
      </c>
      <c r="C79" s="26">
        <v>305265</v>
      </c>
      <c r="D79" s="35" t="s">
        <v>950</v>
      </c>
      <c r="E79" s="35" t="s">
        <v>941</v>
      </c>
      <c r="F79" s="36">
        <v>0</v>
      </c>
      <c r="G79" s="33"/>
      <c r="H79" s="34">
        <v>1</v>
      </c>
      <c r="I79" s="32"/>
      <c r="J79" s="32"/>
      <c r="K79" s="31"/>
      <c r="L79" s="31"/>
      <c r="M79" s="33"/>
      <c r="N79" s="39">
        <v>923929.67</v>
      </c>
      <c r="O79" s="40" t="s">
        <v>1901</v>
      </c>
      <c r="P79" s="68">
        <v>1</v>
      </c>
      <c r="Q79" s="283" t="s">
        <v>2131</v>
      </c>
      <c r="R79" s="100">
        <v>0.8</v>
      </c>
      <c r="S79" s="100">
        <v>1</v>
      </c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113">
        <f t="shared" si="11"/>
        <v>0</v>
      </c>
      <c r="AF79" s="60">
        <f t="shared" si="12"/>
        <v>0</v>
      </c>
      <c r="AG79" s="60">
        <f t="shared" si="13"/>
        <v>0</v>
      </c>
      <c r="AH79" s="60">
        <f t="shared" si="14"/>
        <v>0</v>
      </c>
      <c r="AI79" s="60">
        <f t="shared" si="15"/>
        <v>1</v>
      </c>
      <c r="AJ79" s="60">
        <f t="shared" si="16"/>
        <v>0</v>
      </c>
      <c r="AK79" s="60">
        <f t="shared" si="17"/>
        <v>0</v>
      </c>
      <c r="AL79" s="60">
        <f t="shared" si="18"/>
        <v>0</v>
      </c>
      <c r="AM79" s="60">
        <f t="shared" si="19"/>
        <v>0</v>
      </c>
      <c r="AN79" s="60">
        <f t="shared" si="20"/>
        <v>1</v>
      </c>
      <c r="AP79" s="359" t="s">
        <v>3548</v>
      </c>
    </row>
    <row r="80" spans="1:42" ht="35.450000000000003" hidden="1" customHeight="1">
      <c r="A80" s="26" t="s">
        <v>911</v>
      </c>
      <c r="B80" s="34" t="s">
        <v>921</v>
      </c>
      <c r="C80" s="26">
        <v>305266</v>
      </c>
      <c r="D80" s="35" t="s">
        <v>940</v>
      </c>
      <c r="E80" s="35" t="s">
        <v>941</v>
      </c>
      <c r="F80" s="36">
        <v>0</v>
      </c>
      <c r="G80" s="33"/>
      <c r="H80" s="34">
        <v>1</v>
      </c>
      <c r="I80" s="32"/>
      <c r="J80" s="32"/>
      <c r="K80" s="31"/>
      <c r="L80" s="31"/>
      <c r="M80" s="33"/>
      <c r="N80" s="39">
        <v>1041024.74</v>
      </c>
      <c r="O80" s="40" t="s">
        <v>1901</v>
      </c>
      <c r="P80" s="68">
        <v>1</v>
      </c>
      <c r="Q80" s="283" t="s">
        <v>2131</v>
      </c>
      <c r="R80" s="100">
        <v>0.8</v>
      </c>
      <c r="S80" s="100">
        <v>1</v>
      </c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113">
        <f t="shared" si="11"/>
        <v>0</v>
      </c>
      <c r="AF80" s="60">
        <f t="shared" si="12"/>
        <v>0</v>
      </c>
      <c r="AG80" s="60">
        <f t="shared" si="13"/>
        <v>0</v>
      </c>
      <c r="AH80" s="60">
        <f t="shared" si="14"/>
        <v>0</v>
      </c>
      <c r="AI80" s="60">
        <f t="shared" si="15"/>
        <v>1</v>
      </c>
      <c r="AJ80" s="60">
        <f t="shared" si="16"/>
        <v>0</v>
      </c>
      <c r="AK80" s="60">
        <f t="shared" si="17"/>
        <v>0</v>
      </c>
      <c r="AL80" s="60">
        <f t="shared" si="18"/>
        <v>0</v>
      </c>
      <c r="AM80" s="60">
        <f t="shared" si="19"/>
        <v>0</v>
      </c>
      <c r="AN80" s="60">
        <f t="shared" si="20"/>
        <v>1</v>
      </c>
      <c r="AP80" s="359" t="s">
        <v>3548</v>
      </c>
    </row>
    <row r="81" spans="1:42" ht="35.450000000000003" hidden="1" customHeight="1">
      <c r="A81" s="26" t="s">
        <v>911</v>
      </c>
      <c r="B81" s="34" t="s">
        <v>921</v>
      </c>
      <c r="C81" s="26">
        <v>305240</v>
      </c>
      <c r="D81" s="35" t="s">
        <v>922</v>
      </c>
      <c r="E81" s="35" t="s">
        <v>923</v>
      </c>
      <c r="F81" s="36">
        <v>0</v>
      </c>
      <c r="G81" s="33"/>
      <c r="H81" s="34">
        <v>1</v>
      </c>
      <c r="I81" s="32"/>
      <c r="J81" s="32"/>
      <c r="K81" s="31"/>
      <c r="L81" s="31"/>
      <c r="M81" s="33"/>
      <c r="N81" s="39">
        <v>1035377.89</v>
      </c>
      <c r="O81" s="40" t="s">
        <v>1901</v>
      </c>
      <c r="P81" s="68">
        <v>1</v>
      </c>
      <c r="Q81" s="283" t="s">
        <v>2131</v>
      </c>
      <c r="R81" s="100">
        <v>0.8</v>
      </c>
      <c r="S81" s="100">
        <v>1</v>
      </c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113">
        <f t="shared" si="11"/>
        <v>0</v>
      </c>
      <c r="AF81" s="60">
        <f t="shared" si="12"/>
        <v>0</v>
      </c>
      <c r="AG81" s="60">
        <f t="shared" si="13"/>
        <v>0</v>
      </c>
      <c r="AH81" s="60">
        <f t="shared" si="14"/>
        <v>0</v>
      </c>
      <c r="AI81" s="60">
        <f t="shared" si="15"/>
        <v>1</v>
      </c>
      <c r="AJ81" s="60">
        <f t="shared" si="16"/>
        <v>0</v>
      </c>
      <c r="AK81" s="60">
        <f t="shared" si="17"/>
        <v>0</v>
      </c>
      <c r="AL81" s="60">
        <f t="shared" si="18"/>
        <v>0</v>
      </c>
      <c r="AM81" s="60">
        <f t="shared" si="19"/>
        <v>0</v>
      </c>
      <c r="AN81" s="60">
        <f t="shared" si="20"/>
        <v>1</v>
      </c>
      <c r="AP81" s="359" t="s">
        <v>3548</v>
      </c>
    </row>
    <row r="82" spans="1:42" ht="35.450000000000003" hidden="1" customHeight="1">
      <c r="A82" s="26" t="s">
        <v>911</v>
      </c>
      <c r="B82" s="34" t="s">
        <v>921</v>
      </c>
      <c r="C82" s="26">
        <v>305247</v>
      </c>
      <c r="D82" s="35" t="s">
        <v>930</v>
      </c>
      <c r="E82" s="35" t="s">
        <v>923</v>
      </c>
      <c r="F82" s="36">
        <v>0</v>
      </c>
      <c r="G82" s="33"/>
      <c r="H82" s="34">
        <v>1</v>
      </c>
      <c r="I82" s="32"/>
      <c r="J82" s="32"/>
      <c r="K82" s="31"/>
      <c r="L82" s="31"/>
      <c r="M82" s="33"/>
      <c r="N82" s="39">
        <v>1055606.6599999999</v>
      </c>
      <c r="O82" s="40" t="s">
        <v>1901</v>
      </c>
      <c r="P82" s="68">
        <v>1</v>
      </c>
      <c r="Q82" s="283" t="s">
        <v>2131</v>
      </c>
      <c r="R82" s="100">
        <v>0.8</v>
      </c>
      <c r="S82" s="100">
        <v>1</v>
      </c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113">
        <f t="shared" si="11"/>
        <v>0</v>
      </c>
      <c r="AF82" s="60">
        <f t="shared" si="12"/>
        <v>0</v>
      </c>
      <c r="AG82" s="60">
        <f t="shared" si="13"/>
        <v>0</v>
      </c>
      <c r="AH82" s="60">
        <f t="shared" si="14"/>
        <v>0</v>
      </c>
      <c r="AI82" s="60">
        <f t="shared" si="15"/>
        <v>1</v>
      </c>
      <c r="AJ82" s="60">
        <f t="shared" si="16"/>
        <v>0</v>
      </c>
      <c r="AK82" s="60">
        <f t="shared" si="17"/>
        <v>0</v>
      </c>
      <c r="AL82" s="60">
        <f t="shared" si="18"/>
        <v>0</v>
      </c>
      <c r="AM82" s="60">
        <f t="shared" si="19"/>
        <v>0</v>
      </c>
      <c r="AN82" s="60">
        <f t="shared" si="20"/>
        <v>1</v>
      </c>
      <c r="AP82" s="359" t="s">
        <v>3548</v>
      </c>
    </row>
    <row r="83" spans="1:42" ht="35.450000000000003" hidden="1" customHeight="1">
      <c r="A83" s="26" t="s">
        <v>911</v>
      </c>
      <c r="B83" s="34" t="s">
        <v>921</v>
      </c>
      <c r="C83" s="26">
        <v>305251</v>
      </c>
      <c r="D83" s="35" t="s">
        <v>931</v>
      </c>
      <c r="E83" s="35" t="s">
        <v>923</v>
      </c>
      <c r="F83" s="36">
        <v>0</v>
      </c>
      <c r="G83" s="33"/>
      <c r="H83" s="34">
        <v>1</v>
      </c>
      <c r="I83" s="32"/>
      <c r="J83" s="32"/>
      <c r="K83" s="31"/>
      <c r="L83" s="31"/>
      <c r="M83" s="33"/>
      <c r="N83" s="39">
        <v>1022374.5</v>
      </c>
      <c r="O83" s="40" t="s">
        <v>1901</v>
      </c>
      <c r="P83" s="68">
        <v>1</v>
      </c>
      <c r="Q83" s="283" t="s">
        <v>2131</v>
      </c>
      <c r="R83" s="100">
        <v>0.8</v>
      </c>
      <c r="S83" s="100">
        <v>1</v>
      </c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113">
        <f t="shared" si="11"/>
        <v>0</v>
      </c>
      <c r="AF83" s="60">
        <f t="shared" si="12"/>
        <v>0</v>
      </c>
      <c r="AG83" s="60">
        <f t="shared" si="13"/>
        <v>0</v>
      </c>
      <c r="AH83" s="60">
        <f t="shared" si="14"/>
        <v>0</v>
      </c>
      <c r="AI83" s="60">
        <f t="shared" si="15"/>
        <v>1</v>
      </c>
      <c r="AJ83" s="60">
        <f t="shared" si="16"/>
        <v>0</v>
      </c>
      <c r="AK83" s="60">
        <f t="shared" si="17"/>
        <v>0</v>
      </c>
      <c r="AL83" s="60">
        <f t="shared" si="18"/>
        <v>0</v>
      </c>
      <c r="AM83" s="60">
        <f t="shared" si="19"/>
        <v>0</v>
      </c>
      <c r="AN83" s="60">
        <f t="shared" si="20"/>
        <v>1</v>
      </c>
      <c r="AP83" s="359" t="s">
        <v>3548</v>
      </c>
    </row>
    <row r="84" spans="1:42" ht="35.450000000000003" hidden="1" customHeight="1">
      <c r="A84" s="26" t="s">
        <v>911</v>
      </c>
      <c r="B84" s="34" t="s">
        <v>921</v>
      </c>
      <c r="C84" s="26">
        <v>305267</v>
      </c>
      <c r="D84" s="35" t="s">
        <v>952</v>
      </c>
      <c r="E84" s="35" t="s">
        <v>923</v>
      </c>
      <c r="F84" s="36">
        <v>0</v>
      </c>
      <c r="G84" s="33"/>
      <c r="H84" s="34">
        <v>1</v>
      </c>
      <c r="I84" s="32"/>
      <c r="J84" s="32"/>
      <c r="K84" s="31"/>
      <c r="L84" s="31"/>
      <c r="M84" s="33"/>
      <c r="N84" s="39">
        <v>2542733.34</v>
      </c>
      <c r="O84" s="40" t="s">
        <v>1901</v>
      </c>
      <c r="P84" s="68">
        <v>1</v>
      </c>
      <c r="Q84" s="283" t="s">
        <v>2131</v>
      </c>
      <c r="R84" s="100">
        <v>0.8</v>
      </c>
      <c r="S84" s="100">
        <v>1</v>
      </c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113">
        <f t="shared" si="11"/>
        <v>0</v>
      </c>
      <c r="AF84" s="60">
        <f t="shared" si="12"/>
        <v>0</v>
      </c>
      <c r="AG84" s="60">
        <f t="shared" si="13"/>
        <v>0</v>
      </c>
      <c r="AH84" s="60">
        <f t="shared" si="14"/>
        <v>0</v>
      </c>
      <c r="AI84" s="60">
        <f t="shared" si="15"/>
        <v>1</v>
      </c>
      <c r="AJ84" s="60">
        <f t="shared" si="16"/>
        <v>0</v>
      </c>
      <c r="AK84" s="60">
        <f t="shared" si="17"/>
        <v>0</v>
      </c>
      <c r="AL84" s="60">
        <f t="shared" si="18"/>
        <v>0</v>
      </c>
      <c r="AM84" s="60">
        <f t="shared" si="19"/>
        <v>0</v>
      </c>
      <c r="AN84" s="60">
        <f t="shared" si="20"/>
        <v>1</v>
      </c>
      <c r="AP84" s="359" t="s">
        <v>3548</v>
      </c>
    </row>
    <row r="85" spans="1:42" ht="35.450000000000003" hidden="1" customHeight="1">
      <c r="A85" s="26" t="s">
        <v>911</v>
      </c>
      <c r="B85" s="34" t="s">
        <v>971</v>
      </c>
      <c r="C85" s="26">
        <v>305195</v>
      </c>
      <c r="D85" s="35" t="s">
        <v>976</v>
      </c>
      <c r="E85" s="35" t="s">
        <v>973</v>
      </c>
      <c r="F85" s="36">
        <v>0</v>
      </c>
      <c r="G85" s="33"/>
      <c r="H85" s="34">
        <v>1</v>
      </c>
      <c r="I85" s="32"/>
      <c r="J85" s="32"/>
      <c r="K85" s="31"/>
      <c r="L85" s="31"/>
      <c r="M85" s="33"/>
      <c r="N85" s="39">
        <v>1437535.17</v>
      </c>
      <c r="O85" s="40" t="s">
        <v>1901</v>
      </c>
      <c r="P85" s="68">
        <v>1</v>
      </c>
      <c r="Q85" s="95" t="s">
        <v>2131</v>
      </c>
      <c r="R85" s="354"/>
      <c r="S85" s="357">
        <v>1</v>
      </c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113">
        <f t="shared" si="11"/>
        <v>0</v>
      </c>
      <c r="AF85" s="60">
        <f t="shared" si="12"/>
        <v>0</v>
      </c>
      <c r="AG85" s="60">
        <f t="shared" si="13"/>
        <v>0</v>
      </c>
      <c r="AH85" s="60">
        <f t="shared" si="14"/>
        <v>0</v>
      </c>
      <c r="AI85" s="60">
        <f t="shared" si="15"/>
        <v>1</v>
      </c>
      <c r="AJ85" s="60">
        <f t="shared" si="16"/>
        <v>0</v>
      </c>
      <c r="AK85" s="60">
        <f t="shared" si="17"/>
        <v>0</v>
      </c>
      <c r="AL85" s="60">
        <f t="shared" si="18"/>
        <v>0</v>
      </c>
      <c r="AM85" s="60">
        <f t="shared" si="19"/>
        <v>0</v>
      </c>
      <c r="AN85" s="60">
        <f t="shared" si="20"/>
        <v>1</v>
      </c>
      <c r="AP85" s="359" t="s">
        <v>3548</v>
      </c>
    </row>
    <row r="86" spans="1:42" ht="35.450000000000003" hidden="1" customHeight="1">
      <c r="A86" s="26" t="s">
        <v>911</v>
      </c>
      <c r="B86" s="34" t="s">
        <v>971</v>
      </c>
      <c r="C86" s="26">
        <v>305205</v>
      </c>
      <c r="D86" s="35" t="s">
        <v>974</v>
      </c>
      <c r="E86" s="35" t="s">
        <v>973</v>
      </c>
      <c r="F86" s="36">
        <v>0</v>
      </c>
      <c r="G86" s="33"/>
      <c r="H86" s="34">
        <v>1</v>
      </c>
      <c r="I86" s="32"/>
      <c r="J86" s="32"/>
      <c r="K86" s="31"/>
      <c r="L86" s="31"/>
      <c r="M86" s="33"/>
      <c r="N86" s="39">
        <v>2823729.29</v>
      </c>
      <c r="O86" s="40" t="s">
        <v>1901</v>
      </c>
      <c r="P86" s="68">
        <v>1</v>
      </c>
      <c r="Q86" s="95" t="s">
        <v>2131</v>
      </c>
      <c r="R86" s="354"/>
      <c r="S86" s="357">
        <v>1</v>
      </c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113">
        <f t="shared" si="11"/>
        <v>0</v>
      </c>
      <c r="AF86" s="60">
        <f t="shared" si="12"/>
        <v>0</v>
      </c>
      <c r="AG86" s="60">
        <f t="shared" si="13"/>
        <v>0</v>
      </c>
      <c r="AH86" s="60">
        <f t="shared" si="14"/>
        <v>0</v>
      </c>
      <c r="AI86" s="60">
        <f t="shared" si="15"/>
        <v>1</v>
      </c>
      <c r="AJ86" s="60">
        <f t="shared" si="16"/>
        <v>0</v>
      </c>
      <c r="AK86" s="60">
        <f t="shared" si="17"/>
        <v>0</v>
      </c>
      <c r="AL86" s="60">
        <f t="shared" si="18"/>
        <v>0</v>
      </c>
      <c r="AM86" s="60">
        <f t="shared" si="19"/>
        <v>0</v>
      </c>
      <c r="AN86" s="60">
        <f t="shared" si="20"/>
        <v>1</v>
      </c>
      <c r="AP86" s="359" t="s">
        <v>3548</v>
      </c>
    </row>
    <row r="87" spans="1:42" ht="35.450000000000003" hidden="1" customHeight="1">
      <c r="A87" s="26" t="s">
        <v>911</v>
      </c>
      <c r="B87" s="34" t="s">
        <v>971</v>
      </c>
      <c r="C87" s="26">
        <v>305212</v>
      </c>
      <c r="D87" s="35" t="s">
        <v>975</v>
      </c>
      <c r="E87" s="35" t="s">
        <v>973</v>
      </c>
      <c r="F87" s="36">
        <v>0</v>
      </c>
      <c r="G87" s="33"/>
      <c r="H87" s="34">
        <v>1</v>
      </c>
      <c r="I87" s="32"/>
      <c r="J87" s="32"/>
      <c r="K87" s="31"/>
      <c r="L87" s="31"/>
      <c r="M87" s="33"/>
      <c r="N87" s="39">
        <v>1471209.15</v>
      </c>
      <c r="O87" s="40" t="s">
        <v>1901</v>
      </c>
      <c r="P87" s="68">
        <v>1</v>
      </c>
      <c r="Q87" s="95" t="s">
        <v>2131</v>
      </c>
      <c r="R87" s="354"/>
      <c r="S87" s="357">
        <v>1</v>
      </c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113">
        <f t="shared" si="11"/>
        <v>0</v>
      </c>
      <c r="AF87" s="60">
        <f t="shared" si="12"/>
        <v>0</v>
      </c>
      <c r="AG87" s="60">
        <f t="shared" si="13"/>
        <v>0</v>
      </c>
      <c r="AH87" s="60">
        <f t="shared" si="14"/>
        <v>0</v>
      </c>
      <c r="AI87" s="60">
        <f t="shared" si="15"/>
        <v>1</v>
      </c>
      <c r="AJ87" s="60">
        <f t="shared" si="16"/>
        <v>0</v>
      </c>
      <c r="AK87" s="60">
        <f t="shared" si="17"/>
        <v>0</v>
      </c>
      <c r="AL87" s="60">
        <f t="shared" si="18"/>
        <v>0</v>
      </c>
      <c r="AM87" s="60">
        <f t="shared" si="19"/>
        <v>0</v>
      </c>
      <c r="AN87" s="60">
        <f t="shared" si="20"/>
        <v>1</v>
      </c>
      <c r="AP87" s="359" t="s">
        <v>3548</v>
      </c>
    </row>
    <row r="88" spans="1:42" ht="35.450000000000003" hidden="1" customHeight="1">
      <c r="A88" s="26" t="s">
        <v>911</v>
      </c>
      <c r="B88" s="34" t="s">
        <v>971</v>
      </c>
      <c r="C88" s="26">
        <v>305221</v>
      </c>
      <c r="D88" s="35" t="s">
        <v>972</v>
      </c>
      <c r="E88" s="35" t="s">
        <v>973</v>
      </c>
      <c r="F88" s="36">
        <v>0</v>
      </c>
      <c r="G88" s="33"/>
      <c r="H88" s="34">
        <v>1</v>
      </c>
      <c r="I88" s="32"/>
      <c r="J88" s="32"/>
      <c r="K88" s="31"/>
      <c r="L88" s="31"/>
      <c r="M88" s="33"/>
      <c r="N88" s="39">
        <v>3248280.45</v>
      </c>
      <c r="O88" s="40" t="s">
        <v>1901</v>
      </c>
      <c r="P88" s="68">
        <v>1</v>
      </c>
      <c r="Q88" s="95" t="s">
        <v>2131</v>
      </c>
      <c r="R88" s="354"/>
      <c r="S88" s="357">
        <v>1</v>
      </c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113">
        <f t="shared" si="11"/>
        <v>0</v>
      </c>
      <c r="AF88" s="60">
        <f t="shared" si="12"/>
        <v>0</v>
      </c>
      <c r="AG88" s="60">
        <f t="shared" si="13"/>
        <v>0</v>
      </c>
      <c r="AH88" s="60">
        <f t="shared" si="14"/>
        <v>0</v>
      </c>
      <c r="AI88" s="60">
        <f t="shared" si="15"/>
        <v>1</v>
      </c>
      <c r="AJ88" s="60">
        <f t="shared" si="16"/>
        <v>0</v>
      </c>
      <c r="AK88" s="60">
        <f t="shared" si="17"/>
        <v>0</v>
      </c>
      <c r="AL88" s="60">
        <f t="shared" si="18"/>
        <v>0</v>
      </c>
      <c r="AM88" s="60">
        <f t="shared" si="19"/>
        <v>0</v>
      </c>
      <c r="AN88" s="60">
        <f t="shared" si="20"/>
        <v>1</v>
      </c>
      <c r="AP88" s="359" t="s">
        <v>3548</v>
      </c>
    </row>
    <row r="89" spans="1:42" ht="35.450000000000003" hidden="1" customHeight="1">
      <c r="A89" s="26" t="s">
        <v>478</v>
      </c>
      <c r="B89" s="34" t="s">
        <v>479</v>
      </c>
      <c r="C89" s="26">
        <v>304815</v>
      </c>
      <c r="D89" s="35" t="s">
        <v>480</v>
      </c>
      <c r="E89" s="35" t="s">
        <v>481</v>
      </c>
      <c r="F89" s="36">
        <v>0</v>
      </c>
      <c r="G89" s="33"/>
      <c r="H89" s="34">
        <v>1</v>
      </c>
      <c r="I89" s="32"/>
      <c r="J89" s="32"/>
      <c r="K89" s="31"/>
      <c r="L89" s="31"/>
      <c r="M89" s="33"/>
      <c r="N89" s="39">
        <v>2138817.1</v>
      </c>
      <c r="O89" s="40" t="s">
        <v>1901</v>
      </c>
      <c r="P89" s="68">
        <v>1</v>
      </c>
      <c r="Q89" s="95" t="s">
        <v>2131</v>
      </c>
      <c r="R89" s="354">
        <v>1</v>
      </c>
      <c r="S89" s="123">
        <v>1</v>
      </c>
      <c r="T89" s="95" t="s">
        <v>3042</v>
      </c>
      <c r="U89" s="95"/>
      <c r="V89" s="95"/>
      <c r="W89" s="95" t="s">
        <v>3045</v>
      </c>
      <c r="X89" s="95"/>
      <c r="Y89" s="95"/>
      <c r="Z89" s="95"/>
      <c r="AA89" s="95"/>
      <c r="AB89" s="95" t="s">
        <v>3043</v>
      </c>
      <c r="AC89" s="95"/>
      <c r="AD89" s="95"/>
      <c r="AE89" s="113">
        <f t="shared" si="11"/>
        <v>0</v>
      </c>
      <c r="AF89" s="60">
        <f t="shared" si="12"/>
        <v>0</v>
      </c>
      <c r="AG89" s="60">
        <f t="shared" si="13"/>
        <v>0</v>
      </c>
      <c r="AH89" s="60">
        <f t="shared" si="14"/>
        <v>0</v>
      </c>
      <c r="AI89" s="60">
        <f t="shared" si="15"/>
        <v>1</v>
      </c>
      <c r="AJ89" s="60">
        <f t="shared" si="16"/>
        <v>0</v>
      </c>
      <c r="AK89" s="60">
        <f t="shared" si="17"/>
        <v>0</v>
      </c>
      <c r="AL89" s="60">
        <f t="shared" si="18"/>
        <v>0</v>
      </c>
      <c r="AM89" s="60">
        <f t="shared" si="19"/>
        <v>0</v>
      </c>
      <c r="AN89" s="60">
        <f t="shared" si="20"/>
        <v>1</v>
      </c>
      <c r="AP89"/>
    </row>
    <row r="90" spans="1:42" ht="35.450000000000003" hidden="1" customHeight="1">
      <c r="A90" s="26" t="s">
        <v>478</v>
      </c>
      <c r="B90" s="34" t="s">
        <v>479</v>
      </c>
      <c r="C90" s="26">
        <v>304822</v>
      </c>
      <c r="D90" s="35" t="s">
        <v>482</v>
      </c>
      <c r="E90" s="35" t="s">
        <v>483</v>
      </c>
      <c r="F90" s="36">
        <v>0</v>
      </c>
      <c r="G90" s="33"/>
      <c r="H90" s="34">
        <v>1</v>
      </c>
      <c r="I90" s="32"/>
      <c r="J90" s="32"/>
      <c r="K90" s="31"/>
      <c r="L90" s="31"/>
      <c r="M90" s="33"/>
      <c r="N90" s="39">
        <v>2371554.25</v>
      </c>
      <c r="O90" s="40" t="s">
        <v>1901</v>
      </c>
      <c r="P90" s="68">
        <v>1</v>
      </c>
      <c r="Q90" s="95" t="s">
        <v>2131</v>
      </c>
      <c r="R90" s="354">
        <v>1</v>
      </c>
      <c r="S90" s="123">
        <v>1</v>
      </c>
      <c r="T90" s="95" t="s">
        <v>3042</v>
      </c>
      <c r="U90" s="95"/>
      <c r="V90" s="95"/>
      <c r="W90" s="95" t="s">
        <v>3047</v>
      </c>
      <c r="X90" s="95"/>
      <c r="Y90" s="95"/>
      <c r="Z90" s="95"/>
      <c r="AA90" s="95"/>
      <c r="AB90" s="95" t="s">
        <v>3043</v>
      </c>
      <c r="AC90" s="95"/>
      <c r="AD90" s="95"/>
      <c r="AE90" s="113">
        <f t="shared" si="11"/>
        <v>0</v>
      </c>
      <c r="AF90" s="60">
        <f t="shared" si="12"/>
        <v>0</v>
      </c>
      <c r="AG90" s="60">
        <f t="shared" si="13"/>
        <v>0</v>
      </c>
      <c r="AH90" s="60">
        <f t="shared" si="14"/>
        <v>0</v>
      </c>
      <c r="AI90" s="60">
        <f t="shared" si="15"/>
        <v>1</v>
      </c>
      <c r="AJ90" s="60">
        <f t="shared" si="16"/>
        <v>0</v>
      </c>
      <c r="AK90" s="60">
        <f t="shared" si="17"/>
        <v>0</v>
      </c>
      <c r="AL90" s="60">
        <f t="shared" si="18"/>
        <v>0</v>
      </c>
      <c r="AM90" s="60">
        <f t="shared" si="19"/>
        <v>0</v>
      </c>
      <c r="AN90" s="60">
        <f t="shared" si="20"/>
        <v>1</v>
      </c>
      <c r="AP90"/>
    </row>
    <row r="91" spans="1:42" ht="35.450000000000003" hidden="1" customHeight="1">
      <c r="A91" s="26" t="s">
        <v>478</v>
      </c>
      <c r="B91" s="34" t="s">
        <v>479</v>
      </c>
      <c r="C91" s="26">
        <v>324406</v>
      </c>
      <c r="D91" s="35" t="s">
        <v>484</v>
      </c>
      <c r="E91" s="35" t="s">
        <v>483</v>
      </c>
      <c r="F91" s="36">
        <v>0</v>
      </c>
      <c r="G91" s="33"/>
      <c r="H91" s="34">
        <v>1</v>
      </c>
      <c r="I91" s="32"/>
      <c r="J91" s="32"/>
      <c r="K91" s="31"/>
      <c r="L91" s="31"/>
      <c r="M91" s="33"/>
      <c r="N91" s="39">
        <v>2001578.36</v>
      </c>
      <c r="O91" s="40" t="s">
        <v>1901</v>
      </c>
      <c r="P91" s="68">
        <v>1</v>
      </c>
      <c r="Q91" s="95" t="s">
        <v>2131</v>
      </c>
      <c r="R91" s="354">
        <v>1</v>
      </c>
      <c r="S91" s="123">
        <v>1</v>
      </c>
      <c r="T91" s="95" t="s">
        <v>3042</v>
      </c>
      <c r="U91" s="95"/>
      <c r="V91" s="95"/>
      <c r="W91" s="95" t="s">
        <v>3048</v>
      </c>
      <c r="X91" s="95"/>
      <c r="Y91" s="95"/>
      <c r="Z91" s="95"/>
      <c r="AA91" s="95"/>
      <c r="AB91" s="95" t="s">
        <v>3043</v>
      </c>
      <c r="AC91" s="95"/>
      <c r="AD91" s="95"/>
      <c r="AE91" s="113">
        <f t="shared" si="11"/>
        <v>0</v>
      </c>
      <c r="AF91" s="60">
        <f t="shared" si="12"/>
        <v>0</v>
      </c>
      <c r="AG91" s="60">
        <f t="shared" si="13"/>
        <v>0</v>
      </c>
      <c r="AH91" s="60">
        <f t="shared" si="14"/>
        <v>0</v>
      </c>
      <c r="AI91" s="60">
        <f t="shared" si="15"/>
        <v>1</v>
      </c>
      <c r="AJ91" s="60">
        <f t="shared" si="16"/>
        <v>0</v>
      </c>
      <c r="AK91" s="60">
        <f t="shared" si="17"/>
        <v>0</v>
      </c>
      <c r="AL91" s="60">
        <f t="shared" si="18"/>
        <v>0</v>
      </c>
      <c r="AM91" s="60">
        <f t="shared" si="19"/>
        <v>0</v>
      </c>
      <c r="AN91" s="60">
        <f t="shared" si="20"/>
        <v>1</v>
      </c>
      <c r="AP91"/>
    </row>
    <row r="92" spans="1:42" ht="35.450000000000003" hidden="1" customHeight="1">
      <c r="A92" s="26" t="s">
        <v>478</v>
      </c>
      <c r="B92" s="34" t="s">
        <v>479</v>
      </c>
      <c r="C92" s="26">
        <v>304808</v>
      </c>
      <c r="D92" s="35" t="s">
        <v>485</v>
      </c>
      <c r="E92" s="35" t="s">
        <v>486</v>
      </c>
      <c r="F92" s="36">
        <v>0</v>
      </c>
      <c r="G92" s="33"/>
      <c r="H92" s="34">
        <v>1</v>
      </c>
      <c r="I92" s="438"/>
      <c r="J92" s="438"/>
      <c r="K92" s="31"/>
      <c r="L92" s="31"/>
      <c r="M92" s="33"/>
      <c r="N92" s="39">
        <v>2335700.0499999998</v>
      </c>
      <c r="O92" s="40" t="s">
        <v>1901</v>
      </c>
      <c r="P92" s="68">
        <v>1</v>
      </c>
      <c r="Q92" s="95" t="s">
        <v>2131</v>
      </c>
      <c r="R92" s="354">
        <v>1</v>
      </c>
      <c r="S92" s="123">
        <v>1</v>
      </c>
      <c r="T92" s="95" t="s">
        <v>3042</v>
      </c>
      <c r="U92" s="95"/>
      <c r="V92" s="95"/>
      <c r="W92" s="95" t="s">
        <v>3044</v>
      </c>
      <c r="X92" s="95"/>
      <c r="Y92" s="95"/>
      <c r="Z92" s="95"/>
      <c r="AA92" s="95"/>
      <c r="AB92" s="95" t="s">
        <v>3043</v>
      </c>
      <c r="AC92" s="95"/>
      <c r="AD92" s="95"/>
      <c r="AE92" s="113">
        <f t="shared" si="11"/>
        <v>0</v>
      </c>
      <c r="AF92" s="60">
        <f t="shared" si="12"/>
        <v>0</v>
      </c>
      <c r="AG92" s="60">
        <f t="shared" si="13"/>
        <v>0</v>
      </c>
      <c r="AH92" s="60">
        <f t="shared" si="14"/>
        <v>0</v>
      </c>
      <c r="AI92" s="60">
        <f t="shared" si="15"/>
        <v>1</v>
      </c>
      <c r="AJ92" s="60">
        <f t="shared" si="16"/>
        <v>0</v>
      </c>
      <c r="AK92" s="60">
        <f t="shared" si="17"/>
        <v>0</v>
      </c>
      <c r="AL92" s="60">
        <f t="shared" si="18"/>
        <v>0</v>
      </c>
      <c r="AM92" s="60">
        <f t="shared" si="19"/>
        <v>0</v>
      </c>
      <c r="AN92" s="60">
        <f t="shared" si="20"/>
        <v>1</v>
      </c>
      <c r="AP92"/>
    </row>
    <row r="93" spans="1:42" ht="35.450000000000003" hidden="1" customHeight="1">
      <c r="A93" s="26" t="s">
        <v>478</v>
      </c>
      <c r="B93" s="34" t="s">
        <v>479</v>
      </c>
      <c r="C93" s="26">
        <v>304824</v>
      </c>
      <c r="D93" s="35" t="s">
        <v>487</v>
      </c>
      <c r="E93" s="35" t="s">
        <v>488</v>
      </c>
      <c r="F93" s="36">
        <v>0</v>
      </c>
      <c r="G93" s="33"/>
      <c r="H93" s="34">
        <v>1</v>
      </c>
      <c r="I93" s="438"/>
      <c r="J93" s="438"/>
      <c r="K93" s="31"/>
      <c r="L93" s="31"/>
      <c r="M93" s="33"/>
      <c r="N93" s="39">
        <v>2337098.19</v>
      </c>
      <c r="O93" s="40" t="s">
        <v>1901</v>
      </c>
      <c r="P93" s="68">
        <v>1</v>
      </c>
      <c r="Q93" s="95" t="s">
        <v>2131</v>
      </c>
      <c r="R93" s="354">
        <v>1</v>
      </c>
      <c r="S93" s="123">
        <v>1</v>
      </c>
      <c r="T93" s="95" t="s">
        <v>3042</v>
      </c>
      <c r="U93" s="95"/>
      <c r="V93" s="95"/>
      <c r="W93" s="95" t="s">
        <v>3046</v>
      </c>
      <c r="X93" s="95"/>
      <c r="Y93" s="95"/>
      <c r="Z93" s="95"/>
      <c r="AA93" s="95"/>
      <c r="AB93" s="95" t="s">
        <v>3043</v>
      </c>
      <c r="AC93" s="95"/>
      <c r="AD93" s="95"/>
      <c r="AE93" s="113">
        <f t="shared" si="11"/>
        <v>0</v>
      </c>
      <c r="AF93" s="60">
        <f t="shared" si="12"/>
        <v>0</v>
      </c>
      <c r="AG93" s="60">
        <f t="shared" si="13"/>
        <v>0</v>
      </c>
      <c r="AH93" s="60">
        <f t="shared" si="14"/>
        <v>0</v>
      </c>
      <c r="AI93" s="60">
        <f t="shared" si="15"/>
        <v>1</v>
      </c>
      <c r="AJ93" s="60">
        <f t="shared" si="16"/>
        <v>0</v>
      </c>
      <c r="AK93" s="60">
        <f t="shared" si="17"/>
        <v>0</v>
      </c>
      <c r="AL93" s="60">
        <f t="shared" si="18"/>
        <v>0</v>
      </c>
      <c r="AM93" s="60">
        <f t="shared" si="19"/>
        <v>0</v>
      </c>
      <c r="AN93" s="60">
        <f t="shared" si="20"/>
        <v>1</v>
      </c>
      <c r="AP93"/>
    </row>
    <row r="94" spans="1:42" ht="35.450000000000003" hidden="1" customHeight="1">
      <c r="A94" s="26" t="s">
        <v>478</v>
      </c>
      <c r="B94" s="34" t="s">
        <v>479</v>
      </c>
      <c r="C94" s="26">
        <v>304854</v>
      </c>
      <c r="D94" s="35" t="s">
        <v>489</v>
      </c>
      <c r="E94" s="35" t="s">
        <v>490</v>
      </c>
      <c r="F94" s="36">
        <v>0</v>
      </c>
      <c r="G94" s="33"/>
      <c r="H94" s="34">
        <v>1</v>
      </c>
      <c r="I94" s="32"/>
      <c r="J94" s="32"/>
      <c r="K94" s="31"/>
      <c r="L94" s="31"/>
      <c r="M94" s="33"/>
      <c r="N94" s="39">
        <v>2390442.9500000002</v>
      </c>
      <c r="O94" s="40" t="s">
        <v>1901</v>
      </c>
      <c r="P94" s="68">
        <v>1</v>
      </c>
      <c r="Q94" s="95" t="s">
        <v>2131</v>
      </c>
      <c r="R94" s="354">
        <v>1</v>
      </c>
      <c r="S94" s="123">
        <v>1</v>
      </c>
      <c r="T94" s="95" t="s">
        <v>3042</v>
      </c>
      <c r="U94" s="95"/>
      <c r="V94" s="95"/>
      <c r="W94" s="95" t="s">
        <v>3049</v>
      </c>
      <c r="X94" s="95"/>
      <c r="Y94" s="95"/>
      <c r="Z94" s="95"/>
      <c r="AA94" s="95"/>
      <c r="AB94" s="95" t="s">
        <v>3043</v>
      </c>
      <c r="AC94" s="95"/>
      <c r="AD94" s="95"/>
      <c r="AE94" s="113">
        <f t="shared" si="11"/>
        <v>0</v>
      </c>
      <c r="AF94" s="60">
        <f t="shared" si="12"/>
        <v>0</v>
      </c>
      <c r="AG94" s="60">
        <f t="shared" si="13"/>
        <v>0</v>
      </c>
      <c r="AH94" s="60">
        <f t="shared" si="14"/>
        <v>0</v>
      </c>
      <c r="AI94" s="60">
        <f t="shared" si="15"/>
        <v>1</v>
      </c>
      <c r="AJ94" s="60">
        <f t="shared" si="16"/>
        <v>0</v>
      </c>
      <c r="AK94" s="60">
        <f t="shared" si="17"/>
        <v>0</v>
      </c>
      <c r="AL94" s="60">
        <f t="shared" si="18"/>
        <v>0</v>
      </c>
      <c r="AM94" s="60">
        <f t="shared" si="19"/>
        <v>0</v>
      </c>
      <c r="AN94" s="60">
        <f t="shared" si="20"/>
        <v>1</v>
      </c>
      <c r="AP94"/>
    </row>
    <row r="95" spans="1:42" ht="35.450000000000003" hidden="1" customHeight="1">
      <c r="A95" s="26" t="s">
        <v>478</v>
      </c>
      <c r="B95" s="34" t="s">
        <v>491</v>
      </c>
      <c r="C95" s="26">
        <v>304774</v>
      </c>
      <c r="D95" s="35" t="s">
        <v>492</v>
      </c>
      <c r="E95" s="35" t="s">
        <v>493</v>
      </c>
      <c r="F95" s="36">
        <v>1</v>
      </c>
      <c r="G95" s="33"/>
      <c r="H95" s="34">
        <v>1</v>
      </c>
      <c r="I95" s="32"/>
      <c r="J95" s="32"/>
      <c r="K95" s="31"/>
      <c r="L95" s="31"/>
      <c r="M95" s="33"/>
      <c r="N95" s="39">
        <v>2929746.09</v>
      </c>
      <c r="O95" s="40" t="s">
        <v>1901</v>
      </c>
      <c r="P95" s="68">
        <v>1</v>
      </c>
      <c r="Q95" s="283" t="s">
        <v>1942</v>
      </c>
      <c r="R95" s="436">
        <v>0</v>
      </c>
      <c r="S95" s="100">
        <v>0.8</v>
      </c>
      <c r="T95" s="100">
        <v>0</v>
      </c>
      <c r="U95" s="283"/>
      <c r="V95" s="283"/>
      <c r="W95" s="117" t="s">
        <v>2103</v>
      </c>
      <c r="X95" s="283" t="s">
        <v>2104</v>
      </c>
      <c r="Y95" s="283" t="s">
        <v>2105</v>
      </c>
      <c r="Z95" s="283" t="s">
        <v>2106</v>
      </c>
      <c r="AA95" s="283" t="s">
        <v>2107</v>
      </c>
      <c r="AB95" s="283" t="s">
        <v>2108</v>
      </c>
      <c r="AC95" s="133" t="s">
        <v>2109</v>
      </c>
      <c r="AD95" s="125">
        <v>2905000</v>
      </c>
      <c r="AE95" s="113">
        <f t="shared" si="11"/>
        <v>0</v>
      </c>
      <c r="AF95" s="60">
        <f t="shared" si="12"/>
        <v>0</v>
      </c>
      <c r="AG95" s="60">
        <f t="shared" si="13"/>
        <v>0</v>
      </c>
      <c r="AH95" s="60">
        <f t="shared" si="14"/>
        <v>1</v>
      </c>
      <c r="AI95" s="60">
        <f t="shared" si="15"/>
        <v>0</v>
      </c>
      <c r="AJ95" s="60">
        <f t="shared" si="16"/>
        <v>0</v>
      </c>
      <c r="AK95" s="60">
        <f t="shared" si="17"/>
        <v>0</v>
      </c>
      <c r="AL95" s="60">
        <f t="shared" si="18"/>
        <v>0</v>
      </c>
      <c r="AM95" s="60">
        <f t="shared" si="19"/>
        <v>1</v>
      </c>
      <c r="AN95" s="60">
        <f t="shared" si="20"/>
        <v>0</v>
      </c>
      <c r="AP95" t="s">
        <v>3548</v>
      </c>
    </row>
    <row r="96" spans="1:42" ht="35.450000000000003" hidden="1" customHeight="1">
      <c r="A96" s="26" t="s">
        <v>478</v>
      </c>
      <c r="B96" s="34" t="s">
        <v>491</v>
      </c>
      <c r="C96" s="26">
        <v>304783</v>
      </c>
      <c r="D96" s="35" t="s">
        <v>494</v>
      </c>
      <c r="E96" s="35" t="s">
        <v>495</v>
      </c>
      <c r="F96" s="36">
        <v>1</v>
      </c>
      <c r="G96" s="33"/>
      <c r="H96" s="34">
        <v>1</v>
      </c>
      <c r="I96" s="32"/>
      <c r="J96" s="32"/>
      <c r="K96" s="31"/>
      <c r="L96" s="31"/>
      <c r="M96" s="33"/>
      <c r="N96" s="39">
        <v>2271995.06</v>
      </c>
      <c r="O96" s="40" t="s">
        <v>1901</v>
      </c>
      <c r="P96" s="68">
        <v>1</v>
      </c>
      <c r="Q96" s="283" t="s">
        <v>1942</v>
      </c>
      <c r="R96" s="436">
        <v>0</v>
      </c>
      <c r="S96" s="100">
        <v>0.8</v>
      </c>
      <c r="T96" s="100">
        <v>0</v>
      </c>
      <c r="U96" s="283"/>
      <c r="V96" s="283"/>
      <c r="W96" s="117" t="s">
        <v>2110</v>
      </c>
      <c r="X96" s="283" t="s">
        <v>2104</v>
      </c>
      <c r="Y96" s="283" t="s">
        <v>2105</v>
      </c>
      <c r="Z96" s="283" t="s">
        <v>2106</v>
      </c>
      <c r="AA96" s="283" t="s">
        <v>2107</v>
      </c>
      <c r="AB96" s="283" t="s">
        <v>2108</v>
      </c>
      <c r="AC96" s="117" t="s">
        <v>2109</v>
      </c>
      <c r="AD96" s="125">
        <v>2250000</v>
      </c>
      <c r="AE96" s="113">
        <f t="shared" si="11"/>
        <v>0</v>
      </c>
      <c r="AF96" s="60">
        <f t="shared" si="12"/>
        <v>0</v>
      </c>
      <c r="AG96" s="60">
        <f t="shared" si="13"/>
        <v>0</v>
      </c>
      <c r="AH96" s="60">
        <f t="shared" si="14"/>
        <v>1</v>
      </c>
      <c r="AI96" s="60">
        <f t="shared" si="15"/>
        <v>0</v>
      </c>
      <c r="AJ96" s="60">
        <f t="shared" si="16"/>
        <v>0</v>
      </c>
      <c r="AK96" s="60">
        <f t="shared" si="17"/>
        <v>0</v>
      </c>
      <c r="AL96" s="60">
        <f t="shared" si="18"/>
        <v>0</v>
      </c>
      <c r="AM96" s="60">
        <f t="shared" si="19"/>
        <v>1</v>
      </c>
      <c r="AN96" s="60">
        <f t="shared" si="20"/>
        <v>0</v>
      </c>
      <c r="AP96" t="s">
        <v>3548</v>
      </c>
    </row>
    <row r="97" spans="1:42" ht="35.450000000000003" hidden="1" customHeight="1">
      <c r="A97" s="26" t="s">
        <v>478</v>
      </c>
      <c r="B97" s="34" t="s">
        <v>491</v>
      </c>
      <c r="C97" s="26">
        <v>304777</v>
      </c>
      <c r="D97" s="35" t="s">
        <v>496</v>
      </c>
      <c r="E97" s="35" t="s">
        <v>497</v>
      </c>
      <c r="F97" s="36">
        <v>1</v>
      </c>
      <c r="G97" s="33"/>
      <c r="H97" s="34">
        <v>1</v>
      </c>
      <c r="I97" s="32"/>
      <c r="J97" s="32"/>
      <c r="K97" s="31"/>
      <c r="L97" s="31"/>
      <c r="M97" s="33"/>
      <c r="N97" s="39">
        <v>2775183.35</v>
      </c>
      <c r="O97" s="40" t="s">
        <v>1901</v>
      </c>
      <c r="P97" s="68">
        <v>1</v>
      </c>
      <c r="Q97" s="283" t="s">
        <v>1942</v>
      </c>
      <c r="R97" s="436">
        <v>0</v>
      </c>
      <c r="S97" s="100">
        <v>0.8</v>
      </c>
      <c r="T97" s="100">
        <v>0</v>
      </c>
      <c r="U97" s="283"/>
      <c r="V97" s="283"/>
      <c r="W97" s="117" t="s">
        <v>2111</v>
      </c>
      <c r="X97" s="283" t="s">
        <v>2104</v>
      </c>
      <c r="Y97" s="283" t="s">
        <v>2105</v>
      </c>
      <c r="Z97" s="283" t="s">
        <v>2106</v>
      </c>
      <c r="AA97" s="283" t="s">
        <v>2107</v>
      </c>
      <c r="AB97" s="283" t="s">
        <v>2108</v>
      </c>
      <c r="AC97" s="117" t="s">
        <v>2109</v>
      </c>
      <c r="AD97" s="125">
        <v>2750000</v>
      </c>
      <c r="AE97" s="113">
        <f t="shared" si="11"/>
        <v>0</v>
      </c>
      <c r="AF97" s="60">
        <f t="shared" si="12"/>
        <v>0</v>
      </c>
      <c r="AG97" s="60">
        <f t="shared" si="13"/>
        <v>0</v>
      </c>
      <c r="AH97" s="60">
        <f t="shared" si="14"/>
        <v>1</v>
      </c>
      <c r="AI97" s="60">
        <f t="shared" si="15"/>
        <v>0</v>
      </c>
      <c r="AJ97" s="60">
        <f t="shared" si="16"/>
        <v>0</v>
      </c>
      <c r="AK97" s="60">
        <f t="shared" si="17"/>
        <v>0</v>
      </c>
      <c r="AL97" s="60">
        <f t="shared" si="18"/>
        <v>0</v>
      </c>
      <c r="AM97" s="60">
        <f t="shared" si="19"/>
        <v>1</v>
      </c>
      <c r="AN97" s="60">
        <f t="shared" si="20"/>
        <v>0</v>
      </c>
      <c r="AP97" t="s">
        <v>3548</v>
      </c>
    </row>
    <row r="98" spans="1:42" ht="35.450000000000003" hidden="1" customHeight="1">
      <c r="A98" s="26" t="s">
        <v>478</v>
      </c>
      <c r="B98" s="34" t="s">
        <v>498</v>
      </c>
      <c r="C98" s="26">
        <v>304813</v>
      </c>
      <c r="D98" s="35" t="s">
        <v>499</v>
      </c>
      <c r="E98" s="35" t="s">
        <v>500</v>
      </c>
      <c r="F98" s="36">
        <v>2</v>
      </c>
      <c r="G98" s="33"/>
      <c r="H98" s="34">
        <v>1</v>
      </c>
      <c r="I98" s="32"/>
      <c r="J98" s="32"/>
      <c r="K98" s="31"/>
      <c r="L98" s="31"/>
      <c r="M98" s="33"/>
      <c r="N98" s="39">
        <v>1168482.8500000001</v>
      </c>
      <c r="O98" s="40" t="s">
        <v>1901</v>
      </c>
      <c r="P98" s="68">
        <v>1</v>
      </c>
      <c r="Q98" s="163" t="s">
        <v>2378</v>
      </c>
      <c r="R98" s="436">
        <v>1</v>
      </c>
      <c r="S98" s="100">
        <v>1</v>
      </c>
      <c r="T98" s="100">
        <v>1</v>
      </c>
      <c r="U98" s="283"/>
      <c r="V98" s="283"/>
      <c r="W98" s="283"/>
      <c r="X98" s="283"/>
      <c r="Y98" s="283"/>
      <c r="Z98" s="283"/>
      <c r="AA98" s="283"/>
      <c r="AB98" s="283"/>
      <c r="AC98" s="283"/>
      <c r="AD98" s="283"/>
      <c r="AE98" s="113">
        <f t="shared" si="11"/>
        <v>0</v>
      </c>
      <c r="AF98" s="60">
        <f t="shared" si="12"/>
        <v>0</v>
      </c>
      <c r="AG98" s="60">
        <f t="shared" si="13"/>
        <v>0</v>
      </c>
      <c r="AH98" s="60">
        <f t="shared" si="14"/>
        <v>0</v>
      </c>
      <c r="AI98" s="60">
        <f t="shared" si="15"/>
        <v>1</v>
      </c>
      <c r="AJ98" s="60">
        <f t="shared" si="16"/>
        <v>0</v>
      </c>
      <c r="AK98" s="60">
        <f t="shared" si="17"/>
        <v>0</v>
      </c>
      <c r="AL98" s="60">
        <f t="shared" si="18"/>
        <v>0</v>
      </c>
      <c r="AM98" s="60">
        <f t="shared" si="19"/>
        <v>0</v>
      </c>
      <c r="AN98" s="60">
        <f t="shared" si="20"/>
        <v>1</v>
      </c>
      <c r="AP98"/>
    </row>
    <row r="99" spans="1:42" ht="35.450000000000003" hidden="1" customHeight="1">
      <c r="A99" s="26" t="s">
        <v>478</v>
      </c>
      <c r="B99" s="34" t="s">
        <v>498</v>
      </c>
      <c r="C99" s="26">
        <v>304817</v>
      </c>
      <c r="D99" s="35" t="s">
        <v>501</v>
      </c>
      <c r="E99" s="35" t="s">
        <v>500</v>
      </c>
      <c r="F99" s="36">
        <v>2</v>
      </c>
      <c r="G99" s="33"/>
      <c r="H99" s="34">
        <v>1</v>
      </c>
      <c r="I99" s="32"/>
      <c r="J99" s="32"/>
      <c r="K99" s="31"/>
      <c r="L99" s="31"/>
      <c r="M99" s="33"/>
      <c r="N99" s="39">
        <v>1178282.6100000001</v>
      </c>
      <c r="O99" s="40" t="s">
        <v>1901</v>
      </c>
      <c r="P99" s="68">
        <v>1</v>
      </c>
      <c r="Q99" s="163" t="s">
        <v>3565</v>
      </c>
      <c r="R99" s="437">
        <v>0.95</v>
      </c>
      <c r="S99" s="123">
        <v>0.95</v>
      </c>
      <c r="T99" s="123">
        <v>0.95</v>
      </c>
      <c r="U99" s="283"/>
      <c r="V99" s="283"/>
      <c r="W99" s="283"/>
      <c r="X99" s="283"/>
      <c r="Y99" s="283"/>
      <c r="Z99" s="283"/>
      <c r="AA99" s="283"/>
      <c r="AB99" s="283"/>
      <c r="AC99" s="283"/>
      <c r="AD99" s="283"/>
      <c r="AE99" s="113">
        <f t="shared" si="11"/>
        <v>0</v>
      </c>
      <c r="AF99" s="60">
        <f t="shared" si="12"/>
        <v>0</v>
      </c>
      <c r="AG99" s="60">
        <f t="shared" si="13"/>
        <v>0</v>
      </c>
      <c r="AH99" s="60">
        <f t="shared" si="14"/>
        <v>0</v>
      </c>
      <c r="AI99" s="60">
        <f t="shared" si="15"/>
        <v>0</v>
      </c>
      <c r="AJ99" s="60">
        <f t="shared" si="16"/>
        <v>0</v>
      </c>
      <c r="AK99" s="60">
        <f t="shared" si="17"/>
        <v>0</v>
      </c>
      <c r="AL99" s="60">
        <f t="shared" si="18"/>
        <v>0</v>
      </c>
      <c r="AM99" s="60">
        <f t="shared" si="19"/>
        <v>0</v>
      </c>
      <c r="AN99" s="60">
        <f t="shared" si="20"/>
        <v>0</v>
      </c>
      <c r="AP99"/>
    </row>
    <row r="100" spans="1:42" ht="35.450000000000003" hidden="1" customHeight="1">
      <c r="A100" s="26" t="s">
        <v>478</v>
      </c>
      <c r="B100" s="34" t="s">
        <v>498</v>
      </c>
      <c r="C100" s="26">
        <v>317806</v>
      </c>
      <c r="D100" s="35" t="s">
        <v>502</v>
      </c>
      <c r="E100" s="35" t="s">
        <v>500</v>
      </c>
      <c r="F100" s="36">
        <v>2</v>
      </c>
      <c r="G100" s="33"/>
      <c r="H100" s="34">
        <v>1</v>
      </c>
      <c r="I100" s="32"/>
      <c r="J100" s="32"/>
      <c r="K100" s="31"/>
      <c r="L100" s="31"/>
      <c r="M100" s="33"/>
      <c r="N100" s="39">
        <v>1129680.82</v>
      </c>
      <c r="O100" s="40" t="s">
        <v>1901</v>
      </c>
      <c r="P100" s="68">
        <v>1</v>
      </c>
      <c r="Q100" s="163" t="s">
        <v>3565</v>
      </c>
      <c r="R100" s="437">
        <v>0.95</v>
      </c>
      <c r="S100" s="123">
        <v>0.95</v>
      </c>
      <c r="T100" s="123">
        <v>0.95</v>
      </c>
      <c r="U100" s="283"/>
      <c r="V100" s="283"/>
      <c r="W100" s="283"/>
      <c r="X100" s="283"/>
      <c r="Y100" s="283"/>
      <c r="Z100" s="283"/>
      <c r="AA100" s="283"/>
      <c r="AB100" s="283"/>
      <c r="AC100" s="283"/>
      <c r="AD100" s="283"/>
      <c r="AE100" s="113">
        <f t="shared" si="11"/>
        <v>0</v>
      </c>
      <c r="AF100" s="60">
        <f t="shared" si="12"/>
        <v>0</v>
      </c>
      <c r="AG100" s="60">
        <f t="shared" si="13"/>
        <v>0</v>
      </c>
      <c r="AH100" s="60">
        <f t="shared" si="14"/>
        <v>0</v>
      </c>
      <c r="AI100" s="60">
        <f t="shared" si="15"/>
        <v>0</v>
      </c>
      <c r="AJ100" s="60">
        <f t="shared" si="16"/>
        <v>0</v>
      </c>
      <c r="AK100" s="60">
        <f t="shared" si="17"/>
        <v>0</v>
      </c>
      <c r="AL100" s="60">
        <f t="shared" si="18"/>
        <v>0</v>
      </c>
      <c r="AM100" s="60">
        <f t="shared" si="19"/>
        <v>0</v>
      </c>
      <c r="AN100" s="60">
        <f t="shared" si="20"/>
        <v>0</v>
      </c>
      <c r="AP100"/>
    </row>
    <row r="101" spans="1:42" ht="35.450000000000003" hidden="1" customHeight="1">
      <c r="A101" s="26" t="s">
        <v>478</v>
      </c>
      <c r="B101" s="34" t="s">
        <v>498</v>
      </c>
      <c r="C101" s="26">
        <v>304826</v>
      </c>
      <c r="D101" s="35" t="s">
        <v>503</v>
      </c>
      <c r="E101" s="35" t="s">
        <v>504</v>
      </c>
      <c r="F101" s="36">
        <v>2</v>
      </c>
      <c r="G101" s="33"/>
      <c r="H101" s="34">
        <v>1</v>
      </c>
      <c r="I101" s="32"/>
      <c r="J101" s="32"/>
      <c r="K101" s="31"/>
      <c r="L101" s="31"/>
      <c r="M101" s="33"/>
      <c r="N101" s="39">
        <v>1915898.59</v>
      </c>
      <c r="O101" s="40" t="s">
        <v>1901</v>
      </c>
      <c r="P101" s="68">
        <v>1</v>
      </c>
      <c r="Q101" s="163" t="s">
        <v>3565</v>
      </c>
      <c r="R101" s="437">
        <v>0.95</v>
      </c>
      <c r="S101" s="123">
        <v>0.95</v>
      </c>
      <c r="T101" s="123">
        <v>0.95</v>
      </c>
      <c r="U101" s="283"/>
      <c r="V101" s="283"/>
      <c r="W101" s="283"/>
      <c r="X101" s="283"/>
      <c r="Y101" s="283"/>
      <c r="Z101" s="283"/>
      <c r="AA101" s="283"/>
      <c r="AB101" s="283"/>
      <c r="AC101" s="283"/>
      <c r="AD101" s="283"/>
      <c r="AE101" s="113">
        <f t="shared" si="11"/>
        <v>0</v>
      </c>
      <c r="AF101" s="60">
        <f t="shared" si="12"/>
        <v>0</v>
      </c>
      <c r="AG101" s="60">
        <f t="shared" si="13"/>
        <v>0</v>
      </c>
      <c r="AH101" s="60">
        <f t="shared" si="14"/>
        <v>0</v>
      </c>
      <c r="AI101" s="60">
        <f t="shared" si="15"/>
        <v>0</v>
      </c>
      <c r="AJ101" s="60">
        <f t="shared" si="16"/>
        <v>0</v>
      </c>
      <c r="AK101" s="60">
        <f t="shared" si="17"/>
        <v>0</v>
      </c>
      <c r="AL101" s="60">
        <f t="shared" si="18"/>
        <v>0</v>
      </c>
      <c r="AM101" s="60">
        <f t="shared" si="19"/>
        <v>0</v>
      </c>
      <c r="AN101" s="60">
        <f t="shared" si="20"/>
        <v>0</v>
      </c>
      <c r="AP101"/>
    </row>
    <row r="102" spans="1:42" ht="35.450000000000003" hidden="1" customHeight="1">
      <c r="A102" s="26" t="s">
        <v>478</v>
      </c>
      <c r="B102" s="34" t="s">
        <v>498</v>
      </c>
      <c r="C102" s="26">
        <v>304829</v>
      </c>
      <c r="D102" s="35" t="s">
        <v>505</v>
      </c>
      <c r="E102" s="35" t="s">
        <v>506</v>
      </c>
      <c r="F102" s="36">
        <v>2</v>
      </c>
      <c r="G102" s="33"/>
      <c r="H102" s="34">
        <v>1</v>
      </c>
      <c r="I102" s="32"/>
      <c r="J102" s="32"/>
      <c r="K102" s="31"/>
      <c r="L102" s="31"/>
      <c r="M102" s="33"/>
      <c r="N102" s="39">
        <v>1336228.1200000001</v>
      </c>
      <c r="O102" s="40" t="s">
        <v>1901</v>
      </c>
      <c r="P102" s="68">
        <v>1</v>
      </c>
      <c r="Q102" s="163" t="s">
        <v>3565</v>
      </c>
      <c r="R102" s="437">
        <v>0.95</v>
      </c>
      <c r="S102" s="123">
        <v>0.95</v>
      </c>
      <c r="T102" s="123">
        <v>0.95</v>
      </c>
      <c r="U102" s="283"/>
      <c r="V102" s="283"/>
      <c r="W102" s="283"/>
      <c r="X102" s="283"/>
      <c r="Y102" s="283"/>
      <c r="Z102" s="283"/>
      <c r="AA102" s="283"/>
      <c r="AB102" s="283"/>
      <c r="AC102" s="283"/>
      <c r="AD102" s="283"/>
      <c r="AE102" s="113">
        <f t="shared" si="11"/>
        <v>0</v>
      </c>
      <c r="AF102" s="60">
        <f t="shared" si="12"/>
        <v>0</v>
      </c>
      <c r="AG102" s="60">
        <f t="shared" si="13"/>
        <v>0</v>
      </c>
      <c r="AH102" s="60">
        <f t="shared" si="14"/>
        <v>0</v>
      </c>
      <c r="AI102" s="60">
        <f t="shared" si="15"/>
        <v>0</v>
      </c>
      <c r="AJ102" s="60">
        <f t="shared" si="16"/>
        <v>0</v>
      </c>
      <c r="AK102" s="60">
        <f t="shared" si="17"/>
        <v>0</v>
      </c>
      <c r="AL102" s="60">
        <f t="shared" si="18"/>
        <v>0</v>
      </c>
      <c r="AM102" s="60">
        <f t="shared" si="19"/>
        <v>0</v>
      </c>
      <c r="AN102" s="60">
        <f t="shared" si="20"/>
        <v>0</v>
      </c>
      <c r="AP102"/>
    </row>
    <row r="103" spans="1:42" ht="35.450000000000003" hidden="1" customHeight="1">
      <c r="A103" s="26" t="s">
        <v>478</v>
      </c>
      <c r="B103" s="34" t="s">
        <v>498</v>
      </c>
      <c r="C103" s="26">
        <v>304834</v>
      </c>
      <c r="D103" s="35" t="s">
        <v>507</v>
      </c>
      <c r="E103" s="35" t="s">
        <v>506</v>
      </c>
      <c r="F103" s="36">
        <v>2</v>
      </c>
      <c r="G103" s="33"/>
      <c r="H103" s="34">
        <v>1</v>
      </c>
      <c r="I103" s="32"/>
      <c r="J103" s="32"/>
      <c r="K103" s="31"/>
      <c r="L103" s="31"/>
      <c r="M103" s="33"/>
      <c r="N103" s="39">
        <v>1284562.3999999999</v>
      </c>
      <c r="O103" s="40" t="s">
        <v>1901</v>
      </c>
      <c r="P103" s="68">
        <v>1</v>
      </c>
      <c r="Q103" s="163" t="s">
        <v>3565</v>
      </c>
      <c r="R103" s="437">
        <v>0.95</v>
      </c>
      <c r="S103" s="123">
        <v>0.95</v>
      </c>
      <c r="T103" s="123">
        <v>0.95</v>
      </c>
      <c r="U103" s="283"/>
      <c r="V103" s="283"/>
      <c r="W103" s="283"/>
      <c r="X103" s="283"/>
      <c r="Y103" s="283"/>
      <c r="Z103" s="283"/>
      <c r="AA103" s="283"/>
      <c r="AB103" s="283"/>
      <c r="AC103" s="283"/>
      <c r="AD103" s="283"/>
      <c r="AE103" s="113">
        <f t="shared" si="11"/>
        <v>0</v>
      </c>
      <c r="AF103" s="60">
        <f t="shared" si="12"/>
        <v>0</v>
      </c>
      <c r="AG103" s="60">
        <f t="shared" si="13"/>
        <v>0</v>
      </c>
      <c r="AH103" s="60">
        <f t="shared" si="14"/>
        <v>0</v>
      </c>
      <c r="AI103" s="60">
        <f t="shared" si="15"/>
        <v>0</v>
      </c>
      <c r="AJ103" s="60">
        <f t="shared" si="16"/>
        <v>0</v>
      </c>
      <c r="AK103" s="60">
        <f t="shared" si="17"/>
        <v>0</v>
      </c>
      <c r="AL103" s="60">
        <f t="shared" si="18"/>
        <v>0</v>
      </c>
      <c r="AM103" s="60">
        <f t="shared" si="19"/>
        <v>0</v>
      </c>
      <c r="AN103" s="60">
        <f t="shared" si="20"/>
        <v>0</v>
      </c>
      <c r="AP103"/>
    </row>
    <row r="104" spans="1:42" ht="35.450000000000003" hidden="1" customHeight="1">
      <c r="A104" s="26" t="s">
        <v>478</v>
      </c>
      <c r="B104" s="34" t="s">
        <v>498</v>
      </c>
      <c r="C104" s="26">
        <v>304835</v>
      </c>
      <c r="D104" s="35" t="s">
        <v>508</v>
      </c>
      <c r="E104" s="35" t="s">
        <v>506</v>
      </c>
      <c r="F104" s="36">
        <v>2</v>
      </c>
      <c r="G104" s="33"/>
      <c r="H104" s="34">
        <v>1</v>
      </c>
      <c r="I104" s="32"/>
      <c r="J104" s="32"/>
      <c r="K104" s="31"/>
      <c r="L104" s="31"/>
      <c r="M104" s="33"/>
      <c r="N104" s="39">
        <v>1271122.29</v>
      </c>
      <c r="O104" s="40" t="s">
        <v>1901</v>
      </c>
      <c r="P104" s="68">
        <v>1</v>
      </c>
      <c r="Q104" s="283" t="s">
        <v>2131</v>
      </c>
      <c r="R104" s="354">
        <v>0.45</v>
      </c>
      <c r="S104" s="358">
        <v>1</v>
      </c>
      <c r="T104" s="135">
        <v>43341</v>
      </c>
      <c r="U104" s="95"/>
      <c r="V104" s="95"/>
      <c r="W104" s="95" t="s">
        <v>1948</v>
      </c>
      <c r="X104" s="96">
        <v>43194</v>
      </c>
      <c r="Y104" s="96">
        <v>43224</v>
      </c>
      <c r="Z104" s="96">
        <v>43242</v>
      </c>
      <c r="AA104" s="136">
        <v>43244</v>
      </c>
      <c r="AB104" s="137">
        <v>43266</v>
      </c>
      <c r="AC104" s="95" t="s">
        <v>1947</v>
      </c>
      <c r="AD104" s="134">
        <v>1263572.9569999999</v>
      </c>
      <c r="AE104" s="113">
        <f t="shared" si="11"/>
        <v>0</v>
      </c>
      <c r="AF104" s="60">
        <f t="shared" si="12"/>
        <v>0</v>
      </c>
      <c r="AG104" s="60">
        <f t="shared" si="13"/>
        <v>0</v>
      </c>
      <c r="AH104" s="60">
        <f t="shared" si="14"/>
        <v>0</v>
      </c>
      <c r="AI104" s="60">
        <f t="shared" si="15"/>
        <v>1</v>
      </c>
      <c r="AJ104" s="60">
        <f t="shared" si="16"/>
        <v>0</v>
      </c>
      <c r="AK104" s="60">
        <f t="shared" si="17"/>
        <v>0</v>
      </c>
      <c r="AL104" s="60">
        <f t="shared" si="18"/>
        <v>0</v>
      </c>
      <c r="AM104" s="60">
        <f t="shared" si="19"/>
        <v>0</v>
      </c>
      <c r="AN104" s="60">
        <f t="shared" si="20"/>
        <v>1</v>
      </c>
      <c r="AP104"/>
    </row>
    <row r="105" spans="1:42" ht="35.450000000000003" hidden="1" customHeight="1">
      <c r="A105" s="26" t="s">
        <v>478</v>
      </c>
      <c r="B105" s="34" t="s">
        <v>498</v>
      </c>
      <c r="C105" s="26">
        <v>317803</v>
      </c>
      <c r="D105" s="35" t="s">
        <v>509</v>
      </c>
      <c r="E105" s="35" t="s">
        <v>506</v>
      </c>
      <c r="F105" s="36">
        <v>2</v>
      </c>
      <c r="G105" s="33"/>
      <c r="H105" s="34">
        <v>1</v>
      </c>
      <c r="I105" s="32"/>
      <c r="J105" s="32"/>
      <c r="K105" s="31"/>
      <c r="L105" s="31"/>
      <c r="M105" s="33"/>
      <c r="N105" s="39">
        <v>1129680.82</v>
      </c>
      <c r="O105" s="40" t="s">
        <v>1901</v>
      </c>
      <c r="P105" s="68">
        <v>1</v>
      </c>
      <c r="Q105" s="283" t="s">
        <v>2131</v>
      </c>
      <c r="R105" s="354">
        <v>0.75</v>
      </c>
      <c r="S105" s="358">
        <v>1</v>
      </c>
      <c r="T105" s="96">
        <v>43300</v>
      </c>
      <c r="U105" s="95"/>
      <c r="V105" s="95"/>
      <c r="W105" s="95" t="s">
        <v>1946</v>
      </c>
      <c r="X105" s="96">
        <v>43194</v>
      </c>
      <c r="Y105" s="96">
        <v>43201</v>
      </c>
      <c r="Z105" s="96">
        <v>43213</v>
      </c>
      <c r="AA105" s="96">
        <v>43250</v>
      </c>
      <c r="AB105" s="96">
        <v>43225</v>
      </c>
      <c r="AC105" s="95" t="s">
        <v>1947</v>
      </c>
      <c r="AD105" s="134">
        <v>1121180.273</v>
      </c>
      <c r="AE105" s="113">
        <f t="shared" si="11"/>
        <v>0</v>
      </c>
      <c r="AF105" s="60">
        <f t="shared" si="12"/>
        <v>0</v>
      </c>
      <c r="AG105" s="60">
        <f t="shared" si="13"/>
        <v>0</v>
      </c>
      <c r="AH105" s="60">
        <f t="shared" si="14"/>
        <v>0</v>
      </c>
      <c r="AI105" s="60">
        <f t="shared" si="15"/>
        <v>1</v>
      </c>
      <c r="AJ105" s="60">
        <f t="shared" si="16"/>
        <v>0</v>
      </c>
      <c r="AK105" s="60">
        <f t="shared" si="17"/>
        <v>0</v>
      </c>
      <c r="AL105" s="60">
        <f t="shared" si="18"/>
        <v>0</v>
      </c>
      <c r="AM105" s="60">
        <f t="shared" si="19"/>
        <v>0</v>
      </c>
      <c r="AN105" s="60">
        <f t="shared" si="20"/>
        <v>1</v>
      </c>
      <c r="AP105"/>
    </row>
    <row r="106" spans="1:42" ht="35.450000000000003" hidden="1" customHeight="1">
      <c r="A106" s="26" t="s">
        <v>478</v>
      </c>
      <c r="B106" s="34" t="s">
        <v>498</v>
      </c>
      <c r="C106" s="26">
        <v>304837</v>
      </c>
      <c r="D106" s="35" t="s">
        <v>510</v>
      </c>
      <c r="E106" s="35" t="s">
        <v>511</v>
      </c>
      <c r="F106" s="36">
        <v>2</v>
      </c>
      <c r="G106" s="33"/>
      <c r="H106" s="34">
        <v>1</v>
      </c>
      <c r="I106" s="32"/>
      <c r="J106" s="32"/>
      <c r="K106" s="31"/>
      <c r="L106" s="31"/>
      <c r="M106" s="33"/>
      <c r="N106" s="39">
        <v>1284443.5</v>
      </c>
      <c r="O106" s="40" t="s">
        <v>1901</v>
      </c>
      <c r="P106" s="68">
        <v>1</v>
      </c>
      <c r="Q106" s="283" t="s">
        <v>2131</v>
      </c>
      <c r="R106" s="347">
        <v>0.35</v>
      </c>
      <c r="S106" s="358">
        <v>1</v>
      </c>
      <c r="T106" s="96">
        <v>43317</v>
      </c>
      <c r="U106" s="95"/>
      <c r="V106" s="95"/>
      <c r="W106" s="95" t="s">
        <v>1949</v>
      </c>
      <c r="X106" s="96">
        <v>43194</v>
      </c>
      <c r="Y106" s="96">
        <v>43201</v>
      </c>
      <c r="Z106" s="96">
        <v>43213</v>
      </c>
      <c r="AA106" s="96">
        <v>43250</v>
      </c>
      <c r="AB106" s="96">
        <v>43225</v>
      </c>
      <c r="AC106" s="95" t="s">
        <v>1950</v>
      </c>
      <c r="AD106" s="134">
        <v>1276827.8970000001</v>
      </c>
      <c r="AE106" s="113">
        <f t="shared" si="11"/>
        <v>0</v>
      </c>
      <c r="AF106" s="60">
        <f t="shared" si="12"/>
        <v>0</v>
      </c>
      <c r="AG106" s="60">
        <f t="shared" si="13"/>
        <v>0</v>
      </c>
      <c r="AH106" s="60">
        <f t="shared" si="14"/>
        <v>0</v>
      </c>
      <c r="AI106" s="60">
        <f t="shared" si="15"/>
        <v>1</v>
      </c>
      <c r="AJ106" s="60">
        <f t="shared" si="16"/>
        <v>0</v>
      </c>
      <c r="AK106" s="60">
        <f t="shared" si="17"/>
        <v>0</v>
      </c>
      <c r="AL106" s="60">
        <f t="shared" si="18"/>
        <v>0</v>
      </c>
      <c r="AM106" s="60">
        <f t="shared" si="19"/>
        <v>0</v>
      </c>
      <c r="AN106" s="60">
        <f t="shared" si="20"/>
        <v>1</v>
      </c>
      <c r="AP106"/>
    </row>
    <row r="107" spans="1:42" ht="35.450000000000003" hidden="1" customHeight="1">
      <c r="A107" s="26" t="s">
        <v>478</v>
      </c>
      <c r="B107" s="34" t="s">
        <v>498</v>
      </c>
      <c r="C107" s="26">
        <v>304845</v>
      </c>
      <c r="D107" s="35" t="s">
        <v>512</v>
      </c>
      <c r="E107" s="35" t="s">
        <v>511</v>
      </c>
      <c r="F107" s="36">
        <v>2</v>
      </c>
      <c r="G107" s="33"/>
      <c r="H107" s="34">
        <v>1</v>
      </c>
      <c r="I107" s="32"/>
      <c r="J107" s="32"/>
      <c r="K107" s="31"/>
      <c r="L107" s="31"/>
      <c r="M107" s="33"/>
      <c r="N107" s="39">
        <v>1178282.6100000001</v>
      </c>
      <c r="O107" s="40" t="s">
        <v>1901</v>
      </c>
      <c r="P107" s="68">
        <v>1</v>
      </c>
      <c r="Q107" s="283" t="s">
        <v>2131</v>
      </c>
      <c r="R107" s="347">
        <v>0.35</v>
      </c>
      <c r="S107" s="358">
        <v>1</v>
      </c>
      <c r="T107" s="96">
        <v>43317</v>
      </c>
      <c r="U107" s="95"/>
      <c r="V107" s="95"/>
      <c r="W107" s="95" t="s">
        <v>1949</v>
      </c>
      <c r="X107" s="96">
        <v>43194</v>
      </c>
      <c r="Y107" s="96">
        <v>43201</v>
      </c>
      <c r="Z107" s="96">
        <v>43213</v>
      </c>
      <c r="AA107" s="96">
        <v>43250</v>
      </c>
      <c r="AB107" s="96">
        <v>43225</v>
      </c>
      <c r="AC107" s="95" t="s">
        <v>1950</v>
      </c>
      <c r="AD107" s="134">
        <v>1171195.1669999999</v>
      </c>
      <c r="AE107" s="113">
        <f t="shared" si="11"/>
        <v>0</v>
      </c>
      <c r="AF107" s="60">
        <f t="shared" si="12"/>
        <v>0</v>
      </c>
      <c r="AG107" s="60">
        <f t="shared" si="13"/>
        <v>0</v>
      </c>
      <c r="AH107" s="60">
        <f t="shared" si="14"/>
        <v>0</v>
      </c>
      <c r="AI107" s="60">
        <f t="shared" si="15"/>
        <v>1</v>
      </c>
      <c r="AJ107" s="60">
        <f t="shared" si="16"/>
        <v>0</v>
      </c>
      <c r="AK107" s="60">
        <f t="shared" si="17"/>
        <v>0</v>
      </c>
      <c r="AL107" s="60">
        <f t="shared" si="18"/>
        <v>0</v>
      </c>
      <c r="AM107" s="60">
        <f t="shared" si="19"/>
        <v>0</v>
      </c>
      <c r="AN107" s="60">
        <f t="shared" si="20"/>
        <v>1</v>
      </c>
      <c r="AP107"/>
    </row>
    <row r="108" spans="1:42" ht="35.450000000000003" hidden="1" customHeight="1">
      <c r="A108" s="26" t="s">
        <v>478</v>
      </c>
      <c r="B108" s="34" t="s">
        <v>498</v>
      </c>
      <c r="C108" s="26">
        <v>304814</v>
      </c>
      <c r="D108" s="35" t="s">
        <v>513</v>
      </c>
      <c r="E108" s="35" t="s">
        <v>514</v>
      </c>
      <c r="F108" s="36">
        <v>2</v>
      </c>
      <c r="G108" s="33"/>
      <c r="H108" s="34">
        <v>1</v>
      </c>
      <c r="I108" s="32"/>
      <c r="J108" s="32"/>
      <c r="K108" s="31"/>
      <c r="L108" s="31"/>
      <c r="M108" s="33"/>
      <c r="N108" s="39">
        <v>1163382.98</v>
      </c>
      <c r="O108" s="40" t="s">
        <v>1901</v>
      </c>
      <c r="P108" s="68">
        <v>1</v>
      </c>
      <c r="Q108" s="283" t="s">
        <v>2131</v>
      </c>
      <c r="R108" s="347">
        <v>0.75</v>
      </c>
      <c r="S108" s="358">
        <v>1</v>
      </c>
      <c r="T108" s="96">
        <v>43315</v>
      </c>
      <c r="U108" s="95"/>
      <c r="V108" s="95"/>
      <c r="W108" s="95" t="s">
        <v>1951</v>
      </c>
      <c r="X108" s="96">
        <v>43194</v>
      </c>
      <c r="Y108" s="96">
        <v>43201</v>
      </c>
      <c r="Z108" s="96">
        <v>43213</v>
      </c>
      <c r="AA108" s="96">
        <v>43250</v>
      </c>
      <c r="AB108" s="96">
        <v>43225</v>
      </c>
      <c r="AC108" s="95" t="s">
        <v>1947</v>
      </c>
      <c r="AD108" s="134">
        <v>1150077.79</v>
      </c>
      <c r="AE108" s="113">
        <f t="shared" si="11"/>
        <v>0</v>
      </c>
      <c r="AF108" s="60">
        <f t="shared" si="12"/>
        <v>0</v>
      </c>
      <c r="AG108" s="60">
        <f t="shared" si="13"/>
        <v>0</v>
      </c>
      <c r="AH108" s="60">
        <f t="shared" si="14"/>
        <v>0</v>
      </c>
      <c r="AI108" s="60">
        <f t="shared" si="15"/>
        <v>1</v>
      </c>
      <c r="AJ108" s="60">
        <f t="shared" si="16"/>
        <v>0</v>
      </c>
      <c r="AK108" s="60">
        <f t="shared" si="17"/>
        <v>0</v>
      </c>
      <c r="AL108" s="60">
        <f t="shared" si="18"/>
        <v>0</v>
      </c>
      <c r="AM108" s="60">
        <f t="shared" si="19"/>
        <v>0</v>
      </c>
      <c r="AN108" s="60">
        <f t="shared" si="20"/>
        <v>1</v>
      </c>
      <c r="AP108"/>
    </row>
    <row r="109" spans="1:42" ht="35.450000000000003" hidden="1" customHeight="1">
      <c r="A109" s="26" t="s">
        <v>478</v>
      </c>
      <c r="B109" s="34" t="s">
        <v>498</v>
      </c>
      <c r="C109" s="26">
        <v>304843</v>
      </c>
      <c r="D109" s="35" t="s">
        <v>515</v>
      </c>
      <c r="E109" s="35" t="s">
        <v>514</v>
      </c>
      <c r="F109" s="36">
        <v>2</v>
      </c>
      <c r="G109" s="33"/>
      <c r="H109" s="34">
        <v>1</v>
      </c>
      <c r="I109" s="32"/>
      <c r="J109" s="32"/>
      <c r="K109" s="31"/>
      <c r="L109" s="31"/>
      <c r="M109" s="33"/>
      <c r="N109" s="39">
        <v>1129680.82</v>
      </c>
      <c r="O109" s="40" t="s">
        <v>1901</v>
      </c>
      <c r="P109" s="68">
        <v>1</v>
      </c>
      <c r="Q109" s="283" t="s">
        <v>2131</v>
      </c>
      <c r="R109" s="347">
        <v>0.75</v>
      </c>
      <c r="S109" s="358">
        <v>1</v>
      </c>
      <c r="T109" s="96">
        <v>43315</v>
      </c>
      <c r="U109" s="95"/>
      <c r="V109" s="95"/>
      <c r="W109" s="95" t="s">
        <v>1951</v>
      </c>
      <c r="X109" s="96">
        <v>43194</v>
      </c>
      <c r="Y109" s="96">
        <v>43201</v>
      </c>
      <c r="Z109" s="96">
        <v>43213</v>
      </c>
      <c r="AA109" s="96">
        <v>43250</v>
      </c>
      <c r="AB109" s="96">
        <v>43225</v>
      </c>
      <c r="AC109" s="95" t="s">
        <v>1947</v>
      </c>
      <c r="AD109" s="134">
        <v>1116543.31</v>
      </c>
      <c r="AE109" s="113">
        <f t="shared" si="11"/>
        <v>0</v>
      </c>
      <c r="AF109" s="60">
        <f t="shared" si="12"/>
        <v>0</v>
      </c>
      <c r="AG109" s="60">
        <f t="shared" si="13"/>
        <v>0</v>
      </c>
      <c r="AH109" s="60">
        <f t="shared" si="14"/>
        <v>0</v>
      </c>
      <c r="AI109" s="60">
        <f t="shared" si="15"/>
        <v>1</v>
      </c>
      <c r="AJ109" s="60">
        <f t="shared" si="16"/>
        <v>0</v>
      </c>
      <c r="AK109" s="60">
        <f t="shared" si="17"/>
        <v>0</v>
      </c>
      <c r="AL109" s="60">
        <f t="shared" si="18"/>
        <v>0</v>
      </c>
      <c r="AM109" s="60">
        <f t="shared" si="19"/>
        <v>0</v>
      </c>
      <c r="AN109" s="60">
        <f t="shared" si="20"/>
        <v>1</v>
      </c>
      <c r="AP109"/>
    </row>
    <row r="110" spans="1:42" ht="35.450000000000003" hidden="1" customHeight="1">
      <c r="A110" s="26" t="s">
        <v>478</v>
      </c>
      <c r="B110" s="34" t="s">
        <v>498</v>
      </c>
      <c r="C110" s="26">
        <v>304849</v>
      </c>
      <c r="D110" s="35" t="s">
        <v>516</v>
      </c>
      <c r="E110" s="35" t="s">
        <v>517</v>
      </c>
      <c r="F110" s="36">
        <v>2</v>
      </c>
      <c r="G110" s="33"/>
      <c r="H110" s="34">
        <v>1</v>
      </c>
      <c r="I110" s="32"/>
      <c r="J110" s="32"/>
      <c r="K110" s="31"/>
      <c r="L110" s="31"/>
      <c r="M110" s="33"/>
      <c r="N110" s="39">
        <v>1141983.51</v>
      </c>
      <c r="O110" s="40" t="s">
        <v>1901</v>
      </c>
      <c r="P110" s="68">
        <v>1</v>
      </c>
      <c r="Q110" s="283" t="s">
        <v>2131</v>
      </c>
      <c r="R110" s="347">
        <v>0.75</v>
      </c>
      <c r="S110" s="358">
        <v>1</v>
      </c>
      <c r="T110" s="96">
        <v>43300</v>
      </c>
      <c r="U110" s="95"/>
      <c r="V110" s="95"/>
      <c r="W110" s="95" t="s">
        <v>1952</v>
      </c>
      <c r="X110" s="96">
        <v>43194</v>
      </c>
      <c r="Y110" s="96">
        <v>43201</v>
      </c>
      <c r="Z110" s="96">
        <v>43213</v>
      </c>
      <c r="AA110" s="96">
        <v>43250</v>
      </c>
      <c r="AB110" s="96">
        <v>43225</v>
      </c>
      <c r="AC110" s="95" t="s">
        <v>1947</v>
      </c>
      <c r="AD110" s="134">
        <v>1132847.827</v>
      </c>
      <c r="AE110" s="113">
        <f t="shared" si="11"/>
        <v>0</v>
      </c>
      <c r="AF110" s="60">
        <f t="shared" si="12"/>
        <v>0</v>
      </c>
      <c r="AG110" s="60">
        <f t="shared" si="13"/>
        <v>0</v>
      </c>
      <c r="AH110" s="60">
        <f t="shared" si="14"/>
        <v>0</v>
      </c>
      <c r="AI110" s="60">
        <f t="shared" si="15"/>
        <v>1</v>
      </c>
      <c r="AJ110" s="60">
        <f t="shared" si="16"/>
        <v>0</v>
      </c>
      <c r="AK110" s="60">
        <f t="shared" si="17"/>
        <v>0</v>
      </c>
      <c r="AL110" s="60">
        <f t="shared" si="18"/>
        <v>0</v>
      </c>
      <c r="AM110" s="60">
        <f t="shared" si="19"/>
        <v>0</v>
      </c>
      <c r="AN110" s="60">
        <f t="shared" si="20"/>
        <v>1</v>
      </c>
      <c r="AP110"/>
    </row>
    <row r="111" spans="1:42" ht="35.450000000000003" hidden="1" customHeight="1">
      <c r="A111" s="26" t="s">
        <v>478</v>
      </c>
      <c r="B111" s="34" t="s">
        <v>498</v>
      </c>
      <c r="C111" s="26">
        <v>317808</v>
      </c>
      <c r="D111" s="35" t="s">
        <v>518</v>
      </c>
      <c r="E111" s="35" t="s">
        <v>517</v>
      </c>
      <c r="F111" s="36">
        <v>2</v>
      </c>
      <c r="G111" s="33"/>
      <c r="H111" s="34">
        <v>1</v>
      </c>
      <c r="I111" s="32"/>
      <c r="J111" s="32"/>
      <c r="K111" s="31"/>
      <c r="L111" s="31"/>
      <c r="M111" s="33"/>
      <c r="N111" s="39">
        <v>1129680.82</v>
      </c>
      <c r="O111" s="40" t="s">
        <v>1901</v>
      </c>
      <c r="P111" s="68">
        <v>1</v>
      </c>
      <c r="Q111" s="283" t="s">
        <v>2131</v>
      </c>
      <c r="R111" s="347">
        <v>0.75</v>
      </c>
      <c r="S111" s="358">
        <v>1</v>
      </c>
      <c r="T111" s="96">
        <v>43300</v>
      </c>
      <c r="U111" s="95"/>
      <c r="V111" s="95"/>
      <c r="W111" s="95" t="s">
        <v>1952</v>
      </c>
      <c r="X111" s="96">
        <v>43194</v>
      </c>
      <c r="Y111" s="96">
        <v>43201</v>
      </c>
      <c r="Z111" s="96">
        <v>43213</v>
      </c>
      <c r="AA111" s="96">
        <v>43250</v>
      </c>
      <c r="AB111" s="96">
        <v>43225</v>
      </c>
      <c r="AC111" s="95" t="s">
        <v>1947</v>
      </c>
      <c r="AD111" s="134">
        <v>1120606.3470000001</v>
      </c>
      <c r="AE111" s="113">
        <f t="shared" si="11"/>
        <v>0</v>
      </c>
      <c r="AF111" s="60">
        <f t="shared" si="12"/>
        <v>0</v>
      </c>
      <c r="AG111" s="60">
        <f t="shared" si="13"/>
        <v>0</v>
      </c>
      <c r="AH111" s="60">
        <f t="shared" si="14"/>
        <v>0</v>
      </c>
      <c r="AI111" s="60">
        <f t="shared" si="15"/>
        <v>1</v>
      </c>
      <c r="AJ111" s="60">
        <f t="shared" si="16"/>
        <v>0</v>
      </c>
      <c r="AK111" s="60">
        <f t="shared" si="17"/>
        <v>0</v>
      </c>
      <c r="AL111" s="60">
        <f t="shared" si="18"/>
        <v>0</v>
      </c>
      <c r="AM111" s="60">
        <f t="shared" si="19"/>
        <v>0</v>
      </c>
      <c r="AN111" s="60">
        <f t="shared" si="20"/>
        <v>1</v>
      </c>
      <c r="AP111"/>
    </row>
    <row r="112" spans="1:42" ht="35.450000000000003" hidden="1" customHeight="1">
      <c r="A112" s="26" t="s">
        <v>478</v>
      </c>
      <c r="B112" s="34" t="s">
        <v>498</v>
      </c>
      <c r="C112" s="26">
        <v>304847</v>
      </c>
      <c r="D112" s="35" t="s">
        <v>519</v>
      </c>
      <c r="E112" s="35" t="s">
        <v>520</v>
      </c>
      <c r="F112" s="36">
        <v>2</v>
      </c>
      <c r="G112" s="33"/>
      <c r="H112" s="34">
        <v>1</v>
      </c>
      <c r="I112" s="32"/>
      <c r="J112" s="32"/>
      <c r="K112" s="31"/>
      <c r="L112" s="31"/>
      <c r="M112" s="33"/>
      <c r="N112" s="39">
        <v>1900350.59</v>
      </c>
      <c r="O112" s="40" t="s">
        <v>1901</v>
      </c>
      <c r="P112" s="68">
        <v>1</v>
      </c>
      <c r="Q112" s="283" t="s">
        <v>2131</v>
      </c>
      <c r="R112" s="347">
        <v>0.75</v>
      </c>
      <c r="S112" s="358">
        <v>1</v>
      </c>
      <c r="T112" s="96">
        <v>43315</v>
      </c>
      <c r="U112" s="95"/>
      <c r="V112" s="95"/>
      <c r="W112" s="95" t="s">
        <v>1951</v>
      </c>
      <c r="X112" s="96">
        <v>43194</v>
      </c>
      <c r="Y112" s="96">
        <v>43201</v>
      </c>
      <c r="Z112" s="96">
        <v>43213</v>
      </c>
      <c r="AA112" s="96">
        <v>43250</v>
      </c>
      <c r="AB112" s="96">
        <v>43225</v>
      </c>
      <c r="AC112" s="95" t="s">
        <v>1947</v>
      </c>
      <c r="AD112" s="134">
        <v>1883378.9</v>
      </c>
      <c r="AE112" s="113">
        <f t="shared" si="11"/>
        <v>0</v>
      </c>
      <c r="AF112" s="60">
        <f t="shared" si="12"/>
        <v>0</v>
      </c>
      <c r="AG112" s="60">
        <f t="shared" si="13"/>
        <v>0</v>
      </c>
      <c r="AH112" s="60">
        <f t="shared" si="14"/>
        <v>0</v>
      </c>
      <c r="AI112" s="60">
        <f t="shared" si="15"/>
        <v>1</v>
      </c>
      <c r="AJ112" s="60">
        <f t="shared" si="16"/>
        <v>0</v>
      </c>
      <c r="AK112" s="60">
        <f t="shared" si="17"/>
        <v>0</v>
      </c>
      <c r="AL112" s="60">
        <f t="shared" si="18"/>
        <v>0</v>
      </c>
      <c r="AM112" s="60">
        <f t="shared" si="19"/>
        <v>0</v>
      </c>
      <c r="AN112" s="60">
        <f t="shared" si="20"/>
        <v>1</v>
      </c>
      <c r="AP112"/>
    </row>
    <row r="113" spans="1:42" ht="35.450000000000003" hidden="1" customHeight="1">
      <c r="A113" s="26" t="s">
        <v>478</v>
      </c>
      <c r="B113" s="34" t="s">
        <v>498</v>
      </c>
      <c r="C113" s="26">
        <v>304812</v>
      </c>
      <c r="D113" s="35" t="s">
        <v>521</v>
      </c>
      <c r="E113" s="35" t="s">
        <v>522</v>
      </c>
      <c r="F113" s="36">
        <v>2</v>
      </c>
      <c r="G113" s="33"/>
      <c r="H113" s="34">
        <v>1</v>
      </c>
      <c r="I113" s="32"/>
      <c r="J113" s="32"/>
      <c r="K113" s="31"/>
      <c r="L113" s="31"/>
      <c r="M113" s="33"/>
      <c r="N113" s="39">
        <v>1280970.03</v>
      </c>
      <c r="O113" s="40" t="s">
        <v>1901</v>
      </c>
      <c r="P113" s="68">
        <v>1</v>
      </c>
      <c r="Q113" s="283" t="s">
        <v>2131</v>
      </c>
      <c r="R113" s="347">
        <v>0.45</v>
      </c>
      <c r="S113" s="358">
        <v>1</v>
      </c>
      <c r="T113" s="96">
        <v>43317</v>
      </c>
      <c r="U113" s="95"/>
      <c r="V113" s="95"/>
      <c r="W113" s="95" t="s">
        <v>1949</v>
      </c>
      <c r="X113" s="96">
        <v>43194</v>
      </c>
      <c r="Y113" s="96">
        <v>43201</v>
      </c>
      <c r="Z113" s="96">
        <v>43213</v>
      </c>
      <c r="AA113" s="96">
        <v>43250</v>
      </c>
      <c r="AB113" s="96">
        <v>43225</v>
      </c>
      <c r="AC113" s="95" t="s">
        <v>1950</v>
      </c>
      <c r="AD113" s="134">
        <v>1273371.7169999999</v>
      </c>
      <c r="AE113" s="113">
        <f t="shared" si="11"/>
        <v>0</v>
      </c>
      <c r="AF113" s="60">
        <f t="shared" si="12"/>
        <v>0</v>
      </c>
      <c r="AG113" s="60">
        <f t="shared" si="13"/>
        <v>0</v>
      </c>
      <c r="AH113" s="60">
        <f t="shared" si="14"/>
        <v>0</v>
      </c>
      <c r="AI113" s="60">
        <f t="shared" si="15"/>
        <v>1</v>
      </c>
      <c r="AJ113" s="60">
        <f t="shared" si="16"/>
        <v>0</v>
      </c>
      <c r="AK113" s="60">
        <f t="shared" si="17"/>
        <v>0</v>
      </c>
      <c r="AL113" s="60">
        <f t="shared" si="18"/>
        <v>0</v>
      </c>
      <c r="AM113" s="60">
        <f t="shared" si="19"/>
        <v>0</v>
      </c>
      <c r="AN113" s="60">
        <f t="shared" si="20"/>
        <v>1</v>
      </c>
      <c r="AP113"/>
    </row>
    <row r="114" spans="1:42" ht="35.450000000000003" hidden="1" customHeight="1">
      <c r="A114" s="26" t="s">
        <v>478</v>
      </c>
      <c r="B114" s="34" t="s">
        <v>498</v>
      </c>
      <c r="C114" s="26">
        <v>304853</v>
      </c>
      <c r="D114" s="35" t="s">
        <v>523</v>
      </c>
      <c r="E114" s="35" t="s">
        <v>524</v>
      </c>
      <c r="F114" s="36">
        <v>2</v>
      </c>
      <c r="G114" s="33"/>
      <c r="H114" s="34">
        <v>1</v>
      </c>
      <c r="I114" s="32"/>
      <c r="J114" s="32"/>
      <c r="K114" s="31"/>
      <c r="L114" s="31"/>
      <c r="M114" s="33"/>
      <c r="N114" s="39">
        <v>1129680.82</v>
      </c>
      <c r="O114" s="40" t="s">
        <v>1901</v>
      </c>
      <c r="P114" s="68">
        <v>1</v>
      </c>
      <c r="Q114" s="283" t="s">
        <v>2131</v>
      </c>
      <c r="R114" s="347">
        <v>0.35</v>
      </c>
      <c r="S114" s="358">
        <v>1</v>
      </c>
      <c r="T114" s="135">
        <v>43341</v>
      </c>
      <c r="U114" s="95"/>
      <c r="V114" s="95"/>
      <c r="W114" s="95" t="s">
        <v>1953</v>
      </c>
      <c r="X114" s="96">
        <v>43194</v>
      </c>
      <c r="Y114" s="96">
        <v>43224</v>
      </c>
      <c r="Z114" s="96">
        <v>43242</v>
      </c>
      <c r="AA114" s="136">
        <v>43244</v>
      </c>
      <c r="AB114" s="137">
        <v>43266</v>
      </c>
      <c r="AC114" s="95" t="s">
        <v>1947</v>
      </c>
      <c r="AD114" s="134">
        <v>1118994.4469999999</v>
      </c>
      <c r="AE114" s="113">
        <f t="shared" si="11"/>
        <v>0</v>
      </c>
      <c r="AF114" s="60">
        <f t="shared" si="12"/>
        <v>0</v>
      </c>
      <c r="AG114" s="60">
        <f t="shared" si="13"/>
        <v>0</v>
      </c>
      <c r="AH114" s="60">
        <f t="shared" si="14"/>
        <v>0</v>
      </c>
      <c r="AI114" s="60">
        <f t="shared" si="15"/>
        <v>1</v>
      </c>
      <c r="AJ114" s="60">
        <f t="shared" si="16"/>
        <v>0</v>
      </c>
      <c r="AK114" s="60">
        <f t="shared" si="17"/>
        <v>0</v>
      </c>
      <c r="AL114" s="60">
        <f t="shared" si="18"/>
        <v>0</v>
      </c>
      <c r="AM114" s="60">
        <f t="shared" si="19"/>
        <v>0</v>
      </c>
      <c r="AN114" s="60">
        <f t="shared" si="20"/>
        <v>1</v>
      </c>
      <c r="AP114"/>
    </row>
    <row r="115" spans="1:42" ht="35.450000000000003" hidden="1" customHeight="1">
      <c r="A115" s="26" t="s">
        <v>478</v>
      </c>
      <c r="B115" s="34" t="s">
        <v>498</v>
      </c>
      <c r="C115" s="26">
        <v>304855</v>
      </c>
      <c r="D115" s="35" t="s">
        <v>525</v>
      </c>
      <c r="E115" s="35" t="s">
        <v>524</v>
      </c>
      <c r="F115" s="36">
        <v>2</v>
      </c>
      <c r="G115" s="33"/>
      <c r="H115" s="34">
        <v>1</v>
      </c>
      <c r="I115" s="32"/>
      <c r="J115" s="32"/>
      <c r="K115" s="31"/>
      <c r="L115" s="31"/>
      <c r="M115" s="33"/>
      <c r="N115" s="39">
        <v>1129680.82</v>
      </c>
      <c r="O115" s="40" t="s">
        <v>1901</v>
      </c>
      <c r="P115" s="68">
        <v>1</v>
      </c>
      <c r="Q115" s="283" t="s">
        <v>2131</v>
      </c>
      <c r="R115" s="347">
        <v>0.35</v>
      </c>
      <c r="S115" s="358">
        <v>1</v>
      </c>
      <c r="T115" s="135">
        <v>43341</v>
      </c>
      <c r="U115" s="95"/>
      <c r="V115" s="95"/>
      <c r="W115" s="95" t="s">
        <v>1953</v>
      </c>
      <c r="X115" s="96">
        <v>43194</v>
      </c>
      <c r="Y115" s="96">
        <v>43224</v>
      </c>
      <c r="Z115" s="96">
        <v>43242</v>
      </c>
      <c r="AA115" s="136">
        <v>43244</v>
      </c>
      <c r="AB115" s="137">
        <v>43266</v>
      </c>
      <c r="AC115" s="95" t="s">
        <v>1947</v>
      </c>
      <c r="AD115" s="134">
        <v>1118994.4469999999</v>
      </c>
      <c r="AE115" s="113">
        <f t="shared" si="11"/>
        <v>0</v>
      </c>
      <c r="AF115" s="60">
        <f t="shared" si="12"/>
        <v>0</v>
      </c>
      <c r="AG115" s="60">
        <f t="shared" si="13"/>
        <v>0</v>
      </c>
      <c r="AH115" s="60">
        <f t="shared" si="14"/>
        <v>0</v>
      </c>
      <c r="AI115" s="60">
        <f t="shared" si="15"/>
        <v>1</v>
      </c>
      <c r="AJ115" s="60">
        <f t="shared" si="16"/>
        <v>0</v>
      </c>
      <c r="AK115" s="60">
        <f t="shared" si="17"/>
        <v>0</v>
      </c>
      <c r="AL115" s="60">
        <f t="shared" si="18"/>
        <v>0</v>
      </c>
      <c r="AM115" s="60">
        <f t="shared" si="19"/>
        <v>0</v>
      </c>
      <c r="AN115" s="60">
        <f t="shared" si="20"/>
        <v>1</v>
      </c>
      <c r="AP115"/>
    </row>
    <row r="116" spans="1:42" ht="35.450000000000003" hidden="1" customHeight="1">
      <c r="A116" s="26" t="s">
        <v>1875</v>
      </c>
      <c r="B116" s="34" t="s">
        <v>1876</v>
      </c>
      <c r="C116" s="26">
        <v>500330</v>
      </c>
      <c r="D116" s="35" t="s">
        <v>1899</v>
      </c>
      <c r="E116" s="35" t="s">
        <v>1876</v>
      </c>
      <c r="F116" s="36">
        <v>2</v>
      </c>
      <c r="G116" s="33"/>
      <c r="H116" s="34">
        <v>1</v>
      </c>
      <c r="I116" s="32"/>
      <c r="J116" s="32"/>
      <c r="K116" s="31"/>
      <c r="L116" s="31"/>
      <c r="M116" s="33"/>
      <c r="N116" s="39">
        <v>1957934.42</v>
      </c>
      <c r="O116" s="40" t="s">
        <v>1901</v>
      </c>
      <c r="P116" s="68">
        <v>1</v>
      </c>
      <c r="Q116" s="163" t="s">
        <v>2131</v>
      </c>
      <c r="R116" s="354">
        <v>0.3</v>
      </c>
      <c r="S116" s="123">
        <v>1</v>
      </c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113">
        <f t="shared" si="11"/>
        <v>0</v>
      </c>
      <c r="AF116" s="60">
        <f t="shared" si="12"/>
        <v>0</v>
      </c>
      <c r="AG116" s="60">
        <f t="shared" si="13"/>
        <v>0</v>
      </c>
      <c r="AH116" s="60">
        <f t="shared" si="14"/>
        <v>0</v>
      </c>
      <c r="AI116" s="60">
        <f t="shared" si="15"/>
        <v>1</v>
      </c>
      <c r="AJ116" s="60">
        <f t="shared" si="16"/>
        <v>0</v>
      </c>
      <c r="AK116" s="60">
        <f t="shared" si="17"/>
        <v>0</v>
      </c>
      <c r="AL116" s="60">
        <f t="shared" si="18"/>
        <v>0</v>
      </c>
      <c r="AM116" s="60">
        <f t="shared" si="19"/>
        <v>0</v>
      </c>
      <c r="AN116" s="60">
        <f t="shared" si="20"/>
        <v>1</v>
      </c>
      <c r="AP116" s="318" t="s">
        <v>3548</v>
      </c>
    </row>
    <row r="117" spans="1:42" ht="35.450000000000003" hidden="1" customHeight="1">
      <c r="A117" s="26" t="s">
        <v>1875</v>
      </c>
      <c r="B117" s="34" t="s">
        <v>1877</v>
      </c>
      <c r="C117" s="26">
        <v>305320</v>
      </c>
      <c r="D117" s="35" t="s">
        <v>1878</v>
      </c>
      <c r="E117" s="35" t="s">
        <v>1877</v>
      </c>
      <c r="F117" s="36">
        <v>1</v>
      </c>
      <c r="G117" s="33"/>
      <c r="H117" s="34">
        <v>1</v>
      </c>
      <c r="I117" s="32"/>
      <c r="J117" s="32"/>
      <c r="K117" s="31"/>
      <c r="L117" s="31"/>
      <c r="M117" s="33"/>
      <c r="N117" s="39">
        <v>3168383.07</v>
      </c>
      <c r="O117" s="40" t="s">
        <v>1901</v>
      </c>
      <c r="P117" s="68">
        <v>1</v>
      </c>
      <c r="Q117" s="345" t="s">
        <v>1940</v>
      </c>
      <c r="R117" s="354"/>
      <c r="S117" s="123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113">
        <f t="shared" si="11"/>
        <v>0</v>
      </c>
      <c r="AF117" s="60">
        <f t="shared" si="12"/>
        <v>1</v>
      </c>
      <c r="AG117" s="60">
        <f t="shared" si="13"/>
        <v>0</v>
      </c>
      <c r="AH117" s="60">
        <f t="shared" si="14"/>
        <v>0</v>
      </c>
      <c r="AI117" s="60">
        <f t="shared" si="15"/>
        <v>0</v>
      </c>
      <c r="AJ117" s="60">
        <f t="shared" si="16"/>
        <v>0</v>
      </c>
      <c r="AK117" s="60">
        <f t="shared" si="17"/>
        <v>1</v>
      </c>
      <c r="AL117" s="60">
        <f t="shared" si="18"/>
        <v>0</v>
      </c>
      <c r="AM117" s="60">
        <f t="shared" si="19"/>
        <v>0</v>
      </c>
      <c r="AN117" s="60">
        <f t="shared" si="20"/>
        <v>0</v>
      </c>
      <c r="AP117" s="318" t="s">
        <v>3548</v>
      </c>
    </row>
    <row r="118" spans="1:42" ht="35.450000000000003" hidden="1" customHeight="1">
      <c r="A118" s="26" t="s">
        <v>1875</v>
      </c>
      <c r="B118" s="34" t="s">
        <v>1877</v>
      </c>
      <c r="C118" s="26">
        <v>305322</v>
      </c>
      <c r="D118" s="35" t="s">
        <v>1879</v>
      </c>
      <c r="E118" s="35" t="s">
        <v>1877</v>
      </c>
      <c r="F118" s="36">
        <v>1</v>
      </c>
      <c r="G118" s="33"/>
      <c r="H118" s="34">
        <v>1</v>
      </c>
      <c r="I118" s="32"/>
      <c r="J118" s="32"/>
      <c r="K118" s="31"/>
      <c r="L118" s="31"/>
      <c r="M118" s="33"/>
      <c r="N118" s="39">
        <v>3248178.64</v>
      </c>
      <c r="O118" s="40" t="s">
        <v>1901</v>
      </c>
      <c r="P118" s="68">
        <v>1</v>
      </c>
      <c r="Q118" s="163" t="s">
        <v>2131</v>
      </c>
      <c r="R118" s="347">
        <v>0.9</v>
      </c>
      <c r="S118" s="123">
        <v>1</v>
      </c>
      <c r="T118" s="95"/>
      <c r="U118" s="95"/>
      <c r="V118" s="95"/>
      <c r="W118" s="95"/>
      <c r="X118" s="95"/>
      <c r="Y118" s="95"/>
      <c r="Z118" s="95"/>
      <c r="AA118" s="95"/>
      <c r="AB118" s="95"/>
      <c r="AC118" s="95"/>
      <c r="AD118" s="95"/>
      <c r="AE118" s="113">
        <f t="shared" si="11"/>
        <v>0</v>
      </c>
      <c r="AF118" s="60">
        <f t="shared" si="12"/>
        <v>0</v>
      </c>
      <c r="AG118" s="60">
        <f t="shared" si="13"/>
        <v>0</v>
      </c>
      <c r="AH118" s="60">
        <f t="shared" si="14"/>
        <v>0</v>
      </c>
      <c r="AI118" s="60">
        <f t="shared" si="15"/>
        <v>1</v>
      </c>
      <c r="AJ118" s="60">
        <f t="shared" si="16"/>
        <v>0</v>
      </c>
      <c r="AK118" s="60">
        <f t="shared" si="17"/>
        <v>0</v>
      </c>
      <c r="AL118" s="60">
        <f t="shared" si="18"/>
        <v>0</v>
      </c>
      <c r="AM118" s="60">
        <f t="shared" si="19"/>
        <v>0</v>
      </c>
      <c r="AN118" s="60">
        <f t="shared" si="20"/>
        <v>1</v>
      </c>
      <c r="AP118" s="318" t="s">
        <v>3548</v>
      </c>
    </row>
    <row r="119" spans="1:42" ht="35.450000000000003" hidden="1" customHeight="1">
      <c r="A119" s="26" t="s">
        <v>1875</v>
      </c>
      <c r="B119" s="34" t="s">
        <v>1877</v>
      </c>
      <c r="C119" s="26">
        <v>305329</v>
      </c>
      <c r="D119" s="35" t="s">
        <v>1880</v>
      </c>
      <c r="E119" s="35" t="s">
        <v>1877</v>
      </c>
      <c r="F119" s="36">
        <v>1</v>
      </c>
      <c r="G119" s="33"/>
      <c r="H119" s="34">
        <v>1</v>
      </c>
      <c r="I119" s="438"/>
      <c r="J119" s="438"/>
      <c r="K119" s="31"/>
      <c r="L119" s="31"/>
      <c r="M119" s="33"/>
      <c r="N119" s="39">
        <v>5943563.3899999997</v>
      </c>
      <c r="O119" s="40" t="s">
        <v>1901</v>
      </c>
      <c r="P119" s="68">
        <v>1</v>
      </c>
      <c r="Q119" s="345" t="s">
        <v>1940</v>
      </c>
      <c r="R119" s="354"/>
      <c r="S119" s="123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113">
        <f t="shared" si="11"/>
        <v>0</v>
      </c>
      <c r="AF119" s="60">
        <f t="shared" si="12"/>
        <v>1</v>
      </c>
      <c r="AG119" s="60">
        <f t="shared" si="13"/>
        <v>0</v>
      </c>
      <c r="AH119" s="60">
        <f t="shared" si="14"/>
        <v>0</v>
      </c>
      <c r="AI119" s="60">
        <f t="shared" si="15"/>
        <v>0</v>
      </c>
      <c r="AJ119" s="60">
        <f t="shared" si="16"/>
        <v>0</v>
      </c>
      <c r="AK119" s="60">
        <f t="shared" si="17"/>
        <v>1</v>
      </c>
      <c r="AL119" s="60">
        <f t="shared" si="18"/>
        <v>0</v>
      </c>
      <c r="AM119" s="60">
        <f t="shared" si="19"/>
        <v>0</v>
      </c>
      <c r="AN119" s="60">
        <f t="shared" si="20"/>
        <v>0</v>
      </c>
      <c r="AP119" s="318" t="s">
        <v>3548</v>
      </c>
    </row>
    <row r="120" spans="1:42" ht="35.450000000000003" hidden="1" customHeight="1">
      <c r="A120" s="26" t="s">
        <v>1875</v>
      </c>
      <c r="B120" s="34" t="s">
        <v>1877</v>
      </c>
      <c r="C120" s="26">
        <v>319506</v>
      </c>
      <c r="D120" s="35" t="s">
        <v>1883</v>
      </c>
      <c r="E120" s="35" t="s">
        <v>1877</v>
      </c>
      <c r="F120" s="36">
        <v>1</v>
      </c>
      <c r="G120" s="33"/>
      <c r="H120" s="34">
        <v>1</v>
      </c>
      <c r="I120" s="438"/>
      <c r="J120" s="438"/>
      <c r="K120" s="31"/>
      <c r="L120" s="31"/>
      <c r="M120" s="33"/>
      <c r="N120" s="39">
        <v>1105837.8700000001</v>
      </c>
      <c r="O120" s="40" t="s">
        <v>1901</v>
      </c>
      <c r="P120" s="68">
        <v>1</v>
      </c>
      <c r="Q120" s="163" t="s">
        <v>2131</v>
      </c>
      <c r="R120" s="347">
        <v>0.9</v>
      </c>
      <c r="S120" s="123">
        <v>1</v>
      </c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113">
        <f t="shared" si="11"/>
        <v>0</v>
      </c>
      <c r="AF120" s="60">
        <f t="shared" si="12"/>
        <v>0</v>
      </c>
      <c r="AG120" s="60">
        <f t="shared" si="13"/>
        <v>0</v>
      </c>
      <c r="AH120" s="60">
        <f t="shared" si="14"/>
        <v>0</v>
      </c>
      <c r="AI120" s="60">
        <f t="shared" si="15"/>
        <v>1</v>
      </c>
      <c r="AJ120" s="60">
        <f t="shared" si="16"/>
        <v>0</v>
      </c>
      <c r="AK120" s="60">
        <f t="shared" si="17"/>
        <v>0</v>
      </c>
      <c r="AL120" s="60">
        <f t="shared" si="18"/>
        <v>0</v>
      </c>
      <c r="AM120" s="60">
        <f t="shared" si="19"/>
        <v>0</v>
      </c>
      <c r="AN120" s="60">
        <f t="shared" si="20"/>
        <v>1</v>
      </c>
      <c r="AP120" s="318" t="s">
        <v>3548</v>
      </c>
    </row>
    <row r="121" spans="1:42" ht="35.450000000000003" hidden="1" customHeight="1">
      <c r="A121" s="26" t="s">
        <v>1875</v>
      </c>
      <c r="B121" s="34" t="s">
        <v>1877</v>
      </c>
      <c r="C121" s="26">
        <v>305355</v>
      </c>
      <c r="D121" s="35" t="s">
        <v>1882</v>
      </c>
      <c r="E121" s="35" t="s">
        <v>1877</v>
      </c>
      <c r="F121" s="36">
        <v>4</v>
      </c>
      <c r="G121" s="33"/>
      <c r="H121" s="34">
        <v>1</v>
      </c>
      <c r="I121" s="32"/>
      <c r="J121" s="32"/>
      <c r="K121" s="31"/>
      <c r="L121" s="31"/>
      <c r="M121" s="33"/>
      <c r="N121" s="39">
        <v>4917426.49</v>
      </c>
      <c r="O121" s="40" t="s">
        <v>1901</v>
      </c>
      <c r="P121" s="68">
        <v>1</v>
      </c>
      <c r="Q121" s="345" t="s">
        <v>1940</v>
      </c>
      <c r="R121" s="354"/>
      <c r="S121" s="123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113">
        <f t="shared" si="11"/>
        <v>0</v>
      </c>
      <c r="AF121" s="60">
        <f t="shared" si="12"/>
        <v>1</v>
      </c>
      <c r="AG121" s="60">
        <f t="shared" si="13"/>
        <v>0</v>
      </c>
      <c r="AH121" s="60">
        <f t="shared" si="14"/>
        <v>0</v>
      </c>
      <c r="AI121" s="60">
        <f t="shared" si="15"/>
        <v>0</v>
      </c>
      <c r="AJ121" s="60">
        <f t="shared" si="16"/>
        <v>0</v>
      </c>
      <c r="AK121" s="60">
        <f t="shared" si="17"/>
        <v>1</v>
      </c>
      <c r="AL121" s="60">
        <f t="shared" si="18"/>
        <v>0</v>
      </c>
      <c r="AM121" s="60">
        <f t="shared" si="19"/>
        <v>0</v>
      </c>
      <c r="AN121" s="60">
        <f t="shared" si="20"/>
        <v>0</v>
      </c>
      <c r="AP121" s="318" t="s">
        <v>3548</v>
      </c>
    </row>
    <row r="122" spans="1:42" ht="35.450000000000003" hidden="1" customHeight="1">
      <c r="A122" s="26" t="s">
        <v>1875</v>
      </c>
      <c r="B122" s="34" t="s">
        <v>1877</v>
      </c>
      <c r="C122" s="26">
        <v>305361</v>
      </c>
      <c r="D122" s="35" t="s">
        <v>1886</v>
      </c>
      <c r="E122" s="35" t="s">
        <v>1877</v>
      </c>
      <c r="F122" s="36">
        <v>4</v>
      </c>
      <c r="G122" s="33"/>
      <c r="H122" s="34">
        <v>1</v>
      </c>
      <c r="I122" s="32"/>
      <c r="J122" s="32"/>
      <c r="K122" s="31"/>
      <c r="L122" s="31"/>
      <c r="M122" s="33"/>
      <c r="N122" s="39">
        <v>3106367.81</v>
      </c>
      <c r="O122" s="40" t="s">
        <v>1901</v>
      </c>
      <c r="P122" s="68">
        <v>1</v>
      </c>
      <c r="Q122" s="345" t="s">
        <v>1940</v>
      </c>
      <c r="R122" s="354"/>
      <c r="S122" s="123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113">
        <f t="shared" si="11"/>
        <v>0</v>
      </c>
      <c r="AF122" s="60">
        <f t="shared" si="12"/>
        <v>1</v>
      </c>
      <c r="AG122" s="60">
        <f t="shared" si="13"/>
        <v>0</v>
      </c>
      <c r="AH122" s="60">
        <f t="shared" si="14"/>
        <v>0</v>
      </c>
      <c r="AI122" s="60">
        <f t="shared" si="15"/>
        <v>0</v>
      </c>
      <c r="AJ122" s="60">
        <f t="shared" si="16"/>
        <v>0</v>
      </c>
      <c r="AK122" s="60">
        <f t="shared" si="17"/>
        <v>1</v>
      </c>
      <c r="AL122" s="60">
        <f t="shared" si="18"/>
        <v>0</v>
      </c>
      <c r="AM122" s="60">
        <f t="shared" si="19"/>
        <v>0</v>
      </c>
      <c r="AN122" s="60">
        <f t="shared" si="20"/>
        <v>0</v>
      </c>
      <c r="AP122" s="318" t="s">
        <v>3548</v>
      </c>
    </row>
    <row r="123" spans="1:42" ht="35.450000000000003" hidden="1" customHeight="1">
      <c r="A123" s="26" t="s">
        <v>1875</v>
      </c>
      <c r="B123" s="34" t="s">
        <v>1877</v>
      </c>
      <c r="C123" s="26">
        <v>305333</v>
      </c>
      <c r="D123" s="35" t="s">
        <v>1881</v>
      </c>
      <c r="E123" s="35" t="s">
        <v>1877</v>
      </c>
      <c r="F123" s="36">
        <v>6</v>
      </c>
      <c r="G123" s="33"/>
      <c r="H123" s="34">
        <v>1</v>
      </c>
      <c r="I123" s="32"/>
      <c r="J123" s="32"/>
      <c r="K123" s="31"/>
      <c r="L123" s="31"/>
      <c r="M123" s="33"/>
      <c r="N123" s="39">
        <v>3401452.88</v>
      </c>
      <c r="O123" s="40" t="s">
        <v>1901</v>
      </c>
      <c r="P123" s="68">
        <v>1</v>
      </c>
      <c r="Q123" s="163" t="s">
        <v>2131</v>
      </c>
      <c r="R123" s="347">
        <v>0.9</v>
      </c>
      <c r="S123" s="123">
        <v>1</v>
      </c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113">
        <f t="shared" si="11"/>
        <v>0</v>
      </c>
      <c r="AF123" s="60">
        <f t="shared" si="12"/>
        <v>0</v>
      </c>
      <c r="AG123" s="60">
        <f t="shared" si="13"/>
        <v>0</v>
      </c>
      <c r="AH123" s="60">
        <f t="shared" si="14"/>
        <v>0</v>
      </c>
      <c r="AI123" s="60">
        <f t="shared" si="15"/>
        <v>1</v>
      </c>
      <c r="AJ123" s="60">
        <f t="shared" si="16"/>
        <v>0</v>
      </c>
      <c r="AK123" s="60">
        <f t="shared" si="17"/>
        <v>0</v>
      </c>
      <c r="AL123" s="60">
        <f t="shared" si="18"/>
        <v>0</v>
      </c>
      <c r="AM123" s="60">
        <f t="shared" si="19"/>
        <v>0</v>
      </c>
      <c r="AN123" s="60">
        <f t="shared" si="20"/>
        <v>1</v>
      </c>
      <c r="AP123" s="318" t="s">
        <v>3548</v>
      </c>
    </row>
    <row r="124" spans="1:42" ht="35.450000000000003" hidden="1" customHeight="1">
      <c r="A124" s="34" t="s">
        <v>25</v>
      </c>
      <c r="B124" s="34" t="s">
        <v>26</v>
      </c>
      <c r="C124" s="34">
        <v>300047</v>
      </c>
      <c r="D124" s="41" t="s">
        <v>27</v>
      </c>
      <c r="E124" s="41" t="s">
        <v>28</v>
      </c>
      <c r="F124" s="34">
        <v>2</v>
      </c>
      <c r="G124" s="19"/>
      <c r="H124" s="34">
        <v>1</v>
      </c>
      <c r="I124" s="19"/>
      <c r="J124" s="19"/>
      <c r="K124" s="19"/>
      <c r="L124" s="19"/>
      <c r="M124" s="18"/>
      <c r="N124" s="42">
        <v>711644.09</v>
      </c>
      <c r="O124" s="40" t="s">
        <v>1900</v>
      </c>
      <c r="P124" s="68">
        <v>1</v>
      </c>
      <c r="Q124" s="95" t="s">
        <v>2131</v>
      </c>
      <c r="R124" s="123">
        <v>1</v>
      </c>
      <c r="S124" s="123">
        <v>1</v>
      </c>
      <c r="T124" s="330">
        <v>43430</v>
      </c>
      <c r="U124" s="330">
        <v>43509</v>
      </c>
      <c r="V124" s="319" t="s">
        <v>3542</v>
      </c>
      <c r="W124" s="311"/>
      <c r="X124" s="330">
        <v>43288</v>
      </c>
      <c r="Y124" s="330">
        <v>43298</v>
      </c>
      <c r="Z124" s="330">
        <v>43298</v>
      </c>
      <c r="AA124" s="330">
        <v>43332</v>
      </c>
      <c r="AB124" s="330">
        <v>43340</v>
      </c>
      <c r="AC124" s="319" t="s">
        <v>3056</v>
      </c>
      <c r="AD124" s="400" t="s">
        <v>3543</v>
      </c>
      <c r="AE124" s="113">
        <f t="shared" si="11"/>
        <v>0</v>
      </c>
      <c r="AF124" s="60">
        <f t="shared" si="12"/>
        <v>0</v>
      </c>
      <c r="AG124" s="60">
        <f t="shared" si="13"/>
        <v>0</v>
      </c>
      <c r="AH124" s="60">
        <f t="shared" si="14"/>
        <v>0</v>
      </c>
      <c r="AI124" s="60">
        <f t="shared" si="15"/>
        <v>1</v>
      </c>
      <c r="AJ124" s="60">
        <f t="shared" si="16"/>
        <v>0</v>
      </c>
      <c r="AK124" s="60">
        <f t="shared" si="17"/>
        <v>0</v>
      </c>
      <c r="AL124" s="60">
        <f t="shared" si="18"/>
        <v>0</v>
      </c>
      <c r="AM124" s="60">
        <f t="shared" si="19"/>
        <v>0</v>
      </c>
      <c r="AN124" s="60">
        <f t="shared" si="20"/>
        <v>1</v>
      </c>
      <c r="AP124" s="412" t="s">
        <v>3548</v>
      </c>
    </row>
    <row r="125" spans="1:42" ht="35.450000000000003" hidden="1" customHeight="1">
      <c r="A125" s="34" t="s">
        <v>25</v>
      </c>
      <c r="B125" s="34" t="s">
        <v>26</v>
      </c>
      <c r="C125" s="34">
        <v>300051</v>
      </c>
      <c r="D125" s="41" t="s">
        <v>29</v>
      </c>
      <c r="E125" s="41" t="s">
        <v>28</v>
      </c>
      <c r="F125" s="34">
        <v>2</v>
      </c>
      <c r="G125" s="19"/>
      <c r="H125" s="34">
        <v>1</v>
      </c>
      <c r="I125" s="19"/>
      <c r="J125" s="19"/>
      <c r="K125" s="19"/>
      <c r="L125" s="19"/>
      <c r="M125" s="18"/>
      <c r="N125" s="42">
        <v>958451.44</v>
      </c>
      <c r="O125" s="40" t="s">
        <v>1900</v>
      </c>
      <c r="P125" s="68">
        <v>1</v>
      </c>
      <c r="Q125" s="283" t="s">
        <v>2131</v>
      </c>
      <c r="R125" s="123">
        <v>1</v>
      </c>
      <c r="S125" s="123">
        <v>1</v>
      </c>
      <c r="T125" s="330">
        <v>43430</v>
      </c>
      <c r="U125" s="330">
        <v>43509</v>
      </c>
      <c r="V125" s="319" t="s">
        <v>3542</v>
      </c>
      <c r="W125" s="311"/>
      <c r="X125" s="330">
        <v>43288</v>
      </c>
      <c r="Y125" s="330">
        <v>43298</v>
      </c>
      <c r="Z125" s="330">
        <v>43298</v>
      </c>
      <c r="AA125" s="330">
        <v>43332</v>
      </c>
      <c r="AB125" s="330">
        <v>43340</v>
      </c>
      <c r="AC125" s="319" t="s">
        <v>3056</v>
      </c>
      <c r="AD125" s="401">
        <v>950712.2</v>
      </c>
      <c r="AE125" s="113">
        <f t="shared" si="11"/>
        <v>0</v>
      </c>
      <c r="AF125" s="60">
        <f t="shared" si="12"/>
        <v>0</v>
      </c>
      <c r="AG125" s="60">
        <f t="shared" si="13"/>
        <v>0</v>
      </c>
      <c r="AH125" s="60">
        <f t="shared" si="14"/>
        <v>0</v>
      </c>
      <c r="AI125" s="60">
        <f t="shared" si="15"/>
        <v>1</v>
      </c>
      <c r="AJ125" s="60">
        <f t="shared" si="16"/>
        <v>0</v>
      </c>
      <c r="AK125" s="60">
        <f t="shared" si="17"/>
        <v>0</v>
      </c>
      <c r="AL125" s="60">
        <f t="shared" si="18"/>
        <v>0</v>
      </c>
      <c r="AM125" s="60">
        <f t="shared" si="19"/>
        <v>0</v>
      </c>
      <c r="AN125" s="60">
        <f t="shared" si="20"/>
        <v>1</v>
      </c>
      <c r="AP125" s="412" t="s">
        <v>3548</v>
      </c>
    </row>
    <row r="126" spans="1:42" ht="35.450000000000003" hidden="1" customHeight="1">
      <c r="A126" s="34" t="s">
        <v>25</v>
      </c>
      <c r="B126" s="34" t="s">
        <v>26</v>
      </c>
      <c r="C126" s="34">
        <v>300083</v>
      </c>
      <c r="D126" s="41" t="s">
        <v>30</v>
      </c>
      <c r="E126" s="41" t="s">
        <v>28</v>
      </c>
      <c r="F126" s="34">
        <v>2</v>
      </c>
      <c r="G126" s="19"/>
      <c r="H126" s="34">
        <v>1</v>
      </c>
      <c r="I126" s="19"/>
      <c r="J126" s="19"/>
      <c r="K126" s="19"/>
      <c r="L126" s="19"/>
      <c r="M126" s="18"/>
      <c r="N126" s="42">
        <v>880009.36</v>
      </c>
      <c r="O126" s="40" t="s">
        <v>1900</v>
      </c>
      <c r="P126" s="68">
        <v>1</v>
      </c>
      <c r="Q126" s="283" t="s">
        <v>2131</v>
      </c>
      <c r="R126" s="123">
        <v>1</v>
      </c>
      <c r="S126" s="123">
        <v>1</v>
      </c>
      <c r="T126" s="330">
        <v>43430</v>
      </c>
      <c r="U126" s="330">
        <v>43509</v>
      </c>
      <c r="V126" s="319" t="s">
        <v>3542</v>
      </c>
      <c r="W126" s="311"/>
      <c r="X126" s="330">
        <v>43288</v>
      </c>
      <c r="Y126" s="330">
        <v>43298</v>
      </c>
      <c r="Z126" s="330">
        <v>43298</v>
      </c>
      <c r="AA126" s="330">
        <v>43332</v>
      </c>
      <c r="AB126" s="330">
        <v>43340</v>
      </c>
      <c r="AC126" s="319" t="s">
        <v>3056</v>
      </c>
      <c r="AD126" s="401">
        <v>873967.44</v>
      </c>
      <c r="AE126" s="113">
        <f t="shared" si="11"/>
        <v>0</v>
      </c>
      <c r="AF126" s="60">
        <f t="shared" si="12"/>
        <v>0</v>
      </c>
      <c r="AG126" s="60">
        <f t="shared" si="13"/>
        <v>0</v>
      </c>
      <c r="AH126" s="60">
        <f t="shared" si="14"/>
        <v>0</v>
      </c>
      <c r="AI126" s="60">
        <f t="shared" si="15"/>
        <v>1</v>
      </c>
      <c r="AJ126" s="60">
        <f t="shared" si="16"/>
        <v>0</v>
      </c>
      <c r="AK126" s="60">
        <f t="shared" si="17"/>
        <v>0</v>
      </c>
      <c r="AL126" s="60">
        <f t="shared" si="18"/>
        <v>0</v>
      </c>
      <c r="AM126" s="60">
        <f t="shared" si="19"/>
        <v>0</v>
      </c>
      <c r="AN126" s="60">
        <f t="shared" si="20"/>
        <v>1</v>
      </c>
      <c r="AP126" s="412" t="s">
        <v>3548</v>
      </c>
    </row>
    <row r="127" spans="1:42" ht="35.450000000000003" hidden="1" customHeight="1">
      <c r="A127" s="34" t="s">
        <v>25</v>
      </c>
      <c r="B127" s="34" t="s">
        <v>31</v>
      </c>
      <c r="C127" s="34">
        <v>102157</v>
      </c>
      <c r="D127" s="41" t="s">
        <v>32</v>
      </c>
      <c r="E127" s="41" t="s">
        <v>33</v>
      </c>
      <c r="F127" s="34">
        <v>4</v>
      </c>
      <c r="G127" s="19"/>
      <c r="H127" s="34">
        <v>1</v>
      </c>
      <c r="I127" s="439"/>
      <c r="J127" s="439"/>
      <c r="K127" s="19"/>
      <c r="L127" s="19"/>
      <c r="M127" s="18"/>
      <c r="N127" s="42">
        <v>1567287.75</v>
      </c>
      <c r="O127" s="40" t="s">
        <v>1900</v>
      </c>
      <c r="P127" s="68">
        <v>1</v>
      </c>
      <c r="Q127" s="363" t="s">
        <v>2131</v>
      </c>
      <c r="R127" s="123">
        <v>1</v>
      </c>
      <c r="S127" s="123">
        <v>1</v>
      </c>
      <c r="T127" s="95" t="s">
        <v>1963</v>
      </c>
      <c r="U127" s="95" t="s">
        <v>1963</v>
      </c>
      <c r="V127" s="95"/>
      <c r="W127" s="95"/>
      <c r="X127" s="95"/>
      <c r="Y127" s="95"/>
      <c r="Z127" s="95"/>
      <c r="AA127" s="95"/>
      <c r="AB127" s="95" t="s">
        <v>3484</v>
      </c>
      <c r="AC127" s="95" t="s">
        <v>3485</v>
      </c>
      <c r="AD127" s="95">
        <v>1554489.25</v>
      </c>
      <c r="AE127" s="113">
        <f t="shared" si="11"/>
        <v>0</v>
      </c>
      <c r="AF127" s="60">
        <f t="shared" si="12"/>
        <v>0</v>
      </c>
      <c r="AG127" s="60">
        <f t="shared" si="13"/>
        <v>0</v>
      </c>
      <c r="AH127" s="60">
        <f t="shared" si="14"/>
        <v>0</v>
      </c>
      <c r="AI127" s="60">
        <f t="shared" si="15"/>
        <v>1</v>
      </c>
      <c r="AJ127" s="60">
        <f t="shared" si="16"/>
        <v>0</v>
      </c>
      <c r="AK127" s="60">
        <f t="shared" si="17"/>
        <v>0</v>
      </c>
      <c r="AL127" s="60">
        <f t="shared" si="18"/>
        <v>0</v>
      </c>
      <c r="AM127" s="60">
        <f t="shared" si="19"/>
        <v>0</v>
      </c>
      <c r="AN127" s="60">
        <f t="shared" si="20"/>
        <v>1</v>
      </c>
      <c r="AP127" s="412" t="s">
        <v>3548</v>
      </c>
    </row>
    <row r="128" spans="1:42" ht="35.450000000000003" hidden="1" customHeight="1">
      <c r="A128" s="34" t="s">
        <v>25</v>
      </c>
      <c r="B128" s="34" t="s">
        <v>31</v>
      </c>
      <c r="C128" s="34">
        <v>102178</v>
      </c>
      <c r="D128" s="41" t="s">
        <v>34</v>
      </c>
      <c r="E128" s="41" t="s">
        <v>33</v>
      </c>
      <c r="F128" s="34">
        <v>4</v>
      </c>
      <c r="G128" s="19"/>
      <c r="H128" s="34">
        <v>1</v>
      </c>
      <c r="I128" s="439"/>
      <c r="J128" s="439"/>
      <c r="K128" s="19"/>
      <c r="L128" s="19"/>
      <c r="M128" s="18"/>
      <c r="N128" s="42">
        <v>1069836.08</v>
      </c>
      <c r="O128" s="40" t="s">
        <v>1900</v>
      </c>
      <c r="P128" s="68">
        <v>1</v>
      </c>
      <c r="Q128" s="363" t="s">
        <v>2131</v>
      </c>
      <c r="R128" s="123">
        <v>1</v>
      </c>
      <c r="S128" s="123">
        <v>1</v>
      </c>
      <c r="T128" s="95" t="s">
        <v>1963</v>
      </c>
      <c r="U128" s="95" t="s">
        <v>1963</v>
      </c>
      <c r="V128" s="95"/>
      <c r="W128" s="95"/>
      <c r="X128" s="95"/>
      <c r="Y128" s="95"/>
      <c r="Z128" s="95"/>
      <c r="AA128" s="95"/>
      <c r="AB128" s="95" t="s">
        <v>3484</v>
      </c>
      <c r="AC128" s="95" t="s">
        <v>3485</v>
      </c>
      <c r="AD128" s="95">
        <v>1059523.3899999999</v>
      </c>
      <c r="AE128" s="113">
        <f t="shared" si="11"/>
        <v>0</v>
      </c>
      <c r="AF128" s="60">
        <f t="shared" si="12"/>
        <v>0</v>
      </c>
      <c r="AG128" s="60">
        <f t="shared" si="13"/>
        <v>0</v>
      </c>
      <c r="AH128" s="60">
        <f t="shared" si="14"/>
        <v>0</v>
      </c>
      <c r="AI128" s="60">
        <f t="shared" si="15"/>
        <v>1</v>
      </c>
      <c r="AJ128" s="60">
        <f t="shared" si="16"/>
        <v>0</v>
      </c>
      <c r="AK128" s="60">
        <f t="shared" si="17"/>
        <v>0</v>
      </c>
      <c r="AL128" s="60">
        <f t="shared" si="18"/>
        <v>0</v>
      </c>
      <c r="AM128" s="60">
        <f t="shared" si="19"/>
        <v>0</v>
      </c>
      <c r="AN128" s="60">
        <f t="shared" si="20"/>
        <v>1</v>
      </c>
      <c r="AP128" s="412" t="s">
        <v>3548</v>
      </c>
    </row>
    <row r="129" spans="1:42" ht="35.450000000000003" hidden="1" customHeight="1">
      <c r="A129" s="34" t="s">
        <v>25</v>
      </c>
      <c r="B129" s="34" t="s">
        <v>35</v>
      </c>
      <c r="C129" s="34">
        <v>300001</v>
      </c>
      <c r="D129" s="41" t="s">
        <v>40</v>
      </c>
      <c r="E129" s="41" t="s">
        <v>41</v>
      </c>
      <c r="F129" s="34">
        <v>1</v>
      </c>
      <c r="G129" s="19"/>
      <c r="H129" s="34">
        <v>1</v>
      </c>
      <c r="I129" s="19"/>
      <c r="J129" s="19"/>
      <c r="K129" s="19"/>
      <c r="L129" s="19"/>
      <c r="M129" s="18"/>
      <c r="N129" s="42">
        <v>825617.42</v>
      </c>
      <c r="O129" s="40" t="s">
        <v>1900</v>
      </c>
      <c r="P129" s="68">
        <v>1</v>
      </c>
      <c r="Q129" s="363" t="s">
        <v>1942</v>
      </c>
      <c r="R129" s="347">
        <v>0</v>
      </c>
      <c r="S129" s="123">
        <v>0.25</v>
      </c>
      <c r="T129" s="95"/>
      <c r="U129" s="95"/>
      <c r="V129" s="95"/>
      <c r="W129" s="95"/>
      <c r="X129" s="95"/>
      <c r="Y129" s="95"/>
      <c r="Z129" s="330">
        <v>43289</v>
      </c>
      <c r="AA129" s="311" t="s">
        <v>3504</v>
      </c>
      <c r="AB129" s="311" t="s">
        <v>3505</v>
      </c>
      <c r="AC129" s="311" t="s">
        <v>3506</v>
      </c>
      <c r="AD129" s="321">
        <v>803491.06775999989</v>
      </c>
      <c r="AE129" s="113">
        <f t="shared" si="11"/>
        <v>0</v>
      </c>
      <c r="AF129" s="60">
        <f t="shared" si="12"/>
        <v>0</v>
      </c>
      <c r="AG129" s="60">
        <f t="shared" si="13"/>
        <v>0</v>
      </c>
      <c r="AH129" s="60">
        <f t="shared" si="14"/>
        <v>1</v>
      </c>
      <c r="AI129" s="60">
        <f t="shared" si="15"/>
        <v>0</v>
      </c>
      <c r="AJ129" s="60">
        <f t="shared" si="16"/>
        <v>0</v>
      </c>
      <c r="AK129" s="60">
        <f t="shared" si="17"/>
        <v>0</v>
      </c>
      <c r="AL129" s="60">
        <f t="shared" si="18"/>
        <v>0</v>
      </c>
      <c r="AM129" s="60">
        <f t="shared" si="19"/>
        <v>1</v>
      </c>
      <c r="AN129" s="60">
        <f t="shared" si="20"/>
        <v>0</v>
      </c>
      <c r="AO129" t="s">
        <v>3503</v>
      </c>
      <c r="AP129" s="412" t="s">
        <v>3548</v>
      </c>
    </row>
    <row r="130" spans="1:42" ht="35.450000000000003" hidden="1" customHeight="1">
      <c r="A130" s="34" t="s">
        <v>25</v>
      </c>
      <c r="B130" s="34" t="s">
        <v>35</v>
      </c>
      <c r="C130" s="34">
        <v>300009</v>
      </c>
      <c r="D130" s="41" t="s">
        <v>38</v>
      </c>
      <c r="E130" s="41" t="s">
        <v>39</v>
      </c>
      <c r="F130" s="34">
        <v>1</v>
      </c>
      <c r="G130" s="19"/>
      <c r="H130" s="34">
        <v>1</v>
      </c>
      <c r="I130" s="19"/>
      <c r="J130" s="19"/>
      <c r="K130" s="19"/>
      <c r="L130" s="19"/>
      <c r="M130" s="18"/>
      <c r="N130" s="42">
        <v>1143193.6599999999</v>
      </c>
      <c r="O130" s="40" t="s">
        <v>1900</v>
      </c>
      <c r="P130" s="68">
        <v>1</v>
      </c>
      <c r="Q130" s="363" t="s">
        <v>1942</v>
      </c>
      <c r="R130" s="347">
        <v>0</v>
      </c>
      <c r="S130" s="123">
        <v>0.25</v>
      </c>
      <c r="T130" s="95"/>
      <c r="U130" s="95"/>
      <c r="V130" s="95"/>
      <c r="W130" s="95"/>
      <c r="X130" s="95"/>
      <c r="Y130" s="95"/>
      <c r="Z130" s="330">
        <v>43289</v>
      </c>
      <c r="AA130" s="311" t="s">
        <v>3504</v>
      </c>
      <c r="AB130" s="311" t="s">
        <v>3505</v>
      </c>
      <c r="AC130" s="311" t="s">
        <v>3506</v>
      </c>
      <c r="AD130" s="321">
        <v>1119174.80235</v>
      </c>
      <c r="AE130" s="113">
        <f t="shared" si="11"/>
        <v>0</v>
      </c>
      <c r="AF130" s="60">
        <f t="shared" si="12"/>
        <v>0</v>
      </c>
      <c r="AG130" s="60">
        <f t="shared" si="13"/>
        <v>0</v>
      </c>
      <c r="AH130" s="60">
        <f t="shared" si="14"/>
        <v>1</v>
      </c>
      <c r="AI130" s="60">
        <f t="shared" si="15"/>
        <v>0</v>
      </c>
      <c r="AJ130" s="60">
        <f t="shared" si="16"/>
        <v>0</v>
      </c>
      <c r="AK130" s="60">
        <f t="shared" si="17"/>
        <v>0</v>
      </c>
      <c r="AL130" s="60">
        <f t="shared" si="18"/>
        <v>0</v>
      </c>
      <c r="AM130" s="60">
        <f t="shared" si="19"/>
        <v>1</v>
      </c>
      <c r="AN130" s="60">
        <f t="shared" si="20"/>
        <v>0</v>
      </c>
      <c r="AO130" t="s">
        <v>3503</v>
      </c>
      <c r="AP130" s="412" t="s">
        <v>3548</v>
      </c>
    </row>
    <row r="131" spans="1:42" ht="35.450000000000003" hidden="1" customHeight="1">
      <c r="A131" s="34" t="s">
        <v>25</v>
      </c>
      <c r="B131" s="34" t="s">
        <v>35</v>
      </c>
      <c r="C131" s="34">
        <v>300017</v>
      </c>
      <c r="D131" s="41" t="s">
        <v>36</v>
      </c>
      <c r="E131" s="41" t="s">
        <v>37</v>
      </c>
      <c r="F131" s="34">
        <v>1</v>
      </c>
      <c r="G131" s="19"/>
      <c r="H131" s="34">
        <v>1</v>
      </c>
      <c r="I131" s="19"/>
      <c r="J131" s="19"/>
      <c r="K131" s="19"/>
      <c r="L131" s="19"/>
      <c r="M131" s="18"/>
      <c r="N131" s="42">
        <v>1131237.69</v>
      </c>
      <c r="O131" s="40" t="s">
        <v>1900</v>
      </c>
      <c r="P131" s="68">
        <v>1</v>
      </c>
      <c r="Q131" s="363" t="s">
        <v>1942</v>
      </c>
      <c r="R131" s="347">
        <v>0</v>
      </c>
      <c r="S131" s="123">
        <v>0.25</v>
      </c>
      <c r="T131" s="95"/>
      <c r="U131" s="95"/>
      <c r="V131" s="95"/>
      <c r="W131" s="95"/>
      <c r="X131" s="95"/>
      <c r="Y131" s="95"/>
      <c r="Z131" s="330">
        <v>43289</v>
      </c>
      <c r="AA131" s="311" t="s">
        <v>3504</v>
      </c>
      <c r="AB131" s="311" t="s">
        <v>3505</v>
      </c>
      <c r="AC131" s="311" t="s">
        <v>3506</v>
      </c>
      <c r="AD131" s="321">
        <v>1107922.49835</v>
      </c>
      <c r="AE131" s="113">
        <f t="shared" si="11"/>
        <v>0</v>
      </c>
      <c r="AF131" s="60">
        <f t="shared" si="12"/>
        <v>0</v>
      </c>
      <c r="AG131" s="60">
        <f t="shared" si="13"/>
        <v>0</v>
      </c>
      <c r="AH131" s="60">
        <f t="shared" si="14"/>
        <v>1</v>
      </c>
      <c r="AI131" s="60">
        <f t="shared" si="15"/>
        <v>0</v>
      </c>
      <c r="AJ131" s="60">
        <f t="shared" si="16"/>
        <v>0</v>
      </c>
      <c r="AK131" s="60">
        <f t="shared" si="17"/>
        <v>0</v>
      </c>
      <c r="AL131" s="60">
        <f t="shared" si="18"/>
        <v>0</v>
      </c>
      <c r="AM131" s="60">
        <f t="shared" si="19"/>
        <v>1</v>
      </c>
      <c r="AN131" s="60">
        <f t="shared" si="20"/>
        <v>0</v>
      </c>
      <c r="AO131" t="s">
        <v>3503</v>
      </c>
      <c r="AP131" s="412" t="s">
        <v>3548</v>
      </c>
    </row>
    <row r="132" spans="1:42" ht="35.450000000000003" hidden="1" customHeight="1">
      <c r="A132" s="26" t="s">
        <v>25</v>
      </c>
      <c r="B132" s="34" t="s">
        <v>189</v>
      </c>
      <c r="C132" s="26">
        <v>100370</v>
      </c>
      <c r="D132" s="35" t="s">
        <v>200</v>
      </c>
      <c r="E132" s="35" t="s">
        <v>198</v>
      </c>
      <c r="F132" s="36">
        <v>1</v>
      </c>
      <c r="G132" s="33"/>
      <c r="H132" s="34">
        <v>1</v>
      </c>
      <c r="I132" s="32"/>
      <c r="J132" s="32"/>
      <c r="K132" s="31"/>
      <c r="L132" s="31"/>
      <c r="M132" s="33"/>
      <c r="N132" s="39">
        <v>593540.61</v>
      </c>
      <c r="O132" s="40" t="s">
        <v>1900</v>
      </c>
      <c r="P132" s="68">
        <v>1</v>
      </c>
      <c r="Q132" s="363" t="s">
        <v>2131</v>
      </c>
      <c r="R132" s="123">
        <v>1</v>
      </c>
      <c r="S132" s="123">
        <v>1</v>
      </c>
      <c r="T132" s="365">
        <v>43430</v>
      </c>
      <c r="U132" s="364">
        <v>43427</v>
      </c>
      <c r="V132" s="95"/>
      <c r="W132" s="95"/>
      <c r="X132" s="364">
        <v>43174</v>
      </c>
      <c r="Y132" s="364">
        <v>43180</v>
      </c>
      <c r="Z132" s="364">
        <v>43194</v>
      </c>
      <c r="AA132" s="364">
        <v>43206</v>
      </c>
      <c r="AB132" s="364">
        <v>43220</v>
      </c>
      <c r="AC132" s="95" t="s">
        <v>3486</v>
      </c>
      <c r="AD132" s="125">
        <v>588675.89</v>
      </c>
      <c r="AE132" s="113">
        <f t="shared" si="11"/>
        <v>0</v>
      </c>
      <c r="AF132" s="60">
        <f t="shared" si="12"/>
        <v>0</v>
      </c>
      <c r="AG132" s="60">
        <f t="shared" si="13"/>
        <v>0</v>
      </c>
      <c r="AH132" s="60">
        <f t="shared" si="14"/>
        <v>0</v>
      </c>
      <c r="AI132" s="60">
        <f t="shared" si="15"/>
        <v>1</v>
      </c>
      <c r="AJ132" s="60">
        <f t="shared" si="16"/>
        <v>0</v>
      </c>
      <c r="AK132" s="60">
        <f t="shared" si="17"/>
        <v>0</v>
      </c>
      <c r="AL132" s="60">
        <f t="shared" si="18"/>
        <v>0</v>
      </c>
      <c r="AM132" s="60">
        <f t="shared" si="19"/>
        <v>0</v>
      </c>
      <c r="AN132" s="60">
        <f t="shared" si="20"/>
        <v>1</v>
      </c>
      <c r="AP132" s="412" t="s">
        <v>3548</v>
      </c>
    </row>
    <row r="133" spans="1:42" ht="35.450000000000003" hidden="1" customHeight="1">
      <c r="A133" s="26" t="s">
        <v>25</v>
      </c>
      <c r="B133" s="34" t="s">
        <v>189</v>
      </c>
      <c r="C133" s="26">
        <v>100371</v>
      </c>
      <c r="D133" s="35" t="s">
        <v>199</v>
      </c>
      <c r="E133" s="35" t="s">
        <v>198</v>
      </c>
      <c r="F133" s="36">
        <v>1</v>
      </c>
      <c r="G133" s="33"/>
      <c r="H133" s="34">
        <v>1</v>
      </c>
      <c r="I133" s="32"/>
      <c r="J133" s="32"/>
      <c r="K133" s="31"/>
      <c r="L133" s="31"/>
      <c r="M133" s="33"/>
      <c r="N133" s="39">
        <v>618227.78</v>
      </c>
      <c r="O133" s="40" t="s">
        <v>1900</v>
      </c>
      <c r="P133" s="68">
        <v>1</v>
      </c>
      <c r="Q133" s="363" t="s">
        <v>2131</v>
      </c>
      <c r="R133" s="123">
        <v>1</v>
      </c>
      <c r="S133" s="123">
        <v>1</v>
      </c>
      <c r="T133" s="365">
        <v>43430</v>
      </c>
      <c r="U133" s="364">
        <v>43427</v>
      </c>
      <c r="V133" s="95"/>
      <c r="W133" s="95"/>
      <c r="X133" s="364">
        <v>43174</v>
      </c>
      <c r="Y133" s="364">
        <v>43180</v>
      </c>
      <c r="Z133" s="364">
        <v>43194</v>
      </c>
      <c r="AA133" s="364">
        <v>43206</v>
      </c>
      <c r="AB133" s="364">
        <v>43220</v>
      </c>
      <c r="AC133" s="95" t="s">
        <v>3486</v>
      </c>
      <c r="AD133" s="125">
        <v>589207.32999999996</v>
      </c>
      <c r="AE133" s="113">
        <f t="shared" si="11"/>
        <v>0</v>
      </c>
      <c r="AF133" s="60">
        <f t="shared" si="12"/>
        <v>0</v>
      </c>
      <c r="AG133" s="60">
        <f t="shared" si="13"/>
        <v>0</v>
      </c>
      <c r="AH133" s="60">
        <f t="shared" si="14"/>
        <v>0</v>
      </c>
      <c r="AI133" s="60">
        <f t="shared" si="15"/>
        <v>1</v>
      </c>
      <c r="AJ133" s="60">
        <f t="shared" si="16"/>
        <v>0</v>
      </c>
      <c r="AK133" s="60">
        <f t="shared" si="17"/>
        <v>0</v>
      </c>
      <c r="AL133" s="60">
        <f t="shared" si="18"/>
        <v>0</v>
      </c>
      <c r="AM133" s="60">
        <f t="shared" si="19"/>
        <v>0</v>
      </c>
      <c r="AN133" s="60">
        <f t="shared" si="20"/>
        <v>1</v>
      </c>
      <c r="AP133" s="411" t="s">
        <v>3548</v>
      </c>
    </row>
    <row r="134" spans="1:42" ht="35.450000000000003" hidden="1" customHeight="1">
      <c r="A134" s="26" t="s">
        <v>25</v>
      </c>
      <c r="B134" s="34" t="s">
        <v>189</v>
      </c>
      <c r="C134" s="26">
        <v>100372</v>
      </c>
      <c r="D134" s="35" t="s">
        <v>197</v>
      </c>
      <c r="E134" s="35" t="s">
        <v>198</v>
      </c>
      <c r="F134" s="36">
        <v>1</v>
      </c>
      <c r="G134" s="33"/>
      <c r="H134" s="34">
        <v>1</v>
      </c>
      <c r="I134" s="32"/>
      <c r="J134" s="32"/>
      <c r="K134" s="31"/>
      <c r="L134" s="31"/>
      <c r="M134" s="33"/>
      <c r="N134" s="39">
        <v>379200.22</v>
      </c>
      <c r="O134" s="40" t="s">
        <v>1901</v>
      </c>
      <c r="P134" s="68">
        <v>1</v>
      </c>
      <c r="Q134" s="363" t="s">
        <v>2131</v>
      </c>
      <c r="R134" s="123">
        <v>1</v>
      </c>
      <c r="S134" s="123">
        <v>1</v>
      </c>
      <c r="T134" s="365">
        <v>43413</v>
      </c>
      <c r="U134" s="364">
        <v>43437</v>
      </c>
      <c r="V134" s="95"/>
      <c r="W134" s="95"/>
      <c r="X134" s="364">
        <v>43342</v>
      </c>
      <c r="Y134" s="364"/>
      <c r="Z134" s="364">
        <v>43349</v>
      </c>
      <c r="AA134" s="364">
        <v>43350</v>
      </c>
      <c r="AB134" s="364">
        <v>43353</v>
      </c>
      <c r="AC134" s="95" t="s">
        <v>3486</v>
      </c>
      <c r="AD134" s="125">
        <v>375489.93</v>
      </c>
      <c r="AE134" s="113">
        <f t="shared" si="11"/>
        <v>0</v>
      </c>
      <c r="AF134" s="60">
        <f t="shared" si="12"/>
        <v>0</v>
      </c>
      <c r="AG134" s="60">
        <f t="shared" si="13"/>
        <v>0</v>
      </c>
      <c r="AH134" s="60">
        <f t="shared" si="14"/>
        <v>0</v>
      </c>
      <c r="AI134" s="60">
        <f t="shared" si="15"/>
        <v>1</v>
      </c>
      <c r="AJ134" s="60">
        <f t="shared" si="16"/>
        <v>0</v>
      </c>
      <c r="AK134" s="60">
        <f t="shared" si="17"/>
        <v>0</v>
      </c>
      <c r="AL134" s="60">
        <f t="shared" si="18"/>
        <v>0</v>
      </c>
      <c r="AM134" s="60">
        <f t="shared" si="19"/>
        <v>0</v>
      </c>
      <c r="AN134" s="60">
        <f t="shared" si="20"/>
        <v>1</v>
      </c>
      <c r="AP134" s="411" t="s">
        <v>3548</v>
      </c>
    </row>
    <row r="135" spans="1:42" ht="35.450000000000003" hidden="1" customHeight="1">
      <c r="A135" s="26" t="s">
        <v>25</v>
      </c>
      <c r="B135" s="34" t="s">
        <v>189</v>
      </c>
      <c r="C135" s="26">
        <v>300038</v>
      </c>
      <c r="D135" s="35" t="s">
        <v>201</v>
      </c>
      <c r="E135" s="35" t="s">
        <v>198</v>
      </c>
      <c r="F135" s="36">
        <v>1</v>
      </c>
      <c r="G135" s="33"/>
      <c r="H135" s="34">
        <v>1</v>
      </c>
      <c r="I135" s="32"/>
      <c r="J135" s="32"/>
      <c r="K135" s="31"/>
      <c r="L135" s="31"/>
      <c r="M135" s="33"/>
      <c r="N135" s="39">
        <v>686696.24</v>
      </c>
      <c r="O135" s="40" t="s">
        <v>1900</v>
      </c>
      <c r="P135" s="68">
        <v>1</v>
      </c>
      <c r="Q135" s="363" t="s">
        <v>2131</v>
      </c>
      <c r="R135" s="123">
        <v>1</v>
      </c>
      <c r="S135" s="123">
        <v>1</v>
      </c>
      <c r="T135" s="365">
        <v>43430</v>
      </c>
      <c r="U135" s="364">
        <v>43437</v>
      </c>
      <c r="V135" s="95"/>
      <c r="W135" s="95"/>
      <c r="X135" s="364">
        <v>43174</v>
      </c>
      <c r="Y135" s="364">
        <v>43180</v>
      </c>
      <c r="Z135" s="364">
        <v>43194</v>
      </c>
      <c r="AA135" s="364">
        <v>43206</v>
      </c>
      <c r="AB135" s="364">
        <v>43220</v>
      </c>
      <c r="AC135" s="95" t="s">
        <v>3486</v>
      </c>
      <c r="AD135" s="125">
        <v>648431.79</v>
      </c>
      <c r="AE135" s="113">
        <f t="shared" si="11"/>
        <v>0</v>
      </c>
      <c r="AF135" s="60">
        <f t="shared" si="12"/>
        <v>0</v>
      </c>
      <c r="AG135" s="60">
        <f t="shared" si="13"/>
        <v>0</v>
      </c>
      <c r="AH135" s="60">
        <f t="shared" si="14"/>
        <v>0</v>
      </c>
      <c r="AI135" s="60">
        <f t="shared" si="15"/>
        <v>1</v>
      </c>
      <c r="AJ135" s="60">
        <f t="shared" si="16"/>
        <v>0</v>
      </c>
      <c r="AK135" s="60">
        <f t="shared" si="17"/>
        <v>0</v>
      </c>
      <c r="AL135" s="60">
        <f t="shared" si="18"/>
        <v>0</v>
      </c>
      <c r="AM135" s="60">
        <f t="shared" si="19"/>
        <v>0</v>
      </c>
      <c r="AN135" s="60">
        <f t="shared" si="20"/>
        <v>1</v>
      </c>
      <c r="AP135" s="411" t="s">
        <v>3548</v>
      </c>
    </row>
    <row r="136" spans="1:42" ht="35.450000000000003" hidden="1" customHeight="1">
      <c r="A136" s="26" t="s">
        <v>25</v>
      </c>
      <c r="B136" s="34" t="s">
        <v>189</v>
      </c>
      <c r="C136" s="26">
        <v>300045</v>
      </c>
      <c r="D136" s="35" t="s">
        <v>195</v>
      </c>
      <c r="E136" s="35" t="s">
        <v>196</v>
      </c>
      <c r="F136" s="36">
        <v>1</v>
      </c>
      <c r="G136" s="33"/>
      <c r="H136" s="34">
        <v>1</v>
      </c>
      <c r="I136" s="32"/>
      <c r="J136" s="32"/>
      <c r="K136" s="31"/>
      <c r="L136" s="31"/>
      <c r="M136" s="33"/>
      <c r="N136" s="39">
        <v>986746.23</v>
      </c>
      <c r="O136" s="40" t="s">
        <v>1900</v>
      </c>
      <c r="P136" s="68">
        <v>1</v>
      </c>
      <c r="Q136" s="363" t="s">
        <v>2131</v>
      </c>
      <c r="R136" s="123">
        <v>1</v>
      </c>
      <c r="S136" s="123">
        <v>1</v>
      </c>
      <c r="T136" s="365">
        <v>43430</v>
      </c>
      <c r="U136" s="364">
        <v>43545</v>
      </c>
      <c r="V136" s="95"/>
      <c r="W136" s="95"/>
      <c r="X136" s="364">
        <v>43174</v>
      </c>
      <c r="Y136" s="364">
        <v>43180</v>
      </c>
      <c r="Z136" s="364">
        <v>43194</v>
      </c>
      <c r="AA136" s="364">
        <v>43206</v>
      </c>
      <c r="AB136" s="364">
        <v>43220</v>
      </c>
      <c r="AC136" s="95" t="s">
        <v>3486</v>
      </c>
      <c r="AD136" s="125">
        <v>979288.47</v>
      </c>
      <c r="AE136" s="113">
        <f t="shared" ref="AE136:AE199" si="21">IF($Q136="Reverted",1,0)</f>
        <v>0</v>
      </c>
      <c r="AF136" s="60">
        <f t="shared" ref="AF136:AF199" si="22">IF($Q136="Not yet started",1,0)</f>
        <v>0</v>
      </c>
      <c r="AG136" s="60">
        <f t="shared" ref="AG136:AG199" si="23">IF($Q136="Under Procurement",1,0)</f>
        <v>0</v>
      </c>
      <c r="AH136" s="60">
        <f t="shared" ref="AH136:AH199" si="24">IF($Q136="Ongoing",1,0)</f>
        <v>0</v>
      </c>
      <c r="AI136" s="60">
        <f t="shared" ref="AI136:AI199" si="25">IF($Q136="Completed",1,0)</f>
        <v>1</v>
      </c>
      <c r="AJ136" s="60">
        <f t="shared" ref="AJ136:AJ199" si="26">IF($AE136=1,$H136,0)</f>
        <v>0</v>
      </c>
      <c r="AK136" s="60">
        <f t="shared" ref="AK136:AK199" si="27">IF($AF136=1,$H136,0)</f>
        <v>0</v>
      </c>
      <c r="AL136" s="60">
        <f t="shared" ref="AL136:AL199" si="28">IF($AG136=1,$H136,0)</f>
        <v>0</v>
      </c>
      <c r="AM136" s="60">
        <f t="shared" ref="AM136:AM199" si="29">IF($AH136=1,$H136,0)</f>
        <v>0</v>
      </c>
      <c r="AN136" s="60">
        <f t="shared" ref="AN136:AN199" si="30">IF($AI136=1,$H136,0)</f>
        <v>1</v>
      </c>
      <c r="AP136" s="411" t="s">
        <v>3548</v>
      </c>
    </row>
    <row r="137" spans="1:42" ht="35.450000000000003" hidden="1" customHeight="1">
      <c r="A137" s="26" t="s">
        <v>25</v>
      </c>
      <c r="B137" s="34" t="s">
        <v>189</v>
      </c>
      <c r="C137" s="26">
        <v>300035</v>
      </c>
      <c r="D137" s="35" t="s">
        <v>191</v>
      </c>
      <c r="E137" s="35" t="s">
        <v>192</v>
      </c>
      <c r="F137" s="36">
        <v>1</v>
      </c>
      <c r="G137" s="33"/>
      <c r="H137" s="34">
        <v>1</v>
      </c>
      <c r="I137" s="32"/>
      <c r="J137" s="32"/>
      <c r="K137" s="31"/>
      <c r="L137" s="31"/>
      <c r="M137" s="33"/>
      <c r="N137" s="39">
        <v>1092784.6599999999</v>
      </c>
      <c r="O137" s="40" t="s">
        <v>1900</v>
      </c>
      <c r="P137" s="68">
        <v>1</v>
      </c>
      <c r="Q137" s="363" t="s">
        <v>2131</v>
      </c>
      <c r="R137" s="123">
        <v>1</v>
      </c>
      <c r="S137" s="123">
        <v>1</v>
      </c>
      <c r="T137" s="365">
        <v>43430</v>
      </c>
      <c r="U137" s="364">
        <v>43553</v>
      </c>
      <c r="V137" s="95"/>
      <c r="W137" s="95"/>
      <c r="X137" s="364">
        <v>43174</v>
      </c>
      <c r="Y137" s="364">
        <v>43180</v>
      </c>
      <c r="Z137" s="364">
        <v>43194</v>
      </c>
      <c r="AA137" s="364">
        <v>43206</v>
      </c>
      <c r="AB137" s="364">
        <v>43220</v>
      </c>
      <c r="AC137" s="95" t="s">
        <v>3486</v>
      </c>
      <c r="AD137" s="125">
        <v>1085483.8400000001</v>
      </c>
      <c r="AE137" s="113">
        <f t="shared" si="21"/>
        <v>0</v>
      </c>
      <c r="AF137" s="60">
        <f t="shared" si="22"/>
        <v>0</v>
      </c>
      <c r="AG137" s="60">
        <f t="shared" si="23"/>
        <v>0</v>
      </c>
      <c r="AH137" s="60">
        <f t="shared" si="24"/>
        <v>0</v>
      </c>
      <c r="AI137" s="60">
        <f t="shared" si="25"/>
        <v>1</v>
      </c>
      <c r="AJ137" s="60">
        <f t="shared" si="26"/>
        <v>0</v>
      </c>
      <c r="AK137" s="60">
        <f t="shared" si="27"/>
        <v>0</v>
      </c>
      <c r="AL137" s="60">
        <f t="shared" si="28"/>
        <v>0</v>
      </c>
      <c r="AM137" s="60">
        <f t="shared" si="29"/>
        <v>0</v>
      </c>
      <c r="AN137" s="60">
        <f t="shared" si="30"/>
        <v>1</v>
      </c>
      <c r="AP137" s="411" t="s">
        <v>3548</v>
      </c>
    </row>
    <row r="138" spans="1:42" ht="35.450000000000003" hidden="1" customHeight="1">
      <c r="A138" s="26" t="s">
        <v>25</v>
      </c>
      <c r="B138" s="34" t="s">
        <v>189</v>
      </c>
      <c r="C138" s="26">
        <v>100617</v>
      </c>
      <c r="D138" s="35" t="s">
        <v>203</v>
      </c>
      <c r="E138" s="35" t="s">
        <v>202</v>
      </c>
      <c r="F138" s="36">
        <v>1</v>
      </c>
      <c r="G138" s="33"/>
      <c r="H138" s="34">
        <v>1</v>
      </c>
      <c r="I138" s="32"/>
      <c r="J138" s="32"/>
      <c r="K138" s="31"/>
      <c r="L138" s="31"/>
      <c r="M138" s="33"/>
      <c r="N138" s="39">
        <v>808567.21</v>
      </c>
      <c r="O138" s="40" t="s">
        <v>1900</v>
      </c>
      <c r="P138" s="68">
        <v>1</v>
      </c>
      <c r="Q138" s="363" t="s">
        <v>2131</v>
      </c>
      <c r="R138" s="123">
        <v>1</v>
      </c>
      <c r="S138" s="123">
        <v>1</v>
      </c>
      <c r="T138" s="365">
        <v>43430</v>
      </c>
      <c r="U138" s="364">
        <v>43545</v>
      </c>
      <c r="V138" s="95"/>
      <c r="W138" s="95"/>
      <c r="X138" s="364">
        <v>43174</v>
      </c>
      <c r="Y138" s="364">
        <v>43180</v>
      </c>
      <c r="Z138" s="364">
        <v>43194</v>
      </c>
      <c r="AA138" s="364">
        <v>43206</v>
      </c>
      <c r="AB138" s="364">
        <v>43220</v>
      </c>
      <c r="AC138" s="95" t="s">
        <v>3486</v>
      </c>
      <c r="AD138" s="125">
        <v>803172.25</v>
      </c>
      <c r="AE138" s="113">
        <f t="shared" si="21"/>
        <v>0</v>
      </c>
      <c r="AF138" s="60">
        <f t="shared" si="22"/>
        <v>0</v>
      </c>
      <c r="AG138" s="60">
        <f t="shared" si="23"/>
        <v>0</v>
      </c>
      <c r="AH138" s="60">
        <f t="shared" si="24"/>
        <v>0</v>
      </c>
      <c r="AI138" s="60">
        <f t="shared" si="25"/>
        <v>1</v>
      </c>
      <c r="AJ138" s="60">
        <f t="shared" si="26"/>
        <v>0</v>
      </c>
      <c r="AK138" s="60">
        <f t="shared" si="27"/>
        <v>0</v>
      </c>
      <c r="AL138" s="60">
        <f t="shared" si="28"/>
        <v>0</v>
      </c>
      <c r="AM138" s="60">
        <f t="shared" si="29"/>
        <v>0</v>
      </c>
      <c r="AN138" s="60">
        <f t="shared" si="30"/>
        <v>1</v>
      </c>
      <c r="AP138" s="411" t="s">
        <v>3548</v>
      </c>
    </row>
    <row r="139" spans="1:42" ht="35.450000000000003" hidden="1" customHeight="1">
      <c r="A139" s="26" t="s">
        <v>25</v>
      </c>
      <c r="B139" s="34" t="s">
        <v>189</v>
      </c>
      <c r="C139" s="26">
        <v>300080</v>
      </c>
      <c r="D139" s="35" t="s">
        <v>204</v>
      </c>
      <c r="E139" s="35" t="s">
        <v>205</v>
      </c>
      <c r="F139" s="36">
        <v>1</v>
      </c>
      <c r="G139" s="33"/>
      <c r="H139" s="34">
        <v>1</v>
      </c>
      <c r="I139" s="32"/>
      <c r="J139" s="32"/>
      <c r="K139" s="31"/>
      <c r="L139" s="31"/>
      <c r="M139" s="33"/>
      <c r="N139" s="39">
        <v>557523.26</v>
      </c>
      <c r="O139" s="40" t="s">
        <v>1900</v>
      </c>
      <c r="P139" s="68">
        <v>1</v>
      </c>
      <c r="Q139" s="363" t="s">
        <v>2131</v>
      </c>
      <c r="R139" s="123">
        <v>1</v>
      </c>
      <c r="S139" s="123">
        <v>1</v>
      </c>
      <c r="T139" s="365">
        <v>43430</v>
      </c>
      <c r="U139" s="364">
        <v>43553</v>
      </c>
      <c r="V139" s="95"/>
      <c r="W139" s="95"/>
      <c r="X139" s="364">
        <v>43174</v>
      </c>
      <c r="Y139" s="364">
        <v>43180</v>
      </c>
      <c r="Z139" s="364">
        <v>43194</v>
      </c>
      <c r="AA139" s="364">
        <v>43206</v>
      </c>
      <c r="AB139" s="364">
        <v>43220</v>
      </c>
      <c r="AC139" s="95" t="s">
        <v>3486</v>
      </c>
      <c r="AD139" s="125">
        <v>534791.41</v>
      </c>
      <c r="AE139" s="113">
        <f t="shared" si="21"/>
        <v>0</v>
      </c>
      <c r="AF139" s="60">
        <f t="shared" si="22"/>
        <v>0</v>
      </c>
      <c r="AG139" s="60">
        <f t="shared" si="23"/>
        <v>0</v>
      </c>
      <c r="AH139" s="60">
        <f t="shared" si="24"/>
        <v>0</v>
      </c>
      <c r="AI139" s="60">
        <f t="shared" si="25"/>
        <v>1</v>
      </c>
      <c r="AJ139" s="60">
        <f t="shared" si="26"/>
        <v>0</v>
      </c>
      <c r="AK139" s="60">
        <f t="shared" si="27"/>
        <v>0</v>
      </c>
      <c r="AL139" s="60">
        <f t="shared" si="28"/>
        <v>0</v>
      </c>
      <c r="AM139" s="60">
        <f t="shared" si="29"/>
        <v>0</v>
      </c>
      <c r="AN139" s="60">
        <f t="shared" si="30"/>
        <v>1</v>
      </c>
      <c r="AP139" s="411" t="s">
        <v>3548</v>
      </c>
    </row>
    <row r="140" spans="1:42" ht="35.450000000000003" hidden="1" customHeight="1">
      <c r="A140" s="26" t="s">
        <v>25</v>
      </c>
      <c r="B140" s="34" t="s">
        <v>189</v>
      </c>
      <c r="C140" s="26">
        <v>300063</v>
      </c>
      <c r="D140" s="35" t="s">
        <v>211</v>
      </c>
      <c r="E140" s="35" t="s">
        <v>212</v>
      </c>
      <c r="F140" s="36">
        <v>2</v>
      </c>
      <c r="G140" s="33"/>
      <c r="H140" s="34">
        <v>1</v>
      </c>
      <c r="I140" s="32"/>
      <c r="J140" s="32"/>
      <c r="K140" s="31"/>
      <c r="L140" s="31"/>
      <c r="M140" s="33"/>
      <c r="N140" s="39">
        <v>629893.43999999994</v>
      </c>
      <c r="O140" s="40" t="s">
        <v>1900</v>
      </c>
      <c r="P140" s="68">
        <v>1</v>
      </c>
      <c r="Q140" s="363" t="s">
        <v>2131</v>
      </c>
      <c r="R140" s="123">
        <v>1</v>
      </c>
      <c r="S140" s="123">
        <v>1</v>
      </c>
      <c r="T140" s="365">
        <v>43430</v>
      </c>
      <c r="U140" s="364">
        <v>43545</v>
      </c>
      <c r="V140" s="95"/>
      <c r="W140" s="95"/>
      <c r="X140" s="364">
        <v>43174</v>
      </c>
      <c r="Y140" s="364">
        <v>43180</v>
      </c>
      <c r="Z140" s="364">
        <v>43194</v>
      </c>
      <c r="AA140" s="364">
        <v>43206</v>
      </c>
      <c r="AB140" s="364">
        <v>43220</v>
      </c>
      <c r="AC140" s="95" t="s">
        <v>3486</v>
      </c>
      <c r="AD140" s="125">
        <v>624266.05000000005</v>
      </c>
      <c r="AE140" s="113">
        <f t="shared" si="21"/>
        <v>0</v>
      </c>
      <c r="AF140" s="60">
        <f t="shared" si="22"/>
        <v>0</v>
      </c>
      <c r="AG140" s="60">
        <f t="shared" si="23"/>
        <v>0</v>
      </c>
      <c r="AH140" s="60">
        <f t="shared" si="24"/>
        <v>0</v>
      </c>
      <c r="AI140" s="60">
        <f t="shared" si="25"/>
        <v>1</v>
      </c>
      <c r="AJ140" s="60">
        <f t="shared" si="26"/>
        <v>0</v>
      </c>
      <c r="AK140" s="60">
        <f t="shared" si="27"/>
        <v>0</v>
      </c>
      <c r="AL140" s="60">
        <f t="shared" si="28"/>
        <v>0</v>
      </c>
      <c r="AM140" s="60">
        <f t="shared" si="29"/>
        <v>0</v>
      </c>
      <c r="AN140" s="60">
        <f t="shared" si="30"/>
        <v>1</v>
      </c>
      <c r="AP140" s="411" t="s">
        <v>3548</v>
      </c>
    </row>
    <row r="141" spans="1:42" ht="35.450000000000003" hidden="1" customHeight="1">
      <c r="A141" s="26" t="s">
        <v>25</v>
      </c>
      <c r="B141" s="34" t="s">
        <v>189</v>
      </c>
      <c r="C141" s="26">
        <v>320901</v>
      </c>
      <c r="D141" s="35" t="s">
        <v>193</v>
      </c>
      <c r="E141" s="35" t="s">
        <v>194</v>
      </c>
      <c r="F141" s="36">
        <v>2</v>
      </c>
      <c r="G141" s="33"/>
      <c r="H141" s="34">
        <v>1</v>
      </c>
      <c r="I141" s="32"/>
      <c r="J141" s="32"/>
      <c r="K141" s="31"/>
      <c r="L141" s="31"/>
      <c r="M141" s="33"/>
      <c r="N141" s="39">
        <v>947353.53</v>
      </c>
      <c r="O141" s="40" t="s">
        <v>1900</v>
      </c>
      <c r="P141" s="68">
        <v>1</v>
      </c>
      <c r="Q141" s="363" t="s">
        <v>2131</v>
      </c>
      <c r="R141" s="123">
        <v>1</v>
      </c>
      <c r="S141" s="123">
        <v>1</v>
      </c>
      <c r="T141" s="365">
        <v>43430</v>
      </c>
      <c r="U141" s="364">
        <v>43427</v>
      </c>
      <c r="V141" s="95"/>
      <c r="W141" s="95"/>
      <c r="X141" s="364">
        <v>43174</v>
      </c>
      <c r="Y141" s="364">
        <v>43180</v>
      </c>
      <c r="Z141" s="364">
        <v>43194</v>
      </c>
      <c r="AA141" s="364">
        <v>43206</v>
      </c>
      <c r="AB141" s="364">
        <v>43220</v>
      </c>
      <c r="AC141" s="95" t="s">
        <v>3486</v>
      </c>
      <c r="AD141" s="125">
        <v>940831.52</v>
      </c>
      <c r="AE141" s="113">
        <f t="shared" si="21"/>
        <v>0</v>
      </c>
      <c r="AF141" s="60">
        <f t="shared" si="22"/>
        <v>0</v>
      </c>
      <c r="AG141" s="60">
        <f t="shared" si="23"/>
        <v>0</v>
      </c>
      <c r="AH141" s="60">
        <f t="shared" si="24"/>
        <v>0</v>
      </c>
      <c r="AI141" s="60">
        <f t="shared" si="25"/>
        <v>1</v>
      </c>
      <c r="AJ141" s="60">
        <f t="shared" si="26"/>
        <v>0</v>
      </c>
      <c r="AK141" s="60">
        <f t="shared" si="27"/>
        <v>0</v>
      </c>
      <c r="AL141" s="60">
        <f t="shared" si="28"/>
        <v>0</v>
      </c>
      <c r="AM141" s="60">
        <f t="shared" si="29"/>
        <v>0</v>
      </c>
      <c r="AN141" s="60">
        <f t="shared" si="30"/>
        <v>1</v>
      </c>
      <c r="AP141" s="411" t="s">
        <v>3548</v>
      </c>
    </row>
    <row r="142" spans="1:42" ht="35.450000000000003" hidden="1" customHeight="1">
      <c r="A142" s="26" t="s">
        <v>25</v>
      </c>
      <c r="B142" s="34" t="s">
        <v>189</v>
      </c>
      <c r="C142" s="26">
        <v>300077</v>
      </c>
      <c r="D142" s="35" t="s">
        <v>190</v>
      </c>
      <c r="E142" s="35" t="s">
        <v>74</v>
      </c>
      <c r="F142" s="36">
        <v>2</v>
      </c>
      <c r="G142" s="33"/>
      <c r="H142" s="34">
        <v>1</v>
      </c>
      <c r="I142" s="32"/>
      <c r="J142" s="32"/>
      <c r="K142" s="31"/>
      <c r="L142" s="31"/>
      <c r="M142" s="33"/>
      <c r="N142" s="39">
        <v>887388.59</v>
      </c>
      <c r="O142" s="40" t="s">
        <v>1900</v>
      </c>
      <c r="P142" s="68">
        <v>1</v>
      </c>
      <c r="Q142" s="363" t="s">
        <v>2131</v>
      </c>
      <c r="R142" s="123">
        <v>1</v>
      </c>
      <c r="S142" s="123">
        <v>1</v>
      </c>
      <c r="T142" s="365">
        <v>43430</v>
      </c>
      <c r="U142" s="95"/>
      <c r="V142" s="95"/>
      <c r="W142" s="95"/>
      <c r="X142" s="364">
        <v>43174</v>
      </c>
      <c r="Y142" s="364">
        <v>43180</v>
      </c>
      <c r="Z142" s="364">
        <v>43194</v>
      </c>
      <c r="AA142" s="364">
        <v>43206</v>
      </c>
      <c r="AB142" s="364">
        <v>43220</v>
      </c>
      <c r="AC142" s="95" t="s">
        <v>3486</v>
      </c>
      <c r="AD142" s="125">
        <v>882020.33</v>
      </c>
      <c r="AE142" s="113">
        <f t="shared" si="21"/>
        <v>0</v>
      </c>
      <c r="AF142" s="60">
        <f t="shared" si="22"/>
        <v>0</v>
      </c>
      <c r="AG142" s="60">
        <f t="shared" si="23"/>
        <v>0</v>
      </c>
      <c r="AH142" s="60">
        <f t="shared" si="24"/>
        <v>0</v>
      </c>
      <c r="AI142" s="60">
        <f t="shared" si="25"/>
        <v>1</v>
      </c>
      <c r="AJ142" s="60">
        <f t="shared" si="26"/>
        <v>0</v>
      </c>
      <c r="AK142" s="60">
        <f t="shared" si="27"/>
        <v>0</v>
      </c>
      <c r="AL142" s="60">
        <f t="shared" si="28"/>
        <v>0</v>
      </c>
      <c r="AM142" s="60">
        <f t="shared" si="29"/>
        <v>0</v>
      </c>
      <c r="AN142" s="60">
        <f t="shared" si="30"/>
        <v>1</v>
      </c>
      <c r="AP142" s="411" t="s">
        <v>3548</v>
      </c>
    </row>
    <row r="143" spans="1:42" ht="35.450000000000003" hidden="1" customHeight="1">
      <c r="A143" s="26" t="s">
        <v>25</v>
      </c>
      <c r="B143" s="34" t="s">
        <v>150</v>
      </c>
      <c r="C143" s="26">
        <v>300106</v>
      </c>
      <c r="D143" s="35" t="s">
        <v>158</v>
      </c>
      <c r="E143" s="35" t="s">
        <v>159</v>
      </c>
      <c r="F143" s="36">
        <v>1</v>
      </c>
      <c r="G143" s="33"/>
      <c r="H143" s="34">
        <v>1</v>
      </c>
      <c r="I143" s="32"/>
      <c r="J143" s="32"/>
      <c r="K143" s="31"/>
      <c r="L143" s="31"/>
      <c r="M143" s="33"/>
      <c r="N143" s="39">
        <v>1536816.3</v>
      </c>
      <c r="O143" s="40" t="s">
        <v>1900</v>
      </c>
      <c r="P143" s="68">
        <v>1</v>
      </c>
      <c r="Q143" s="363" t="s">
        <v>2131</v>
      </c>
      <c r="R143" s="123">
        <v>1</v>
      </c>
      <c r="S143" s="123">
        <v>1</v>
      </c>
      <c r="T143" s="95"/>
      <c r="U143" s="95"/>
      <c r="V143" s="95"/>
      <c r="W143" s="95"/>
      <c r="X143" s="95"/>
      <c r="Y143" s="95"/>
      <c r="Z143" s="95"/>
      <c r="AA143" s="95"/>
      <c r="AB143" s="95"/>
      <c r="AC143" s="95" t="s">
        <v>3489</v>
      </c>
      <c r="AD143" s="95">
        <v>1362570.53</v>
      </c>
      <c r="AE143" s="113">
        <f t="shared" si="21"/>
        <v>0</v>
      </c>
      <c r="AF143" s="60">
        <f t="shared" si="22"/>
        <v>0</v>
      </c>
      <c r="AG143" s="60">
        <f t="shared" si="23"/>
        <v>0</v>
      </c>
      <c r="AH143" s="60">
        <f t="shared" si="24"/>
        <v>0</v>
      </c>
      <c r="AI143" s="60">
        <f t="shared" si="25"/>
        <v>1</v>
      </c>
      <c r="AJ143" s="60">
        <f t="shared" si="26"/>
        <v>0</v>
      </c>
      <c r="AK143" s="60">
        <f t="shared" si="27"/>
        <v>0</v>
      </c>
      <c r="AL143" s="60">
        <f t="shared" si="28"/>
        <v>0</v>
      </c>
      <c r="AM143" s="60">
        <f t="shared" si="29"/>
        <v>0</v>
      </c>
      <c r="AN143" s="60">
        <f t="shared" si="30"/>
        <v>1</v>
      </c>
      <c r="AP143" s="411" t="s">
        <v>3548</v>
      </c>
    </row>
    <row r="144" spans="1:42" ht="35.450000000000003" hidden="1" customHeight="1">
      <c r="A144" s="26" t="s">
        <v>25</v>
      </c>
      <c r="B144" s="34" t="s">
        <v>150</v>
      </c>
      <c r="C144" s="26">
        <v>300124</v>
      </c>
      <c r="D144" s="35" t="s">
        <v>155</v>
      </c>
      <c r="E144" s="35" t="s">
        <v>78</v>
      </c>
      <c r="F144" s="36">
        <v>1</v>
      </c>
      <c r="G144" s="33"/>
      <c r="H144" s="34">
        <v>1</v>
      </c>
      <c r="I144" s="32"/>
      <c r="J144" s="32"/>
      <c r="K144" s="31"/>
      <c r="L144" s="31"/>
      <c r="M144" s="33"/>
      <c r="N144" s="39">
        <v>969820.67</v>
      </c>
      <c r="O144" s="40" t="s">
        <v>1900</v>
      </c>
      <c r="P144" s="68">
        <v>1</v>
      </c>
      <c r="Q144" s="363" t="s">
        <v>2131</v>
      </c>
      <c r="R144" s="123">
        <v>1</v>
      </c>
      <c r="S144" s="123">
        <v>1</v>
      </c>
      <c r="T144" s="95"/>
      <c r="U144" s="95"/>
      <c r="V144" s="95"/>
      <c r="W144" s="95"/>
      <c r="X144" s="95"/>
      <c r="Y144" s="95"/>
      <c r="Z144" s="95"/>
      <c r="AA144" s="95"/>
      <c r="AB144" s="95"/>
      <c r="AC144" s="95" t="s">
        <v>3489</v>
      </c>
      <c r="AD144" s="95">
        <v>860218.38</v>
      </c>
      <c r="AE144" s="113">
        <f t="shared" si="21"/>
        <v>0</v>
      </c>
      <c r="AF144" s="60">
        <f t="shared" si="22"/>
        <v>0</v>
      </c>
      <c r="AG144" s="60">
        <f t="shared" si="23"/>
        <v>0</v>
      </c>
      <c r="AH144" s="60">
        <f t="shared" si="24"/>
        <v>0</v>
      </c>
      <c r="AI144" s="60">
        <f t="shared" si="25"/>
        <v>1</v>
      </c>
      <c r="AJ144" s="60">
        <f t="shared" si="26"/>
        <v>0</v>
      </c>
      <c r="AK144" s="60">
        <f t="shared" si="27"/>
        <v>0</v>
      </c>
      <c r="AL144" s="60">
        <f t="shared" si="28"/>
        <v>0</v>
      </c>
      <c r="AM144" s="60">
        <f t="shared" si="29"/>
        <v>0</v>
      </c>
      <c r="AN144" s="60">
        <f t="shared" si="30"/>
        <v>1</v>
      </c>
      <c r="AP144" s="411" t="s">
        <v>3548</v>
      </c>
    </row>
    <row r="145" spans="1:42" ht="35.450000000000003" hidden="1" customHeight="1">
      <c r="A145" s="26" t="s">
        <v>25</v>
      </c>
      <c r="B145" s="34" t="s">
        <v>150</v>
      </c>
      <c r="C145" s="26">
        <v>321018</v>
      </c>
      <c r="D145" s="35" t="s">
        <v>169</v>
      </c>
      <c r="E145" s="35" t="s">
        <v>78</v>
      </c>
      <c r="F145" s="36">
        <v>1</v>
      </c>
      <c r="G145" s="33"/>
      <c r="H145" s="34">
        <v>1</v>
      </c>
      <c r="I145" s="32"/>
      <c r="J145" s="32"/>
      <c r="K145" s="31"/>
      <c r="L145" s="31"/>
      <c r="M145" s="33"/>
      <c r="N145" s="39">
        <v>1006982.57</v>
      </c>
      <c r="O145" s="40" t="s">
        <v>1900</v>
      </c>
      <c r="P145" s="68">
        <v>1</v>
      </c>
      <c r="Q145" s="363" t="s">
        <v>2131</v>
      </c>
      <c r="R145" s="123">
        <v>1</v>
      </c>
      <c r="S145" s="123">
        <v>1</v>
      </c>
      <c r="T145" s="95"/>
      <c r="U145" s="95"/>
      <c r="V145" s="95"/>
      <c r="W145" s="95"/>
      <c r="X145" s="95"/>
      <c r="Y145" s="95"/>
      <c r="Z145" s="95"/>
      <c r="AA145" s="95"/>
      <c r="AB145" s="95"/>
      <c r="AC145" s="95" t="s">
        <v>3489</v>
      </c>
      <c r="AD145" s="95">
        <v>891632.77</v>
      </c>
      <c r="AE145" s="113">
        <f t="shared" si="21"/>
        <v>0</v>
      </c>
      <c r="AF145" s="60">
        <f t="shared" si="22"/>
        <v>0</v>
      </c>
      <c r="AG145" s="60">
        <f t="shared" si="23"/>
        <v>0</v>
      </c>
      <c r="AH145" s="60">
        <f t="shared" si="24"/>
        <v>0</v>
      </c>
      <c r="AI145" s="60">
        <f t="shared" si="25"/>
        <v>1</v>
      </c>
      <c r="AJ145" s="60">
        <f t="shared" si="26"/>
        <v>0</v>
      </c>
      <c r="AK145" s="60">
        <f t="shared" si="27"/>
        <v>0</v>
      </c>
      <c r="AL145" s="60">
        <f t="shared" si="28"/>
        <v>0</v>
      </c>
      <c r="AM145" s="60">
        <f t="shared" si="29"/>
        <v>0</v>
      </c>
      <c r="AN145" s="60">
        <f t="shared" si="30"/>
        <v>1</v>
      </c>
      <c r="AP145" s="411" t="s">
        <v>3548</v>
      </c>
    </row>
    <row r="146" spans="1:42" ht="35.450000000000003" hidden="1" customHeight="1">
      <c r="A146" s="26" t="s">
        <v>25</v>
      </c>
      <c r="B146" s="34" t="s">
        <v>150</v>
      </c>
      <c r="C146" s="26">
        <v>300097</v>
      </c>
      <c r="D146" s="35" t="s">
        <v>156</v>
      </c>
      <c r="E146" s="35" t="s">
        <v>157</v>
      </c>
      <c r="F146" s="36">
        <v>1</v>
      </c>
      <c r="G146" s="33"/>
      <c r="H146" s="34">
        <v>1</v>
      </c>
      <c r="I146" s="32"/>
      <c r="J146" s="32"/>
      <c r="K146" s="31"/>
      <c r="L146" s="31"/>
      <c r="M146" s="33"/>
      <c r="N146" s="39">
        <v>1092741.5900000001</v>
      </c>
      <c r="O146" s="40" t="s">
        <v>1900</v>
      </c>
      <c r="P146" s="68">
        <v>1</v>
      </c>
      <c r="Q146" s="363" t="s">
        <v>2131</v>
      </c>
      <c r="R146" s="123">
        <v>1</v>
      </c>
      <c r="S146" s="123">
        <v>1</v>
      </c>
      <c r="T146" s="95"/>
      <c r="U146" s="95"/>
      <c r="V146" s="95"/>
      <c r="W146" s="95"/>
      <c r="X146" s="95"/>
      <c r="Y146" s="95"/>
      <c r="Z146" s="95"/>
      <c r="AA146" s="95"/>
      <c r="AB146" s="95"/>
      <c r="AC146" s="95" t="s">
        <v>3489</v>
      </c>
      <c r="AD146" s="95">
        <v>968373.08</v>
      </c>
      <c r="AE146" s="113">
        <f t="shared" si="21"/>
        <v>0</v>
      </c>
      <c r="AF146" s="60">
        <f t="shared" si="22"/>
        <v>0</v>
      </c>
      <c r="AG146" s="60">
        <f t="shared" si="23"/>
        <v>0</v>
      </c>
      <c r="AH146" s="60">
        <f t="shared" si="24"/>
        <v>0</v>
      </c>
      <c r="AI146" s="60">
        <f t="shared" si="25"/>
        <v>1</v>
      </c>
      <c r="AJ146" s="60">
        <f t="shared" si="26"/>
        <v>0</v>
      </c>
      <c r="AK146" s="60">
        <f t="shared" si="27"/>
        <v>0</v>
      </c>
      <c r="AL146" s="60">
        <f t="shared" si="28"/>
        <v>0</v>
      </c>
      <c r="AM146" s="60">
        <f t="shared" si="29"/>
        <v>0</v>
      </c>
      <c r="AN146" s="60">
        <f t="shared" si="30"/>
        <v>1</v>
      </c>
      <c r="AP146" s="411" t="s">
        <v>3548</v>
      </c>
    </row>
    <row r="147" spans="1:42" ht="35.450000000000003" hidden="1" customHeight="1">
      <c r="A147" s="26" t="s">
        <v>25</v>
      </c>
      <c r="B147" s="34" t="s">
        <v>150</v>
      </c>
      <c r="C147" s="26"/>
      <c r="D147" s="35" t="s">
        <v>167</v>
      </c>
      <c r="E147" s="35" t="s">
        <v>168</v>
      </c>
      <c r="F147" s="36">
        <v>1</v>
      </c>
      <c r="G147" s="33"/>
      <c r="H147" s="34">
        <v>1</v>
      </c>
      <c r="I147" s="32"/>
      <c r="J147" s="32"/>
      <c r="K147" s="31"/>
      <c r="L147" s="31"/>
      <c r="M147" s="33"/>
      <c r="N147" s="39">
        <v>1011563.33</v>
      </c>
      <c r="O147" s="40" t="s">
        <v>1900</v>
      </c>
      <c r="P147" s="68">
        <v>1</v>
      </c>
      <c r="Q147" s="363" t="s">
        <v>2131</v>
      </c>
      <c r="R147" s="123">
        <v>1</v>
      </c>
      <c r="S147" s="123">
        <v>1</v>
      </c>
      <c r="T147" s="95"/>
      <c r="U147" s="95"/>
      <c r="V147" s="95"/>
      <c r="W147" s="95"/>
      <c r="X147" s="95"/>
      <c r="Y147" s="95"/>
      <c r="Z147" s="95"/>
      <c r="AA147" s="95"/>
      <c r="AB147" s="95"/>
      <c r="AC147" s="95" t="s">
        <v>3489</v>
      </c>
      <c r="AD147" s="95">
        <v>894104.76</v>
      </c>
      <c r="AE147" s="113">
        <f t="shared" si="21"/>
        <v>0</v>
      </c>
      <c r="AF147" s="60">
        <f t="shared" si="22"/>
        <v>0</v>
      </c>
      <c r="AG147" s="60">
        <f t="shared" si="23"/>
        <v>0</v>
      </c>
      <c r="AH147" s="60">
        <f t="shared" si="24"/>
        <v>0</v>
      </c>
      <c r="AI147" s="60">
        <f t="shared" si="25"/>
        <v>1</v>
      </c>
      <c r="AJ147" s="60">
        <f t="shared" si="26"/>
        <v>0</v>
      </c>
      <c r="AK147" s="60">
        <f t="shared" si="27"/>
        <v>0</v>
      </c>
      <c r="AL147" s="60">
        <f t="shared" si="28"/>
        <v>0</v>
      </c>
      <c r="AM147" s="60">
        <f t="shared" si="29"/>
        <v>0</v>
      </c>
      <c r="AN147" s="60">
        <f t="shared" si="30"/>
        <v>1</v>
      </c>
      <c r="AP147" s="411" t="s">
        <v>3548</v>
      </c>
    </row>
    <row r="148" spans="1:42" ht="35.450000000000003" hidden="1" customHeight="1">
      <c r="A148" s="26" t="s">
        <v>25</v>
      </c>
      <c r="B148" s="34" t="s">
        <v>150</v>
      </c>
      <c r="C148" s="26">
        <v>300093</v>
      </c>
      <c r="D148" s="35" t="s">
        <v>165</v>
      </c>
      <c r="E148" s="35" t="s">
        <v>166</v>
      </c>
      <c r="F148" s="36">
        <v>2</v>
      </c>
      <c r="G148" s="33"/>
      <c r="H148" s="34">
        <v>1</v>
      </c>
      <c r="I148" s="32"/>
      <c r="J148" s="32"/>
      <c r="K148" s="31"/>
      <c r="L148" s="31"/>
      <c r="M148" s="33"/>
      <c r="N148" s="39">
        <v>1789981.7</v>
      </c>
      <c r="O148" s="40" t="s">
        <v>1900</v>
      </c>
      <c r="P148" s="68">
        <v>1</v>
      </c>
      <c r="Q148" s="363" t="s">
        <v>2131</v>
      </c>
      <c r="R148" s="123">
        <v>1</v>
      </c>
      <c r="S148" s="123">
        <v>1</v>
      </c>
      <c r="T148" s="95"/>
      <c r="U148" s="95"/>
      <c r="V148" s="95"/>
      <c r="W148" s="95"/>
      <c r="X148" s="95"/>
      <c r="Y148" s="95"/>
      <c r="Z148" s="95"/>
      <c r="AA148" s="95"/>
      <c r="AB148" s="95"/>
      <c r="AC148" s="95" t="s">
        <v>3490</v>
      </c>
      <c r="AD148" s="95">
        <v>1780026.31</v>
      </c>
      <c r="AE148" s="113">
        <f t="shared" si="21"/>
        <v>0</v>
      </c>
      <c r="AF148" s="60">
        <f t="shared" si="22"/>
        <v>0</v>
      </c>
      <c r="AG148" s="60">
        <f t="shared" si="23"/>
        <v>0</v>
      </c>
      <c r="AH148" s="60">
        <f t="shared" si="24"/>
        <v>0</v>
      </c>
      <c r="AI148" s="60">
        <f t="shared" si="25"/>
        <v>1</v>
      </c>
      <c r="AJ148" s="60">
        <f t="shared" si="26"/>
        <v>0</v>
      </c>
      <c r="AK148" s="60">
        <f t="shared" si="27"/>
        <v>0</v>
      </c>
      <c r="AL148" s="60">
        <f t="shared" si="28"/>
        <v>0</v>
      </c>
      <c r="AM148" s="60">
        <f t="shared" si="29"/>
        <v>0</v>
      </c>
      <c r="AN148" s="60">
        <f t="shared" si="30"/>
        <v>1</v>
      </c>
      <c r="AP148" s="411" t="s">
        <v>3548</v>
      </c>
    </row>
    <row r="149" spans="1:42" ht="35.450000000000003" hidden="1" customHeight="1">
      <c r="A149" s="26" t="s">
        <v>25</v>
      </c>
      <c r="B149" s="34" t="s">
        <v>150</v>
      </c>
      <c r="C149" s="26">
        <v>300090</v>
      </c>
      <c r="D149" s="35" t="s">
        <v>162</v>
      </c>
      <c r="E149" s="35" t="s">
        <v>163</v>
      </c>
      <c r="F149" s="36">
        <v>2</v>
      </c>
      <c r="G149" s="33"/>
      <c r="H149" s="34">
        <v>1</v>
      </c>
      <c r="I149" s="32"/>
      <c r="J149" s="32"/>
      <c r="K149" s="31"/>
      <c r="L149" s="31"/>
      <c r="M149" s="33"/>
      <c r="N149" s="39">
        <v>956985.36</v>
      </c>
      <c r="O149" s="40" t="s">
        <v>1900</v>
      </c>
      <c r="P149" s="68">
        <v>1</v>
      </c>
      <c r="Q149" s="363" t="s">
        <v>2131</v>
      </c>
      <c r="R149" s="123">
        <v>1</v>
      </c>
      <c r="S149" s="123">
        <v>1</v>
      </c>
      <c r="T149" s="95"/>
      <c r="U149" s="95"/>
      <c r="V149" s="95"/>
      <c r="W149" s="95"/>
      <c r="X149" s="95"/>
      <c r="Y149" s="95"/>
      <c r="Z149" s="95"/>
      <c r="AA149" s="95"/>
      <c r="AB149" s="95"/>
      <c r="AC149" s="95" t="s">
        <v>3489</v>
      </c>
      <c r="AD149" s="95">
        <v>904095.35</v>
      </c>
      <c r="AE149" s="113">
        <f t="shared" si="21"/>
        <v>0</v>
      </c>
      <c r="AF149" s="60">
        <f t="shared" si="22"/>
        <v>0</v>
      </c>
      <c r="AG149" s="60">
        <f t="shared" si="23"/>
        <v>0</v>
      </c>
      <c r="AH149" s="60">
        <f t="shared" si="24"/>
        <v>0</v>
      </c>
      <c r="AI149" s="60">
        <f t="shared" si="25"/>
        <v>1</v>
      </c>
      <c r="AJ149" s="60">
        <f t="shared" si="26"/>
        <v>0</v>
      </c>
      <c r="AK149" s="60">
        <f t="shared" si="27"/>
        <v>0</v>
      </c>
      <c r="AL149" s="60">
        <f t="shared" si="28"/>
        <v>0</v>
      </c>
      <c r="AM149" s="60">
        <f t="shared" si="29"/>
        <v>0</v>
      </c>
      <c r="AN149" s="60">
        <f t="shared" si="30"/>
        <v>1</v>
      </c>
      <c r="AP149" s="411" t="s">
        <v>3548</v>
      </c>
    </row>
    <row r="150" spans="1:42" ht="35.450000000000003" hidden="1" customHeight="1">
      <c r="A150" s="26" t="s">
        <v>25</v>
      </c>
      <c r="B150" s="34" t="s">
        <v>150</v>
      </c>
      <c r="C150" s="26">
        <v>300128</v>
      </c>
      <c r="D150" s="35" t="s">
        <v>164</v>
      </c>
      <c r="E150" s="35" t="s">
        <v>163</v>
      </c>
      <c r="F150" s="36">
        <v>2</v>
      </c>
      <c r="G150" s="33"/>
      <c r="H150" s="34">
        <v>1</v>
      </c>
      <c r="I150" s="32"/>
      <c r="J150" s="32"/>
      <c r="K150" s="31"/>
      <c r="L150" s="31"/>
      <c r="M150" s="33"/>
      <c r="N150" s="39">
        <v>970724.94</v>
      </c>
      <c r="O150" s="40" t="s">
        <v>1900</v>
      </c>
      <c r="P150" s="68">
        <v>1</v>
      </c>
      <c r="Q150" s="363" t="s">
        <v>2131</v>
      </c>
      <c r="R150" s="123">
        <v>1</v>
      </c>
      <c r="S150" s="123">
        <v>1</v>
      </c>
      <c r="T150" s="95"/>
      <c r="U150" s="95"/>
      <c r="V150" s="95"/>
      <c r="W150" s="95"/>
      <c r="X150" s="95"/>
      <c r="Y150" s="95"/>
      <c r="Z150" s="95"/>
      <c r="AA150" s="95"/>
      <c r="AB150" s="95"/>
      <c r="AC150" s="95" t="s">
        <v>3489</v>
      </c>
      <c r="AD150" s="95">
        <v>917914.02</v>
      </c>
      <c r="AE150" s="113">
        <f t="shared" si="21"/>
        <v>0</v>
      </c>
      <c r="AF150" s="60">
        <f t="shared" si="22"/>
        <v>0</v>
      </c>
      <c r="AG150" s="60">
        <f t="shared" si="23"/>
        <v>0</v>
      </c>
      <c r="AH150" s="60">
        <f t="shared" si="24"/>
        <v>0</v>
      </c>
      <c r="AI150" s="60">
        <f t="shared" si="25"/>
        <v>1</v>
      </c>
      <c r="AJ150" s="60">
        <f t="shared" si="26"/>
        <v>0</v>
      </c>
      <c r="AK150" s="60">
        <f t="shared" si="27"/>
        <v>0</v>
      </c>
      <c r="AL150" s="60">
        <f t="shared" si="28"/>
        <v>0</v>
      </c>
      <c r="AM150" s="60">
        <f t="shared" si="29"/>
        <v>0</v>
      </c>
      <c r="AN150" s="60">
        <f t="shared" si="30"/>
        <v>1</v>
      </c>
      <c r="AP150" s="411" t="s">
        <v>3548</v>
      </c>
    </row>
    <row r="151" spans="1:42" ht="35.450000000000003" hidden="1" customHeight="1">
      <c r="A151" s="26" t="s">
        <v>25</v>
      </c>
      <c r="B151" s="34" t="s">
        <v>150</v>
      </c>
      <c r="C151" s="26">
        <v>300136</v>
      </c>
      <c r="D151" s="35" t="s">
        <v>160</v>
      </c>
      <c r="E151" s="35" t="s">
        <v>161</v>
      </c>
      <c r="F151" s="36">
        <v>2</v>
      </c>
      <c r="G151" s="33"/>
      <c r="H151" s="34">
        <v>1</v>
      </c>
      <c r="I151" s="32"/>
      <c r="J151" s="32"/>
      <c r="K151" s="31"/>
      <c r="L151" s="31"/>
      <c r="M151" s="33"/>
      <c r="N151" s="39">
        <v>1025780.07</v>
      </c>
      <c r="O151" s="40" t="s">
        <v>1900</v>
      </c>
      <c r="P151" s="68">
        <v>1</v>
      </c>
      <c r="Q151" s="363" t="s">
        <v>2131</v>
      </c>
      <c r="R151" s="123">
        <v>1</v>
      </c>
      <c r="S151" s="123">
        <v>1</v>
      </c>
      <c r="T151" s="95"/>
      <c r="U151" s="95"/>
      <c r="V151" s="95"/>
      <c r="W151" s="95"/>
      <c r="X151" s="95"/>
      <c r="Y151" s="95"/>
      <c r="Z151" s="95"/>
      <c r="AA151" s="95"/>
      <c r="AB151" s="95"/>
      <c r="AC151" s="95" t="s">
        <v>3490</v>
      </c>
      <c r="AD151" s="95">
        <v>1019626.69</v>
      </c>
      <c r="AE151" s="113">
        <f t="shared" si="21"/>
        <v>0</v>
      </c>
      <c r="AF151" s="60">
        <f t="shared" si="22"/>
        <v>0</v>
      </c>
      <c r="AG151" s="60">
        <f t="shared" si="23"/>
        <v>0</v>
      </c>
      <c r="AH151" s="60">
        <f t="shared" si="24"/>
        <v>0</v>
      </c>
      <c r="AI151" s="60">
        <f t="shared" si="25"/>
        <v>1</v>
      </c>
      <c r="AJ151" s="60">
        <f t="shared" si="26"/>
        <v>0</v>
      </c>
      <c r="AK151" s="60">
        <f t="shared" si="27"/>
        <v>0</v>
      </c>
      <c r="AL151" s="60">
        <f t="shared" si="28"/>
        <v>0</v>
      </c>
      <c r="AM151" s="60">
        <f t="shared" si="29"/>
        <v>0</v>
      </c>
      <c r="AN151" s="60">
        <f t="shared" si="30"/>
        <v>1</v>
      </c>
      <c r="AP151" s="411" t="s">
        <v>3548</v>
      </c>
    </row>
    <row r="152" spans="1:42" ht="35.450000000000003" hidden="1" customHeight="1">
      <c r="A152" s="26" t="s">
        <v>25</v>
      </c>
      <c r="B152" s="34" t="s">
        <v>150</v>
      </c>
      <c r="C152" s="26">
        <v>300091</v>
      </c>
      <c r="D152" s="35" t="s">
        <v>151</v>
      </c>
      <c r="E152" s="35" t="s">
        <v>152</v>
      </c>
      <c r="F152" s="36">
        <v>2</v>
      </c>
      <c r="G152" s="33"/>
      <c r="H152" s="34">
        <v>1</v>
      </c>
      <c r="I152" s="32"/>
      <c r="J152" s="32"/>
      <c r="K152" s="31"/>
      <c r="L152" s="31"/>
      <c r="M152" s="33"/>
      <c r="N152" s="39">
        <v>1163070.0900000001</v>
      </c>
      <c r="O152" s="40" t="s">
        <v>1900</v>
      </c>
      <c r="P152" s="68">
        <v>1</v>
      </c>
      <c r="Q152" s="363" t="s">
        <v>2131</v>
      </c>
      <c r="R152" s="123">
        <v>1</v>
      </c>
      <c r="S152" s="123">
        <v>1</v>
      </c>
      <c r="T152" s="95"/>
      <c r="U152" s="95"/>
      <c r="V152" s="95"/>
      <c r="W152" s="95"/>
      <c r="X152" s="95"/>
      <c r="Y152" s="95"/>
      <c r="Z152" s="95"/>
      <c r="AA152" s="95"/>
      <c r="AB152" s="95"/>
      <c r="AC152" s="95" t="s">
        <v>3490</v>
      </c>
      <c r="AD152" s="95">
        <v>1156233.67</v>
      </c>
      <c r="AE152" s="113">
        <f t="shared" si="21"/>
        <v>0</v>
      </c>
      <c r="AF152" s="60">
        <f t="shared" si="22"/>
        <v>0</v>
      </c>
      <c r="AG152" s="60">
        <f t="shared" si="23"/>
        <v>0</v>
      </c>
      <c r="AH152" s="60">
        <f t="shared" si="24"/>
        <v>0</v>
      </c>
      <c r="AI152" s="60">
        <f t="shared" si="25"/>
        <v>1</v>
      </c>
      <c r="AJ152" s="60">
        <f t="shared" si="26"/>
        <v>0</v>
      </c>
      <c r="AK152" s="60">
        <f t="shared" si="27"/>
        <v>0</v>
      </c>
      <c r="AL152" s="60">
        <f t="shared" si="28"/>
        <v>0</v>
      </c>
      <c r="AM152" s="60">
        <f t="shared" si="29"/>
        <v>0</v>
      </c>
      <c r="AN152" s="60">
        <f t="shared" si="30"/>
        <v>1</v>
      </c>
      <c r="AP152" s="411" t="s">
        <v>3548</v>
      </c>
    </row>
    <row r="153" spans="1:42" ht="35.450000000000003" hidden="1" customHeight="1">
      <c r="A153" s="26" t="s">
        <v>25</v>
      </c>
      <c r="B153" s="34" t="s">
        <v>150</v>
      </c>
      <c r="C153" s="26">
        <v>300152</v>
      </c>
      <c r="D153" s="35" t="s">
        <v>153</v>
      </c>
      <c r="E153" s="35" t="s">
        <v>154</v>
      </c>
      <c r="F153" s="36">
        <v>2</v>
      </c>
      <c r="G153" s="33"/>
      <c r="H153" s="34">
        <v>1</v>
      </c>
      <c r="I153" s="32"/>
      <c r="J153" s="32"/>
      <c r="K153" s="31"/>
      <c r="L153" s="31"/>
      <c r="M153" s="33"/>
      <c r="N153" s="39">
        <v>1949479.54</v>
      </c>
      <c r="O153" s="40" t="s">
        <v>1900</v>
      </c>
      <c r="P153" s="68">
        <v>1</v>
      </c>
      <c r="Q153" s="363" t="s">
        <v>2131</v>
      </c>
      <c r="R153" s="123">
        <v>1</v>
      </c>
      <c r="S153" s="123">
        <v>1</v>
      </c>
      <c r="T153" s="95"/>
      <c r="U153" s="95"/>
      <c r="V153" s="95"/>
      <c r="W153" s="95"/>
      <c r="X153" s="95"/>
      <c r="Y153" s="95"/>
      <c r="Z153" s="95"/>
      <c r="AA153" s="95"/>
      <c r="AB153" s="95"/>
      <c r="AC153" s="95" t="s">
        <v>3490</v>
      </c>
      <c r="AD153" s="95">
        <v>1938730.64</v>
      </c>
      <c r="AE153" s="113">
        <f t="shared" si="21"/>
        <v>0</v>
      </c>
      <c r="AF153" s="60">
        <f t="shared" si="22"/>
        <v>0</v>
      </c>
      <c r="AG153" s="60">
        <f t="shared" si="23"/>
        <v>0</v>
      </c>
      <c r="AH153" s="60">
        <f t="shared" si="24"/>
        <v>0</v>
      </c>
      <c r="AI153" s="60">
        <f t="shared" si="25"/>
        <v>1</v>
      </c>
      <c r="AJ153" s="60">
        <f t="shared" si="26"/>
        <v>0</v>
      </c>
      <c r="AK153" s="60">
        <f t="shared" si="27"/>
        <v>0</v>
      </c>
      <c r="AL153" s="60">
        <f t="shared" si="28"/>
        <v>0</v>
      </c>
      <c r="AM153" s="60">
        <f t="shared" si="29"/>
        <v>0</v>
      </c>
      <c r="AN153" s="60">
        <f t="shared" si="30"/>
        <v>1</v>
      </c>
      <c r="AP153" s="411" t="s">
        <v>3548</v>
      </c>
    </row>
    <row r="154" spans="1:42" ht="35.450000000000003" hidden="1" customHeight="1">
      <c r="A154" s="26" t="s">
        <v>25</v>
      </c>
      <c r="B154" s="34" t="s">
        <v>267</v>
      </c>
      <c r="C154" s="26">
        <v>300192</v>
      </c>
      <c r="D154" s="35" t="s">
        <v>283</v>
      </c>
      <c r="E154" s="35" t="s">
        <v>275</v>
      </c>
      <c r="F154" s="36">
        <v>1</v>
      </c>
      <c r="G154" s="33"/>
      <c r="H154" s="34">
        <v>1</v>
      </c>
      <c r="I154" s="32"/>
      <c r="J154" s="32"/>
      <c r="K154" s="31"/>
      <c r="L154" s="31"/>
      <c r="M154" s="33"/>
      <c r="N154" s="39">
        <v>459052.5</v>
      </c>
      <c r="O154" s="40" t="s">
        <v>1900</v>
      </c>
      <c r="P154" s="68">
        <v>1</v>
      </c>
      <c r="Q154" s="363" t="s">
        <v>1942</v>
      </c>
      <c r="R154" s="354"/>
      <c r="S154" s="317">
        <v>0.9</v>
      </c>
      <c r="T154" s="95"/>
      <c r="U154" s="95"/>
      <c r="V154" s="95"/>
      <c r="W154" s="95"/>
      <c r="X154" s="95"/>
      <c r="Y154" s="95"/>
      <c r="Z154" s="95"/>
      <c r="AA154" s="95"/>
      <c r="AB154" s="95"/>
      <c r="AC154" s="95"/>
      <c r="AD154" s="95"/>
      <c r="AE154" s="113">
        <f t="shared" si="21"/>
        <v>0</v>
      </c>
      <c r="AF154" s="60">
        <f t="shared" si="22"/>
        <v>0</v>
      </c>
      <c r="AG154" s="60">
        <f t="shared" si="23"/>
        <v>0</v>
      </c>
      <c r="AH154" s="60">
        <f t="shared" si="24"/>
        <v>1</v>
      </c>
      <c r="AI154" s="60">
        <f t="shared" si="25"/>
        <v>0</v>
      </c>
      <c r="AJ154" s="60">
        <f t="shared" si="26"/>
        <v>0</v>
      </c>
      <c r="AK154" s="60">
        <f t="shared" si="27"/>
        <v>0</v>
      </c>
      <c r="AL154" s="60">
        <f t="shared" si="28"/>
        <v>0</v>
      </c>
      <c r="AM154" s="60">
        <f t="shared" si="29"/>
        <v>1</v>
      </c>
      <c r="AN154" s="60">
        <f t="shared" si="30"/>
        <v>0</v>
      </c>
      <c r="AP154" s="411" t="s">
        <v>3548</v>
      </c>
    </row>
    <row r="155" spans="1:42" ht="35.450000000000003" hidden="1" customHeight="1">
      <c r="A155" s="26" t="s">
        <v>25</v>
      </c>
      <c r="B155" s="34" t="s">
        <v>267</v>
      </c>
      <c r="C155" s="26">
        <v>500608</v>
      </c>
      <c r="D155" s="35" t="s">
        <v>274</v>
      </c>
      <c r="E155" s="35" t="s">
        <v>275</v>
      </c>
      <c r="F155" s="36">
        <v>1</v>
      </c>
      <c r="G155" s="33"/>
      <c r="H155" s="34">
        <v>1</v>
      </c>
      <c r="I155" s="32"/>
      <c r="J155" s="32"/>
      <c r="K155" s="31"/>
      <c r="L155" s="31"/>
      <c r="M155" s="33"/>
      <c r="N155" s="39">
        <v>1238583.7</v>
      </c>
      <c r="O155" s="40" t="s">
        <v>1900</v>
      </c>
      <c r="P155" s="68">
        <v>1</v>
      </c>
      <c r="Q155" s="363" t="s">
        <v>1942</v>
      </c>
      <c r="R155" s="354"/>
      <c r="S155" s="317">
        <v>0.9</v>
      </c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113">
        <f t="shared" si="21"/>
        <v>0</v>
      </c>
      <c r="AF155" s="60">
        <f t="shared" si="22"/>
        <v>0</v>
      </c>
      <c r="AG155" s="60">
        <f t="shared" si="23"/>
        <v>0</v>
      </c>
      <c r="AH155" s="60">
        <f t="shared" si="24"/>
        <v>1</v>
      </c>
      <c r="AI155" s="60">
        <f t="shared" si="25"/>
        <v>0</v>
      </c>
      <c r="AJ155" s="60">
        <f t="shared" si="26"/>
        <v>0</v>
      </c>
      <c r="AK155" s="60">
        <f t="shared" si="27"/>
        <v>0</v>
      </c>
      <c r="AL155" s="60">
        <f t="shared" si="28"/>
        <v>0</v>
      </c>
      <c r="AM155" s="60">
        <f t="shared" si="29"/>
        <v>1</v>
      </c>
      <c r="AN155" s="60">
        <f t="shared" si="30"/>
        <v>0</v>
      </c>
      <c r="AP155" s="411" t="s">
        <v>3548</v>
      </c>
    </row>
    <row r="156" spans="1:42" ht="35.450000000000003" hidden="1" customHeight="1">
      <c r="A156" s="26" t="s">
        <v>25</v>
      </c>
      <c r="B156" s="34" t="s">
        <v>267</v>
      </c>
      <c r="C156" s="26">
        <v>300268</v>
      </c>
      <c r="D156" s="35" t="s">
        <v>268</v>
      </c>
      <c r="E156" s="35" t="s">
        <v>269</v>
      </c>
      <c r="F156" s="36">
        <v>1</v>
      </c>
      <c r="G156" s="33"/>
      <c r="H156" s="34">
        <v>1</v>
      </c>
      <c r="I156" s="32"/>
      <c r="J156" s="32"/>
      <c r="K156" s="31"/>
      <c r="L156" s="31"/>
      <c r="M156" s="33"/>
      <c r="N156" s="39">
        <v>1709137.99</v>
      </c>
      <c r="O156" s="40" t="s">
        <v>1900</v>
      </c>
      <c r="P156" s="68">
        <v>1</v>
      </c>
      <c r="Q156" s="363" t="s">
        <v>1942</v>
      </c>
      <c r="R156" s="354"/>
      <c r="S156" s="317">
        <v>0.9</v>
      </c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113">
        <f t="shared" si="21"/>
        <v>0</v>
      </c>
      <c r="AF156" s="60">
        <f t="shared" si="22"/>
        <v>0</v>
      </c>
      <c r="AG156" s="60">
        <f t="shared" si="23"/>
        <v>0</v>
      </c>
      <c r="AH156" s="60">
        <f t="shared" si="24"/>
        <v>1</v>
      </c>
      <c r="AI156" s="60">
        <f t="shared" si="25"/>
        <v>0</v>
      </c>
      <c r="AJ156" s="60">
        <f t="shared" si="26"/>
        <v>0</v>
      </c>
      <c r="AK156" s="60">
        <f t="shared" si="27"/>
        <v>0</v>
      </c>
      <c r="AL156" s="60">
        <f t="shared" si="28"/>
        <v>0</v>
      </c>
      <c r="AM156" s="60">
        <f t="shared" si="29"/>
        <v>1</v>
      </c>
      <c r="AN156" s="60">
        <f t="shared" si="30"/>
        <v>0</v>
      </c>
      <c r="AP156" s="411" t="s">
        <v>3548</v>
      </c>
    </row>
    <row r="157" spans="1:42" ht="35.450000000000003" hidden="1" customHeight="1">
      <c r="A157" s="26" t="s">
        <v>25</v>
      </c>
      <c r="B157" s="34" t="s">
        <v>267</v>
      </c>
      <c r="C157" s="26">
        <v>500441</v>
      </c>
      <c r="D157" s="35" t="s">
        <v>291</v>
      </c>
      <c r="E157" s="35" t="s">
        <v>292</v>
      </c>
      <c r="F157" s="36">
        <v>1</v>
      </c>
      <c r="G157" s="33"/>
      <c r="H157" s="34">
        <v>1</v>
      </c>
      <c r="I157" s="32"/>
      <c r="J157" s="32"/>
      <c r="K157" s="31"/>
      <c r="L157" s="31"/>
      <c r="M157" s="33"/>
      <c r="N157" s="39">
        <v>1008247.87</v>
      </c>
      <c r="O157" s="40" t="s">
        <v>1900</v>
      </c>
      <c r="P157" s="68">
        <v>1</v>
      </c>
      <c r="Q157" s="363" t="s">
        <v>1942</v>
      </c>
      <c r="R157" s="354"/>
      <c r="S157" s="317">
        <v>0.9</v>
      </c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113">
        <f t="shared" si="21"/>
        <v>0</v>
      </c>
      <c r="AF157" s="60">
        <f t="shared" si="22"/>
        <v>0</v>
      </c>
      <c r="AG157" s="60">
        <f t="shared" si="23"/>
        <v>0</v>
      </c>
      <c r="AH157" s="60">
        <f t="shared" si="24"/>
        <v>1</v>
      </c>
      <c r="AI157" s="60">
        <f t="shared" si="25"/>
        <v>0</v>
      </c>
      <c r="AJ157" s="60">
        <f t="shared" si="26"/>
        <v>0</v>
      </c>
      <c r="AK157" s="60">
        <f t="shared" si="27"/>
        <v>0</v>
      </c>
      <c r="AL157" s="60">
        <f t="shared" si="28"/>
        <v>0</v>
      </c>
      <c r="AM157" s="60">
        <f t="shared" si="29"/>
        <v>1</v>
      </c>
      <c r="AN157" s="60">
        <f t="shared" si="30"/>
        <v>0</v>
      </c>
      <c r="AP157" s="411" t="s">
        <v>3548</v>
      </c>
    </row>
    <row r="158" spans="1:42" ht="35.450000000000003" hidden="1" customHeight="1">
      <c r="A158" s="26" t="s">
        <v>25</v>
      </c>
      <c r="B158" s="34" t="s">
        <v>267</v>
      </c>
      <c r="C158" s="26">
        <v>300255</v>
      </c>
      <c r="D158" s="35" t="s">
        <v>288</v>
      </c>
      <c r="E158" s="35" t="s">
        <v>289</v>
      </c>
      <c r="F158" s="36">
        <v>1</v>
      </c>
      <c r="G158" s="33"/>
      <c r="H158" s="34">
        <v>1</v>
      </c>
      <c r="I158" s="32"/>
      <c r="J158" s="32"/>
      <c r="K158" s="31"/>
      <c r="L158" s="31"/>
      <c r="M158" s="33"/>
      <c r="N158" s="39">
        <v>1188525.1399999999</v>
      </c>
      <c r="O158" s="40" t="s">
        <v>1900</v>
      </c>
      <c r="P158" s="68">
        <v>1</v>
      </c>
      <c r="Q158" s="363" t="s">
        <v>1942</v>
      </c>
      <c r="R158" s="354"/>
      <c r="S158" s="317">
        <v>0.5</v>
      </c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113">
        <f t="shared" si="21"/>
        <v>0</v>
      </c>
      <c r="AF158" s="60">
        <f t="shared" si="22"/>
        <v>0</v>
      </c>
      <c r="AG158" s="60">
        <f t="shared" si="23"/>
        <v>0</v>
      </c>
      <c r="AH158" s="60">
        <f t="shared" si="24"/>
        <v>1</v>
      </c>
      <c r="AI158" s="60">
        <f t="shared" si="25"/>
        <v>0</v>
      </c>
      <c r="AJ158" s="60">
        <f t="shared" si="26"/>
        <v>0</v>
      </c>
      <c r="AK158" s="60">
        <f t="shared" si="27"/>
        <v>0</v>
      </c>
      <c r="AL158" s="60">
        <f t="shared" si="28"/>
        <v>0</v>
      </c>
      <c r="AM158" s="60">
        <f t="shared" si="29"/>
        <v>1</v>
      </c>
      <c r="AN158" s="60">
        <f t="shared" si="30"/>
        <v>0</v>
      </c>
      <c r="AP158" s="411" t="s">
        <v>3548</v>
      </c>
    </row>
    <row r="159" spans="1:42" ht="35.450000000000003" hidden="1" customHeight="1">
      <c r="A159" s="26" t="s">
        <v>25</v>
      </c>
      <c r="B159" s="34" t="s">
        <v>267</v>
      </c>
      <c r="C159" s="26">
        <v>300267</v>
      </c>
      <c r="D159" s="35" t="s">
        <v>284</v>
      </c>
      <c r="E159" s="35" t="s">
        <v>285</v>
      </c>
      <c r="F159" s="36">
        <v>2</v>
      </c>
      <c r="G159" s="33"/>
      <c r="H159" s="34">
        <v>1</v>
      </c>
      <c r="I159" s="32"/>
      <c r="J159" s="32"/>
      <c r="K159" s="31"/>
      <c r="L159" s="31"/>
      <c r="M159" s="33"/>
      <c r="N159" s="39">
        <v>459052.5</v>
      </c>
      <c r="O159" s="40" t="s">
        <v>1900</v>
      </c>
      <c r="P159" s="68">
        <v>1</v>
      </c>
      <c r="Q159" s="363" t="s">
        <v>1942</v>
      </c>
      <c r="R159" s="354"/>
      <c r="S159" s="317">
        <v>0.5</v>
      </c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113">
        <f t="shared" si="21"/>
        <v>0</v>
      </c>
      <c r="AF159" s="60">
        <f t="shared" si="22"/>
        <v>0</v>
      </c>
      <c r="AG159" s="60">
        <f t="shared" si="23"/>
        <v>0</v>
      </c>
      <c r="AH159" s="60">
        <f t="shared" si="24"/>
        <v>1</v>
      </c>
      <c r="AI159" s="60">
        <f t="shared" si="25"/>
        <v>0</v>
      </c>
      <c r="AJ159" s="60">
        <f t="shared" si="26"/>
        <v>0</v>
      </c>
      <c r="AK159" s="60">
        <f t="shared" si="27"/>
        <v>0</v>
      </c>
      <c r="AL159" s="60">
        <f t="shared" si="28"/>
        <v>0</v>
      </c>
      <c r="AM159" s="60">
        <f t="shared" si="29"/>
        <v>1</v>
      </c>
      <c r="AN159" s="60">
        <f t="shared" si="30"/>
        <v>0</v>
      </c>
      <c r="AP159" s="411" t="s">
        <v>3548</v>
      </c>
    </row>
    <row r="160" spans="1:42" ht="35.450000000000003" hidden="1" customHeight="1">
      <c r="A160" s="26" t="s">
        <v>25</v>
      </c>
      <c r="B160" s="34" t="s">
        <v>267</v>
      </c>
      <c r="C160" s="26">
        <v>300233</v>
      </c>
      <c r="D160" s="35" t="s">
        <v>279</v>
      </c>
      <c r="E160" s="35" t="s">
        <v>271</v>
      </c>
      <c r="F160" s="36">
        <v>2</v>
      </c>
      <c r="G160" s="33"/>
      <c r="H160" s="34">
        <v>1</v>
      </c>
      <c r="I160" s="32"/>
      <c r="J160" s="32"/>
      <c r="K160" s="31"/>
      <c r="L160" s="31"/>
      <c r="M160" s="33"/>
      <c r="N160" s="39">
        <v>1301990.03</v>
      </c>
      <c r="O160" s="40" t="s">
        <v>1900</v>
      </c>
      <c r="P160" s="68">
        <v>1</v>
      </c>
      <c r="Q160" s="363" t="s">
        <v>1942</v>
      </c>
      <c r="R160" s="354"/>
      <c r="S160" s="317">
        <v>0.5</v>
      </c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113">
        <f t="shared" si="21"/>
        <v>0</v>
      </c>
      <c r="AF160" s="60">
        <f t="shared" si="22"/>
        <v>0</v>
      </c>
      <c r="AG160" s="60">
        <f t="shared" si="23"/>
        <v>0</v>
      </c>
      <c r="AH160" s="60">
        <f t="shared" si="24"/>
        <v>1</v>
      </c>
      <c r="AI160" s="60">
        <f t="shared" si="25"/>
        <v>0</v>
      </c>
      <c r="AJ160" s="60">
        <f t="shared" si="26"/>
        <v>0</v>
      </c>
      <c r="AK160" s="60">
        <f t="shared" si="27"/>
        <v>0</v>
      </c>
      <c r="AL160" s="60">
        <f t="shared" si="28"/>
        <v>0</v>
      </c>
      <c r="AM160" s="60">
        <f t="shared" si="29"/>
        <v>1</v>
      </c>
      <c r="AN160" s="60">
        <f t="shared" si="30"/>
        <v>0</v>
      </c>
      <c r="AP160" s="411" t="s">
        <v>3548</v>
      </c>
    </row>
    <row r="161" spans="1:42" ht="35.450000000000003" hidden="1" customHeight="1">
      <c r="A161" s="26" t="s">
        <v>25</v>
      </c>
      <c r="B161" s="34" t="s">
        <v>267</v>
      </c>
      <c r="C161" s="26">
        <v>300234</v>
      </c>
      <c r="D161" s="35" t="s">
        <v>270</v>
      </c>
      <c r="E161" s="35" t="s">
        <v>271</v>
      </c>
      <c r="F161" s="36">
        <v>2</v>
      </c>
      <c r="G161" s="33"/>
      <c r="H161" s="34">
        <v>1</v>
      </c>
      <c r="I161" s="32"/>
      <c r="J161" s="32"/>
      <c r="K161" s="31"/>
      <c r="L161" s="31"/>
      <c r="M161" s="33"/>
      <c r="N161" s="39">
        <v>1200219.4099999999</v>
      </c>
      <c r="O161" s="40" t="s">
        <v>1900</v>
      </c>
      <c r="P161" s="68">
        <v>1</v>
      </c>
      <c r="Q161" s="363" t="s">
        <v>1942</v>
      </c>
      <c r="R161" s="354"/>
      <c r="S161" s="317">
        <v>0.5</v>
      </c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113">
        <f t="shared" si="21"/>
        <v>0</v>
      </c>
      <c r="AF161" s="60">
        <f t="shared" si="22"/>
        <v>0</v>
      </c>
      <c r="AG161" s="60">
        <f t="shared" si="23"/>
        <v>0</v>
      </c>
      <c r="AH161" s="60">
        <f t="shared" si="24"/>
        <v>1</v>
      </c>
      <c r="AI161" s="60">
        <f t="shared" si="25"/>
        <v>0</v>
      </c>
      <c r="AJ161" s="60">
        <f t="shared" si="26"/>
        <v>0</v>
      </c>
      <c r="AK161" s="60">
        <f t="shared" si="27"/>
        <v>0</v>
      </c>
      <c r="AL161" s="60">
        <f t="shared" si="28"/>
        <v>0</v>
      </c>
      <c r="AM161" s="60">
        <f t="shared" si="29"/>
        <v>1</v>
      </c>
      <c r="AN161" s="60">
        <f t="shared" si="30"/>
        <v>0</v>
      </c>
      <c r="AP161" s="411" t="s">
        <v>3548</v>
      </c>
    </row>
    <row r="162" spans="1:42" ht="35.450000000000003" hidden="1" customHeight="1">
      <c r="A162" s="26" t="s">
        <v>25</v>
      </c>
      <c r="B162" s="34" t="s">
        <v>267</v>
      </c>
      <c r="C162" s="26">
        <v>300236</v>
      </c>
      <c r="D162" s="35" t="s">
        <v>280</v>
      </c>
      <c r="E162" s="35" t="s">
        <v>281</v>
      </c>
      <c r="F162" s="36">
        <v>2</v>
      </c>
      <c r="G162" s="33"/>
      <c r="H162" s="34">
        <v>1</v>
      </c>
      <c r="I162" s="32"/>
      <c r="J162" s="32"/>
      <c r="K162" s="31"/>
      <c r="L162" s="31"/>
      <c r="M162" s="33"/>
      <c r="N162" s="39">
        <v>923773.32</v>
      </c>
      <c r="O162" s="40" t="s">
        <v>1900</v>
      </c>
      <c r="P162" s="68">
        <v>1</v>
      </c>
      <c r="Q162" s="363" t="s">
        <v>1942</v>
      </c>
      <c r="R162" s="354"/>
      <c r="S162" s="317">
        <v>0.5</v>
      </c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AD162" s="95"/>
      <c r="AE162" s="113">
        <f t="shared" si="21"/>
        <v>0</v>
      </c>
      <c r="AF162" s="60">
        <f t="shared" si="22"/>
        <v>0</v>
      </c>
      <c r="AG162" s="60">
        <f t="shared" si="23"/>
        <v>0</v>
      </c>
      <c r="AH162" s="60">
        <f t="shared" si="24"/>
        <v>1</v>
      </c>
      <c r="AI162" s="60">
        <f t="shared" si="25"/>
        <v>0</v>
      </c>
      <c r="AJ162" s="60">
        <f t="shared" si="26"/>
        <v>0</v>
      </c>
      <c r="AK162" s="60">
        <f t="shared" si="27"/>
        <v>0</v>
      </c>
      <c r="AL162" s="60">
        <f t="shared" si="28"/>
        <v>0</v>
      </c>
      <c r="AM162" s="60">
        <f t="shared" si="29"/>
        <v>1</v>
      </c>
      <c r="AN162" s="60">
        <f t="shared" si="30"/>
        <v>0</v>
      </c>
      <c r="AP162" s="411" t="s">
        <v>3548</v>
      </c>
    </row>
    <row r="163" spans="1:42" ht="35.450000000000003" hidden="1" customHeight="1">
      <c r="A163" s="26" t="s">
        <v>25</v>
      </c>
      <c r="B163" s="34" t="s">
        <v>267</v>
      </c>
      <c r="C163" s="26">
        <v>300168</v>
      </c>
      <c r="D163" s="35" t="s">
        <v>277</v>
      </c>
      <c r="E163" s="35" t="s">
        <v>278</v>
      </c>
      <c r="F163" s="36">
        <v>3</v>
      </c>
      <c r="G163" s="33"/>
      <c r="H163" s="34">
        <v>1</v>
      </c>
      <c r="I163" s="32"/>
      <c r="J163" s="32"/>
      <c r="K163" s="31"/>
      <c r="L163" s="31"/>
      <c r="M163" s="33"/>
      <c r="N163" s="39">
        <v>1086061.05</v>
      </c>
      <c r="O163" s="40" t="s">
        <v>1900</v>
      </c>
      <c r="P163" s="68">
        <v>1</v>
      </c>
      <c r="Q163" s="363" t="s">
        <v>2131</v>
      </c>
      <c r="R163" s="354"/>
      <c r="S163" s="317">
        <v>1</v>
      </c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113">
        <f t="shared" si="21"/>
        <v>0</v>
      </c>
      <c r="AF163" s="60">
        <f t="shared" si="22"/>
        <v>0</v>
      </c>
      <c r="AG163" s="60">
        <f t="shared" si="23"/>
        <v>0</v>
      </c>
      <c r="AH163" s="60">
        <f t="shared" si="24"/>
        <v>0</v>
      </c>
      <c r="AI163" s="60">
        <f t="shared" si="25"/>
        <v>1</v>
      </c>
      <c r="AJ163" s="60">
        <f t="shared" si="26"/>
        <v>0</v>
      </c>
      <c r="AK163" s="60">
        <f t="shared" si="27"/>
        <v>0</v>
      </c>
      <c r="AL163" s="60">
        <f t="shared" si="28"/>
        <v>0</v>
      </c>
      <c r="AM163" s="60">
        <f t="shared" si="29"/>
        <v>0</v>
      </c>
      <c r="AN163" s="60">
        <f t="shared" si="30"/>
        <v>1</v>
      </c>
      <c r="AP163" s="411" t="s">
        <v>3548</v>
      </c>
    </row>
    <row r="164" spans="1:42" ht="35.450000000000003" hidden="1" customHeight="1">
      <c r="A164" s="26" t="s">
        <v>25</v>
      </c>
      <c r="B164" s="34" t="s">
        <v>267</v>
      </c>
      <c r="C164" s="26">
        <v>300188</v>
      </c>
      <c r="D164" s="35" t="s">
        <v>282</v>
      </c>
      <c r="E164" s="35" t="s">
        <v>278</v>
      </c>
      <c r="F164" s="36">
        <v>3</v>
      </c>
      <c r="G164" s="33"/>
      <c r="H164" s="34">
        <v>1</v>
      </c>
      <c r="I164" s="32"/>
      <c r="J164" s="32"/>
      <c r="K164" s="31"/>
      <c r="L164" s="31"/>
      <c r="M164" s="33"/>
      <c r="N164" s="39">
        <v>577242.57999999996</v>
      </c>
      <c r="O164" s="40" t="s">
        <v>1900</v>
      </c>
      <c r="P164" s="68">
        <v>1</v>
      </c>
      <c r="Q164" s="363" t="s">
        <v>2131</v>
      </c>
      <c r="R164" s="354"/>
      <c r="S164" s="317">
        <v>1</v>
      </c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113">
        <f t="shared" si="21"/>
        <v>0</v>
      </c>
      <c r="AF164" s="60">
        <f t="shared" si="22"/>
        <v>0</v>
      </c>
      <c r="AG164" s="60">
        <f t="shared" si="23"/>
        <v>0</v>
      </c>
      <c r="AH164" s="60">
        <f t="shared" si="24"/>
        <v>0</v>
      </c>
      <c r="AI164" s="60">
        <f t="shared" si="25"/>
        <v>1</v>
      </c>
      <c r="AJ164" s="60">
        <f t="shared" si="26"/>
        <v>0</v>
      </c>
      <c r="AK164" s="60">
        <f t="shared" si="27"/>
        <v>0</v>
      </c>
      <c r="AL164" s="60">
        <f t="shared" si="28"/>
        <v>0</v>
      </c>
      <c r="AM164" s="60">
        <f t="shared" si="29"/>
        <v>0</v>
      </c>
      <c r="AN164" s="60">
        <f t="shared" si="30"/>
        <v>1</v>
      </c>
      <c r="AP164" s="411" t="s">
        <v>3548</v>
      </c>
    </row>
    <row r="165" spans="1:42" ht="35.450000000000003" hidden="1" customHeight="1">
      <c r="A165" s="26" t="s">
        <v>25</v>
      </c>
      <c r="B165" s="34" t="s">
        <v>267</v>
      </c>
      <c r="C165" s="26">
        <v>300259</v>
      </c>
      <c r="D165" s="35" t="s">
        <v>290</v>
      </c>
      <c r="E165" s="35" t="s">
        <v>278</v>
      </c>
      <c r="F165" s="36">
        <v>3</v>
      </c>
      <c r="G165" s="33"/>
      <c r="H165" s="34">
        <v>1</v>
      </c>
      <c r="I165" s="32"/>
      <c r="J165" s="32"/>
      <c r="K165" s="31"/>
      <c r="L165" s="31"/>
      <c r="M165" s="33"/>
      <c r="N165" s="39">
        <v>654297.56999999995</v>
      </c>
      <c r="O165" s="40" t="s">
        <v>1900</v>
      </c>
      <c r="P165" s="68">
        <v>1</v>
      </c>
      <c r="Q165" s="363" t="s">
        <v>2131</v>
      </c>
      <c r="R165" s="354"/>
      <c r="S165" s="317">
        <v>1</v>
      </c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113">
        <f t="shared" si="21"/>
        <v>0</v>
      </c>
      <c r="AF165" s="60">
        <f t="shared" si="22"/>
        <v>0</v>
      </c>
      <c r="AG165" s="60">
        <f t="shared" si="23"/>
        <v>0</v>
      </c>
      <c r="AH165" s="60">
        <f t="shared" si="24"/>
        <v>0</v>
      </c>
      <c r="AI165" s="60">
        <f t="shared" si="25"/>
        <v>1</v>
      </c>
      <c r="AJ165" s="60">
        <f t="shared" si="26"/>
        <v>0</v>
      </c>
      <c r="AK165" s="60">
        <f t="shared" si="27"/>
        <v>0</v>
      </c>
      <c r="AL165" s="60">
        <f t="shared" si="28"/>
        <v>0</v>
      </c>
      <c r="AM165" s="60">
        <f t="shared" si="29"/>
        <v>0</v>
      </c>
      <c r="AN165" s="60">
        <f t="shared" si="30"/>
        <v>1</v>
      </c>
      <c r="AP165" s="411" t="s">
        <v>3548</v>
      </c>
    </row>
    <row r="166" spans="1:42" ht="35.450000000000003" hidden="1" customHeight="1">
      <c r="A166" s="26" t="s">
        <v>25</v>
      </c>
      <c r="B166" s="34" t="s">
        <v>267</v>
      </c>
      <c r="C166" s="26">
        <v>300224</v>
      </c>
      <c r="D166" s="35" t="s">
        <v>272</v>
      </c>
      <c r="E166" s="35" t="s">
        <v>273</v>
      </c>
      <c r="F166" s="36">
        <v>3</v>
      </c>
      <c r="G166" s="33"/>
      <c r="H166" s="34">
        <v>1</v>
      </c>
      <c r="I166" s="32"/>
      <c r="J166" s="32"/>
      <c r="K166" s="31"/>
      <c r="L166" s="31"/>
      <c r="M166" s="33"/>
      <c r="N166" s="39">
        <v>1622181.45</v>
      </c>
      <c r="O166" s="40" t="s">
        <v>1900</v>
      </c>
      <c r="P166" s="68">
        <v>1</v>
      </c>
      <c r="Q166" s="363" t="s">
        <v>2131</v>
      </c>
      <c r="R166" s="354"/>
      <c r="S166" s="317">
        <v>1</v>
      </c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113">
        <f t="shared" si="21"/>
        <v>0</v>
      </c>
      <c r="AF166" s="60">
        <f t="shared" si="22"/>
        <v>0</v>
      </c>
      <c r="AG166" s="60">
        <f t="shared" si="23"/>
        <v>0</v>
      </c>
      <c r="AH166" s="60">
        <f t="shared" si="24"/>
        <v>0</v>
      </c>
      <c r="AI166" s="60">
        <f t="shared" si="25"/>
        <v>1</v>
      </c>
      <c r="AJ166" s="60">
        <f t="shared" si="26"/>
        <v>0</v>
      </c>
      <c r="AK166" s="60">
        <f t="shared" si="27"/>
        <v>0</v>
      </c>
      <c r="AL166" s="60">
        <f t="shared" si="28"/>
        <v>0</v>
      </c>
      <c r="AM166" s="60">
        <f t="shared" si="29"/>
        <v>0</v>
      </c>
      <c r="AN166" s="60">
        <f t="shared" si="30"/>
        <v>1</v>
      </c>
      <c r="AP166" s="411" t="s">
        <v>3548</v>
      </c>
    </row>
    <row r="167" spans="1:42" ht="35.450000000000003" hidden="1" customHeight="1">
      <c r="A167" s="26" t="s">
        <v>25</v>
      </c>
      <c r="B167" s="34" t="s">
        <v>267</v>
      </c>
      <c r="C167" s="26">
        <v>300265</v>
      </c>
      <c r="D167" s="35" t="s">
        <v>276</v>
      </c>
      <c r="E167" s="35" t="s">
        <v>273</v>
      </c>
      <c r="F167" s="36">
        <v>3</v>
      </c>
      <c r="G167" s="33"/>
      <c r="H167" s="34">
        <v>1</v>
      </c>
      <c r="I167" s="32"/>
      <c r="J167" s="32"/>
      <c r="K167" s="31"/>
      <c r="L167" s="31"/>
      <c r="M167" s="33"/>
      <c r="N167" s="39">
        <v>954894.47</v>
      </c>
      <c r="O167" s="40" t="s">
        <v>1900</v>
      </c>
      <c r="P167" s="68">
        <v>1</v>
      </c>
      <c r="Q167" s="363" t="s">
        <v>2131</v>
      </c>
      <c r="R167" s="354"/>
      <c r="S167" s="317">
        <v>1</v>
      </c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113">
        <f t="shared" si="21"/>
        <v>0</v>
      </c>
      <c r="AF167" s="60">
        <f t="shared" si="22"/>
        <v>0</v>
      </c>
      <c r="AG167" s="60">
        <f t="shared" si="23"/>
        <v>0</v>
      </c>
      <c r="AH167" s="60">
        <f t="shared" si="24"/>
        <v>0</v>
      </c>
      <c r="AI167" s="60">
        <f t="shared" si="25"/>
        <v>1</v>
      </c>
      <c r="AJ167" s="60">
        <f t="shared" si="26"/>
        <v>0</v>
      </c>
      <c r="AK167" s="60">
        <f t="shared" si="27"/>
        <v>0</v>
      </c>
      <c r="AL167" s="60">
        <f t="shared" si="28"/>
        <v>0</v>
      </c>
      <c r="AM167" s="60">
        <f t="shared" si="29"/>
        <v>0</v>
      </c>
      <c r="AN167" s="60">
        <f t="shared" si="30"/>
        <v>1</v>
      </c>
      <c r="AP167" s="411" t="s">
        <v>3548</v>
      </c>
    </row>
    <row r="168" spans="1:42" ht="35.450000000000003" hidden="1" customHeight="1">
      <c r="A168" s="26" t="s">
        <v>25</v>
      </c>
      <c r="B168" s="34" t="s">
        <v>267</v>
      </c>
      <c r="C168" s="26">
        <v>300237</v>
      </c>
      <c r="D168" s="35" t="s">
        <v>286</v>
      </c>
      <c r="E168" s="35" t="s">
        <v>287</v>
      </c>
      <c r="F168" s="36">
        <v>3</v>
      </c>
      <c r="G168" s="33"/>
      <c r="H168" s="34">
        <v>1</v>
      </c>
      <c r="I168" s="32"/>
      <c r="J168" s="32"/>
      <c r="K168" s="31"/>
      <c r="L168" s="31"/>
      <c r="M168" s="33"/>
      <c r="N168" s="39">
        <v>641892.94999999995</v>
      </c>
      <c r="O168" s="40" t="s">
        <v>1900</v>
      </c>
      <c r="P168" s="68">
        <v>1</v>
      </c>
      <c r="Q168" s="363" t="s">
        <v>2131</v>
      </c>
      <c r="R168" s="354"/>
      <c r="S168" s="317">
        <v>1</v>
      </c>
      <c r="T168" s="95"/>
      <c r="U168" s="95"/>
      <c r="V168" s="95"/>
      <c r="W168" s="95"/>
      <c r="X168" s="95"/>
      <c r="Y168" s="95"/>
      <c r="Z168" s="95"/>
      <c r="AA168" s="95"/>
      <c r="AB168" s="95"/>
      <c r="AC168" s="95"/>
      <c r="AD168" s="95"/>
      <c r="AE168" s="113">
        <f t="shared" si="21"/>
        <v>0</v>
      </c>
      <c r="AF168" s="60">
        <f t="shared" si="22"/>
        <v>0</v>
      </c>
      <c r="AG168" s="60">
        <f t="shared" si="23"/>
        <v>0</v>
      </c>
      <c r="AH168" s="60">
        <f t="shared" si="24"/>
        <v>0</v>
      </c>
      <c r="AI168" s="60">
        <f t="shared" si="25"/>
        <v>1</v>
      </c>
      <c r="AJ168" s="60">
        <f t="shared" si="26"/>
        <v>0</v>
      </c>
      <c r="AK168" s="60">
        <f t="shared" si="27"/>
        <v>0</v>
      </c>
      <c r="AL168" s="60">
        <f t="shared" si="28"/>
        <v>0</v>
      </c>
      <c r="AM168" s="60">
        <f t="shared" si="29"/>
        <v>0</v>
      </c>
      <c r="AN168" s="60">
        <f t="shared" si="30"/>
        <v>1</v>
      </c>
      <c r="AP168" s="411" t="s">
        <v>3548</v>
      </c>
    </row>
    <row r="169" spans="1:42" ht="35.450000000000003" hidden="1" customHeight="1">
      <c r="A169" s="26" t="s">
        <v>25</v>
      </c>
      <c r="B169" s="34" t="s">
        <v>256</v>
      </c>
      <c r="C169" s="26">
        <v>300294</v>
      </c>
      <c r="D169" s="35" t="s">
        <v>261</v>
      </c>
      <c r="E169" s="35" t="s">
        <v>262</v>
      </c>
      <c r="F169" s="36">
        <v>4</v>
      </c>
      <c r="G169" s="33"/>
      <c r="H169" s="34">
        <v>1</v>
      </c>
      <c r="I169" s="32"/>
      <c r="J169" s="32"/>
      <c r="K169" s="31"/>
      <c r="L169" s="31"/>
      <c r="M169" s="33"/>
      <c r="N169" s="39">
        <v>815407.48</v>
      </c>
      <c r="O169" s="40" t="s">
        <v>1900</v>
      </c>
      <c r="P169" s="68">
        <v>1</v>
      </c>
      <c r="Q169" s="363" t="s">
        <v>1942</v>
      </c>
      <c r="R169" s="354"/>
      <c r="S169" s="317">
        <v>0.3</v>
      </c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113">
        <f t="shared" si="21"/>
        <v>0</v>
      </c>
      <c r="AF169" s="60">
        <f t="shared" si="22"/>
        <v>0</v>
      </c>
      <c r="AG169" s="60">
        <f t="shared" si="23"/>
        <v>0</v>
      </c>
      <c r="AH169" s="60">
        <f t="shared" si="24"/>
        <v>1</v>
      </c>
      <c r="AI169" s="60">
        <f t="shared" si="25"/>
        <v>0</v>
      </c>
      <c r="AJ169" s="60">
        <f t="shared" si="26"/>
        <v>0</v>
      </c>
      <c r="AK169" s="60">
        <f t="shared" si="27"/>
        <v>0</v>
      </c>
      <c r="AL169" s="60">
        <f t="shared" si="28"/>
        <v>0</v>
      </c>
      <c r="AM169" s="60">
        <f t="shared" si="29"/>
        <v>1</v>
      </c>
      <c r="AN169" s="60">
        <f t="shared" si="30"/>
        <v>0</v>
      </c>
      <c r="AP169" s="411" t="s">
        <v>3548</v>
      </c>
    </row>
    <row r="170" spans="1:42" ht="35.450000000000003" hidden="1" customHeight="1">
      <c r="A170" s="26" t="s">
        <v>25</v>
      </c>
      <c r="B170" s="34" t="s">
        <v>256</v>
      </c>
      <c r="C170" s="26">
        <v>500383</v>
      </c>
      <c r="D170" s="35" t="s">
        <v>320</v>
      </c>
      <c r="E170" s="35" t="s">
        <v>321</v>
      </c>
      <c r="F170" s="36">
        <v>4</v>
      </c>
      <c r="G170" s="33"/>
      <c r="H170" s="34">
        <v>1</v>
      </c>
      <c r="I170" s="32"/>
      <c r="J170" s="32"/>
      <c r="K170" s="31"/>
      <c r="L170" s="31"/>
      <c r="M170" s="33"/>
      <c r="N170" s="39">
        <v>1560913.55</v>
      </c>
      <c r="O170" s="40" t="s">
        <v>1900</v>
      </c>
      <c r="P170" s="68">
        <v>1</v>
      </c>
      <c r="Q170" s="363" t="s">
        <v>1942</v>
      </c>
      <c r="R170" s="354"/>
      <c r="S170" s="317">
        <v>0.3</v>
      </c>
      <c r="T170" s="95"/>
      <c r="U170" s="95"/>
      <c r="V170" s="95"/>
      <c r="W170" s="95"/>
      <c r="X170" s="95"/>
      <c r="Y170" s="95"/>
      <c r="Z170" s="95"/>
      <c r="AA170" s="95"/>
      <c r="AB170" s="95"/>
      <c r="AC170" s="95"/>
      <c r="AD170" s="95"/>
      <c r="AE170" s="113">
        <f t="shared" si="21"/>
        <v>0</v>
      </c>
      <c r="AF170" s="60">
        <f t="shared" si="22"/>
        <v>0</v>
      </c>
      <c r="AG170" s="60">
        <f t="shared" si="23"/>
        <v>0</v>
      </c>
      <c r="AH170" s="60">
        <f t="shared" si="24"/>
        <v>1</v>
      </c>
      <c r="AI170" s="60">
        <f t="shared" si="25"/>
        <v>0</v>
      </c>
      <c r="AJ170" s="60">
        <f t="shared" si="26"/>
        <v>0</v>
      </c>
      <c r="AK170" s="60">
        <f t="shared" si="27"/>
        <v>0</v>
      </c>
      <c r="AL170" s="60">
        <f t="shared" si="28"/>
        <v>0</v>
      </c>
      <c r="AM170" s="60">
        <f t="shared" si="29"/>
        <v>1</v>
      </c>
      <c r="AN170" s="60">
        <f t="shared" si="30"/>
        <v>0</v>
      </c>
      <c r="AP170" s="411" t="s">
        <v>3548</v>
      </c>
    </row>
    <row r="171" spans="1:42" ht="35.450000000000003" hidden="1" customHeight="1">
      <c r="A171" s="26" t="s">
        <v>25</v>
      </c>
      <c r="B171" s="34" t="s">
        <v>256</v>
      </c>
      <c r="C171" s="26">
        <v>300272</v>
      </c>
      <c r="D171" s="35" t="s">
        <v>266</v>
      </c>
      <c r="E171" s="35" t="s">
        <v>265</v>
      </c>
      <c r="F171" s="36">
        <v>4</v>
      </c>
      <c r="G171" s="33"/>
      <c r="H171" s="34">
        <v>1</v>
      </c>
      <c r="I171" s="32"/>
      <c r="J171" s="32"/>
      <c r="K171" s="31"/>
      <c r="L171" s="31"/>
      <c r="M171" s="33"/>
      <c r="N171" s="39">
        <v>693500.18</v>
      </c>
      <c r="O171" s="40" t="s">
        <v>1900</v>
      </c>
      <c r="P171" s="68">
        <v>1</v>
      </c>
      <c r="Q171" s="363" t="s">
        <v>1942</v>
      </c>
      <c r="R171" s="354"/>
      <c r="S171" s="317">
        <v>0.3</v>
      </c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113">
        <f t="shared" si="21"/>
        <v>0</v>
      </c>
      <c r="AF171" s="60">
        <f t="shared" si="22"/>
        <v>0</v>
      </c>
      <c r="AG171" s="60">
        <f t="shared" si="23"/>
        <v>0</v>
      </c>
      <c r="AH171" s="60">
        <f t="shared" si="24"/>
        <v>1</v>
      </c>
      <c r="AI171" s="60">
        <f t="shared" si="25"/>
        <v>0</v>
      </c>
      <c r="AJ171" s="60">
        <f t="shared" si="26"/>
        <v>0</v>
      </c>
      <c r="AK171" s="60">
        <f t="shared" si="27"/>
        <v>0</v>
      </c>
      <c r="AL171" s="60">
        <f t="shared" si="28"/>
        <v>0</v>
      </c>
      <c r="AM171" s="60">
        <f t="shared" si="29"/>
        <v>1</v>
      </c>
      <c r="AN171" s="60">
        <f t="shared" si="30"/>
        <v>0</v>
      </c>
      <c r="AP171" s="411" t="s">
        <v>3548</v>
      </c>
    </row>
    <row r="172" spans="1:42" ht="35.450000000000003" hidden="1" customHeight="1">
      <c r="A172" s="26" t="s">
        <v>25</v>
      </c>
      <c r="B172" s="34" t="s">
        <v>256</v>
      </c>
      <c r="C172" s="26">
        <v>300274</v>
      </c>
      <c r="D172" s="35" t="s">
        <v>264</v>
      </c>
      <c r="E172" s="35" t="s">
        <v>265</v>
      </c>
      <c r="F172" s="36">
        <v>4</v>
      </c>
      <c r="G172" s="33"/>
      <c r="H172" s="34">
        <v>1</v>
      </c>
      <c r="I172" s="32"/>
      <c r="J172" s="32"/>
      <c r="K172" s="31"/>
      <c r="L172" s="31"/>
      <c r="M172" s="33"/>
      <c r="N172" s="39">
        <v>876203.79</v>
      </c>
      <c r="O172" s="40" t="s">
        <v>1900</v>
      </c>
      <c r="P172" s="68">
        <v>1</v>
      </c>
      <c r="Q172" s="363" t="s">
        <v>1942</v>
      </c>
      <c r="R172" s="354"/>
      <c r="S172" s="317">
        <v>0.3</v>
      </c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113">
        <f t="shared" si="21"/>
        <v>0</v>
      </c>
      <c r="AF172" s="60">
        <f t="shared" si="22"/>
        <v>0</v>
      </c>
      <c r="AG172" s="60">
        <f t="shared" si="23"/>
        <v>0</v>
      </c>
      <c r="AH172" s="60">
        <f t="shared" si="24"/>
        <v>1</v>
      </c>
      <c r="AI172" s="60">
        <f t="shared" si="25"/>
        <v>0</v>
      </c>
      <c r="AJ172" s="60">
        <f t="shared" si="26"/>
        <v>0</v>
      </c>
      <c r="AK172" s="60">
        <f t="shared" si="27"/>
        <v>0</v>
      </c>
      <c r="AL172" s="60">
        <f t="shared" si="28"/>
        <v>0</v>
      </c>
      <c r="AM172" s="60">
        <f t="shared" si="29"/>
        <v>1</v>
      </c>
      <c r="AN172" s="60">
        <f t="shared" si="30"/>
        <v>0</v>
      </c>
      <c r="AP172" s="411" t="s">
        <v>3548</v>
      </c>
    </row>
    <row r="173" spans="1:42" ht="35.450000000000003" hidden="1" customHeight="1">
      <c r="A173" s="26" t="s">
        <v>25</v>
      </c>
      <c r="B173" s="34" t="s">
        <v>256</v>
      </c>
      <c r="C173" s="26">
        <v>500006</v>
      </c>
      <c r="D173" s="35" t="s">
        <v>322</v>
      </c>
      <c r="E173" s="35" t="s">
        <v>265</v>
      </c>
      <c r="F173" s="36">
        <v>4</v>
      </c>
      <c r="G173" s="33"/>
      <c r="H173" s="34">
        <v>1</v>
      </c>
      <c r="I173" s="32"/>
      <c r="J173" s="32"/>
      <c r="K173" s="31"/>
      <c r="L173" s="31"/>
      <c r="M173" s="33"/>
      <c r="N173" s="39">
        <v>897261.77</v>
      </c>
      <c r="O173" s="40" t="s">
        <v>1900</v>
      </c>
      <c r="P173" s="68">
        <v>1</v>
      </c>
      <c r="Q173" s="363" t="s">
        <v>1942</v>
      </c>
      <c r="R173" s="354"/>
      <c r="S173" s="317">
        <v>0.3</v>
      </c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113">
        <f t="shared" si="21"/>
        <v>0</v>
      </c>
      <c r="AF173" s="60">
        <f t="shared" si="22"/>
        <v>0</v>
      </c>
      <c r="AG173" s="60">
        <f t="shared" si="23"/>
        <v>0</v>
      </c>
      <c r="AH173" s="60">
        <f t="shared" si="24"/>
        <v>1</v>
      </c>
      <c r="AI173" s="60">
        <f t="shared" si="25"/>
        <v>0</v>
      </c>
      <c r="AJ173" s="60">
        <f t="shared" si="26"/>
        <v>0</v>
      </c>
      <c r="AK173" s="60">
        <f t="shared" si="27"/>
        <v>0</v>
      </c>
      <c r="AL173" s="60">
        <f t="shared" si="28"/>
        <v>0</v>
      </c>
      <c r="AM173" s="60">
        <f t="shared" si="29"/>
        <v>1</v>
      </c>
      <c r="AN173" s="60">
        <f t="shared" si="30"/>
        <v>0</v>
      </c>
      <c r="AP173" s="411" t="s">
        <v>3548</v>
      </c>
    </row>
    <row r="174" spans="1:42" ht="35.450000000000003" hidden="1" customHeight="1">
      <c r="A174" s="26" t="s">
        <v>25</v>
      </c>
      <c r="B174" s="34" t="s">
        <v>256</v>
      </c>
      <c r="C174" s="26">
        <v>300321</v>
      </c>
      <c r="D174" s="35" t="s">
        <v>257</v>
      </c>
      <c r="E174" s="35" t="s">
        <v>258</v>
      </c>
      <c r="F174" s="36">
        <v>4</v>
      </c>
      <c r="G174" s="33"/>
      <c r="H174" s="34">
        <v>1</v>
      </c>
      <c r="I174" s="32"/>
      <c r="J174" s="32"/>
      <c r="K174" s="31"/>
      <c r="L174" s="31"/>
      <c r="M174" s="33"/>
      <c r="N174" s="39">
        <v>824735.39</v>
      </c>
      <c r="O174" s="40" t="s">
        <v>1900</v>
      </c>
      <c r="P174" s="68">
        <v>1</v>
      </c>
      <c r="Q174" s="363" t="s">
        <v>1942</v>
      </c>
      <c r="R174" s="354"/>
      <c r="S174" s="317">
        <v>0.3</v>
      </c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113">
        <f t="shared" si="21"/>
        <v>0</v>
      </c>
      <c r="AF174" s="60">
        <f t="shared" si="22"/>
        <v>0</v>
      </c>
      <c r="AG174" s="60">
        <f t="shared" si="23"/>
        <v>0</v>
      </c>
      <c r="AH174" s="60">
        <f t="shared" si="24"/>
        <v>1</v>
      </c>
      <c r="AI174" s="60">
        <f t="shared" si="25"/>
        <v>0</v>
      </c>
      <c r="AJ174" s="60">
        <f t="shared" si="26"/>
        <v>0</v>
      </c>
      <c r="AK174" s="60">
        <f t="shared" si="27"/>
        <v>0</v>
      </c>
      <c r="AL174" s="60">
        <f t="shared" si="28"/>
        <v>0</v>
      </c>
      <c r="AM174" s="60">
        <f t="shared" si="29"/>
        <v>1</v>
      </c>
      <c r="AN174" s="60">
        <f t="shared" si="30"/>
        <v>0</v>
      </c>
      <c r="AP174" s="411" t="s">
        <v>3548</v>
      </c>
    </row>
    <row r="175" spans="1:42" ht="35.450000000000003" hidden="1" customHeight="1">
      <c r="A175" s="26" t="s">
        <v>25</v>
      </c>
      <c r="B175" s="34" t="s">
        <v>256</v>
      </c>
      <c r="C175" s="26">
        <v>300348</v>
      </c>
      <c r="D175" s="35" t="s">
        <v>318</v>
      </c>
      <c r="E175" s="35" t="s">
        <v>258</v>
      </c>
      <c r="F175" s="36">
        <v>4</v>
      </c>
      <c r="G175" s="33"/>
      <c r="H175" s="34">
        <v>1</v>
      </c>
      <c r="I175" s="32"/>
      <c r="J175" s="32"/>
      <c r="K175" s="31"/>
      <c r="L175" s="31"/>
      <c r="M175" s="33"/>
      <c r="N175" s="39">
        <v>808925.25</v>
      </c>
      <c r="O175" s="40" t="s">
        <v>1900</v>
      </c>
      <c r="P175" s="68">
        <v>1</v>
      </c>
      <c r="Q175" s="363" t="s">
        <v>1942</v>
      </c>
      <c r="R175" s="354"/>
      <c r="S175" s="317">
        <v>0.3</v>
      </c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113">
        <f t="shared" si="21"/>
        <v>0</v>
      </c>
      <c r="AF175" s="60">
        <f t="shared" si="22"/>
        <v>0</v>
      </c>
      <c r="AG175" s="60">
        <f t="shared" si="23"/>
        <v>0</v>
      </c>
      <c r="AH175" s="60">
        <f t="shared" si="24"/>
        <v>1</v>
      </c>
      <c r="AI175" s="60">
        <f t="shared" si="25"/>
        <v>0</v>
      </c>
      <c r="AJ175" s="60">
        <f t="shared" si="26"/>
        <v>0</v>
      </c>
      <c r="AK175" s="60">
        <f t="shared" si="27"/>
        <v>0</v>
      </c>
      <c r="AL175" s="60">
        <f t="shared" si="28"/>
        <v>0</v>
      </c>
      <c r="AM175" s="60">
        <f t="shared" si="29"/>
        <v>1</v>
      </c>
      <c r="AN175" s="60">
        <f t="shared" si="30"/>
        <v>0</v>
      </c>
      <c r="AP175" s="411" t="s">
        <v>3548</v>
      </c>
    </row>
    <row r="176" spans="1:42" ht="35.450000000000003" hidden="1" customHeight="1">
      <c r="A176" s="26" t="s">
        <v>25</v>
      </c>
      <c r="B176" s="34" t="s">
        <v>256</v>
      </c>
      <c r="C176" s="26">
        <v>300355</v>
      </c>
      <c r="D176" s="35" t="s">
        <v>319</v>
      </c>
      <c r="E176" s="35" t="s">
        <v>112</v>
      </c>
      <c r="F176" s="36">
        <v>5</v>
      </c>
      <c r="G176" s="33"/>
      <c r="H176" s="34">
        <v>1</v>
      </c>
      <c r="I176" s="32"/>
      <c r="J176" s="32"/>
      <c r="K176" s="31"/>
      <c r="L176" s="31"/>
      <c r="M176" s="33"/>
      <c r="N176" s="39">
        <v>701069.14</v>
      </c>
      <c r="O176" s="40" t="s">
        <v>1900</v>
      </c>
      <c r="P176" s="68">
        <v>1</v>
      </c>
      <c r="Q176" s="363" t="s">
        <v>1942</v>
      </c>
      <c r="R176" s="354"/>
      <c r="S176" s="317">
        <v>0.3</v>
      </c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113">
        <f t="shared" si="21"/>
        <v>0</v>
      </c>
      <c r="AF176" s="60">
        <f t="shared" si="22"/>
        <v>0</v>
      </c>
      <c r="AG176" s="60">
        <f t="shared" si="23"/>
        <v>0</v>
      </c>
      <c r="AH176" s="60">
        <f t="shared" si="24"/>
        <v>1</v>
      </c>
      <c r="AI176" s="60">
        <f t="shared" si="25"/>
        <v>0</v>
      </c>
      <c r="AJ176" s="60">
        <f t="shared" si="26"/>
        <v>0</v>
      </c>
      <c r="AK176" s="60">
        <f t="shared" si="27"/>
        <v>0</v>
      </c>
      <c r="AL176" s="60">
        <f t="shared" si="28"/>
        <v>0</v>
      </c>
      <c r="AM176" s="60">
        <f t="shared" si="29"/>
        <v>1</v>
      </c>
      <c r="AN176" s="60">
        <f t="shared" si="30"/>
        <v>0</v>
      </c>
      <c r="AP176" s="411" t="s">
        <v>3548</v>
      </c>
    </row>
    <row r="177" spans="1:42" ht="35.450000000000003" hidden="1" customHeight="1">
      <c r="A177" s="26" t="s">
        <v>25</v>
      </c>
      <c r="B177" s="34" t="s">
        <v>256</v>
      </c>
      <c r="C177" s="26">
        <v>300329</v>
      </c>
      <c r="D177" s="35" t="s">
        <v>319</v>
      </c>
      <c r="E177" s="35" t="s">
        <v>323</v>
      </c>
      <c r="F177" s="36">
        <v>5</v>
      </c>
      <c r="G177" s="33"/>
      <c r="H177" s="34">
        <v>1</v>
      </c>
      <c r="I177" s="32"/>
      <c r="J177" s="32"/>
      <c r="K177" s="31"/>
      <c r="L177" s="31"/>
      <c r="M177" s="33"/>
      <c r="N177" s="39">
        <v>904428.35</v>
      </c>
      <c r="O177" s="40" t="s">
        <v>1900</v>
      </c>
      <c r="P177" s="68">
        <v>1</v>
      </c>
      <c r="Q177" s="363" t="s">
        <v>1942</v>
      </c>
      <c r="R177" s="354"/>
      <c r="S177" s="317">
        <v>0.3</v>
      </c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113">
        <f t="shared" si="21"/>
        <v>0</v>
      </c>
      <c r="AF177" s="60">
        <f t="shared" si="22"/>
        <v>0</v>
      </c>
      <c r="AG177" s="60">
        <f t="shared" si="23"/>
        <v>0</v>
      </c>
      <c r="AH177" s="60">
        <f t="shared" si="24"/>
        <v>1</v>
      </c>
      <c r="AI177" s="60">
        <f t="shared" si="25"/>
        <v>0</v>
      </c>
      <c r="AJ177" s="60">
        <f t="shared" si="26"/>
        <v>0</v>
      </c>
      <c r="AK177" s="60">
        <f t="shared" si="27"/>
        <v>0</v>
      </c>
      <c r="AL177" s="60">
        <f t="shared" si="28"/>
        <v>0</v>
      </c>
      <c r="AM177" s="60">
        <f t="shared" si="29"/>
        <v>1</v>
      </c>
      <c r="AN177" s="60">
        <f t="shared" si="30"/>
        <v>0</v>
      </c>
      <c r="AP177" s="411" t="s">
        <v>3548</v>
      </c>
    </row>
    <row r="178" spans="1:42" ht="35.450000000000003" hidden="1" customHeight="1">
      <c r="A178" s="26" t="s">
        <v>25</v>
      </c>
      <c r="B178" s="34" t="s">
        <v>256</v>
      </c>
      <c r="C178" s="26">
        <v>300284</v>
      </c>
      <c r="D178" s="35" t="s">
        <v>263</v>
      </c>
      <c r="E178" s="35" t="s">
        <v>260</v>
      </c>
      <c r="F178" s="36">
        <v>5</v>
      </c>
      <c r="G178" s="33"/>
      <c r="H178" s="34">
        <v>1</v>
      </c>
      <c r="I178" s="32"/>
      <c r="J178" s="32"/>
      <c r="K178" s="31"/>
      <c r="L178" s="31"/>
      <c r="M178" s="33"/>
      <c r="N178" s="39">
        <v>682758.6</v>
      </c>
      <c r="O178" s="40" t="s">
        <v>1900</v>
      </c>
      <c r="P178" s="68">
        <v>1</v>
      </c>
      <c r="Q178" s="363" t="s">
        <v>1942</v>
      </c>
      <c r="R178" s="354"/>
      <c r="S178" s="317">
        <v>0.3</v>
      </c>
      <c r="T178" s="95"/>
      <c r="U178" s="95"/>
      <c r="V178" s="95"/>
      <c r="W178" s="95"/>
      <c r="X178" s="95"/>
      <c r="Y178" s="95"/>
      <c r="Z178" s="95"/>
      <c r="AA178" s="95"/>
      <c r="AB178" s="95"/>
      <c r="AC178" s="95"/>
      <c r="AD178" s="95"/>
      <c r="AE178" s="113">
        <f t="shared" si="21"/>
        <v>0</v>
      </c>
      <c r="AF178" s="60">
        <f t="shared" si="22"/>
        <v>0</v>
      </c>
      <c r="AG178" s="60">
        <f t="shared" si="23"/>
        <v>0</v>
      </c>
      <c r="AH178" s="60">
        <f t="shared" si="24"/>
        <v>1</v>
      </c>
      <c r="AI178" s="60">
        <f t="shared" si="25"/>
        <v>0</v>
      </c>
      <c r="AJ178" s="60">
        <f t="shared" si="26"/>
        <v>0</v>
      </c>
      <c r="AK178" s="60">
        <f t="shared" si="27"/>
        <v>0</v>
      </c>
      <c r="AL178" s="60">
        <f t="shared" si="28"/>
        <v>0</v>
      </c>
      <c r="AM178" s="60">
        <f t="shared" si="29"/>
        <v>1</v>
      </c>
      <c r="AN178" s="60">
        <f t="shared" si="30"/>
        <v>0</v>
      </c>
      <c r="AP178" s="411" t="s">
        <v>3548</v>
      </c>
    </row>
    <row r="179" spans="1:42" ht="35.450000000000003" hidden="1" customHeight="1">
      <c r="A179" s="26" t="s">
        <v>25</v>
      </c>
      <c r="B179" s="34" t="s">
        <v>256</v>
      </c>
      <c r="C179" s="26">
        <v>500385</v>
      </c>
      <c r="D179" s="35" t="s">
        <v>259</v>
      </c>
      <c r="E179" s="35" t="s">
        <v>260</v>
      </c>
      <c r="F179" s="36">
        <v>5</v>
      </c>
      <c r="G179" s="33"/>
      <c r="H179" s="34">
        <v>1</v>
      </c>
      <c r="I179" s="32"/>
      <c r="J179" s="32"/>
      <c r="K179" s="31"/>
      <c r="L179" s="31"/>
      <c r="M179" s="33"/>
      <c r="N179" s="39">
        <v>581796.47</v>
      </c>
      <c r="O179" s="40" t="s">
        <v>1900</v>
      </c>
      <c r="P179" s="68">
        <v>1</v>
      </c>
      <c r="Q179" s="363" t="s">
        <v>1942</v>
      </c>
      <c r="R179" s="354"/>
      <c r="S179" s="317">
        <v>0.3</v>
      </c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113">
        <f t="shared" si="21"/>
        <v>0</v>
      </c>
      <c r="AF179" s="60">
        <f t="shared" si="22"/>
        <v>0</v>
      </c>
      <c r="AG179" s="60">
        <f t="shared" si="23"/>
        <v>0</v>
      </c>
      <c r="AH179" s="60">
        <f t="shared" si="24"/>
        <v>1</v>
      </c>
      <c r="AI179" s="60">
        <f t="shared" si="25"/>
        <v>0</v>
      </c>
      <c r="AJ179" s="60">
        <f t="shared" si="26"/>
        <v>0</v>
      </c>
      <c r="AK179" s="60">
        <f t="shared" si="27"/>
        <v>0</v>
      </c>
      <c r="AL179" s="60">
        <f t="shared" si="28"/>
        <v>0</v>
      </c>
      <c r="AM179" s="60">
        <f t="shared" si="29"/>
        <v>1</v>
      </c>
      <c r="AN179" s="60">
        <f t="shared" si="30"/>
        <v>0</v>
      </c>
      <c r="AP179" s="411" t="s">
        <v>3548</v>
      </c>
    </row>
    <row r="180" spans="1:42" ht="35.450000000000003" hidden="1" customHeight="1">
      <c r="A180" s="26" t="s">
        <v>25</v>
      </c>
      <c r="B180" s="34" t="s">
        <v>256</v>
      </c>
      <c r="C180" s="26">
        <v>300340</v>
      </c>
      <c r="D180" s="35" t="s">
        <v>316</v>
      </c>
      <c r="E180" s="35" t="s">
        <v>317</v>
      </c>
      <c r="F180" s="36">
        <v>6</v>
      </c>
      <c r="G180" s="33"/>
      <c r="H180" s="34">
        <v>1</v>
      </c>
      <c r="I180" s="32"/>
      <c r="J180" s="32"/>
      <c r="K180" s="31"/>
      <c r="L180" s="31"/>
      <c r="M180" s="33"/>
      <c r="N180" s="39">
        <v>655749.22</v>
      </c>
      <c r="O180" s="40" t="s">
        <v>1900</v>
      </c>
      <c r="P180" s="68">
        <v>1</v>
      </c>
      <c r="Q180" s="363" t="s">
        <v>1942</v>
      </c>
      <c r="R180" s="354"/>
      <c r="S180" s="317">
        <v>0.3</v>
      </c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113">
        <f t="shared" si="21"/>
        <v>0</v>
      </c>
      <c r="AF180" s="60">
        <f t="shared" si="22"/>
        <v>0</v>
      </c>
      <c r="AG180" s="60">
        <f t="shared" si="23"/>
        <v>0</v>
      </c>
      <c r="AH180" s="60">
        <f t="shared" si="24"/>
        <v>1</v>
      </c>
      <c r="AI180" s="60">
        <f t="shared" si="25"/>
        <v>0</v>
      </c>
      <c r="AJ180" s="60">
        <f t="shared" si="26"/>
        <v>0</v>
      </c>
      <c r="AK180" s="60">
        <f t="shared" si="27"/>
        <v>0</v>
      </c>
      <c r="AL180" s="60">
        <f t="shared" si="28"/>
        <v>0</v>
      </c>
      <c r="AM180" s="60">
        <f t="shared" si="29"/>
        <v>1</v>
      </c>
      <c r="AN180" s="60">
        <f t="shared" si="30"/>
        <v>0</v>
      </c>
      <c r="AP180" s="411" t="s">
        <v>3548</v>
      </c>
    </row>
    <row r="181" spans="1:42" ht="35.450000000000003" hidden="1" customHeight="1">
      <c r="A181" s="34" t="s">
        <v>25</v>
      </c>
      <c r="B181" s="34" t="s">
        <v>103</v>
      </c>
      <c r="C181" s="34">
        <v>300379</v>
      </c>
      <c r="D181" s="41" t="s">
        <v>104</v>
      </c>
      <c r="E181" s="41" t="s">
        <v>105</v>
      </c>
      <c r="F181" s="34">
        <v>3</v>
      </c>
      <c r="G181" s="19"/>
      <c r="H181" s="34">
        <v>1</v>
      </c>
      <c r="I181" s="19"/>
      <c r="J181" s="19"/>
      <c r="K181" s="19"/>
      <c r="L181" s="19"/>
      <c r="M181" s="18"/>
      <c r="N181" s="42">
        <v>954866.98</v>
      </c>
      <c r="O181" s="40" t="s">
        <v>1900</v>
      </c>
      <c r="P181" s="68">
        <v>1</v>
      </c>
      <c r="Q181" s="95" t="s">
        <v>2131</v>
      </c>
      <c r="R181" s="123">
        <v>1</v>
      </c>
      <c r="S181" s="123">
        <v>1</v>
      </c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113">
        <f t="shared" si="21"/>
        <v>0</v>
      </c>
      <c r="AF181" s="60">
        <f t="shared" si="22"/>
        <v>0</v>
      </c>
      <c r="AG181" s="60">
        <f t="shared" si="23"/>
        <v>0</v>
      </c>
      <c r="AH181" s="60">
        <f t="shared" si="24"/>
        <v>0</v>
      </c>
      <c r="AI181" s="60">
        <f t="shared" si="25"/>
        <v>1</v>
      </c>
      <c r="AJ181" s="60">
        <f t="shared" si="26"/>
        <v>0</v>
      </c>
      <c r="AK181" s="60">
        <f t="shared" si="27"/>
        <v>0</v>
      </c>
      <c r="AL181" s="60">
        <f t="shared" si="28"/>
        <v>0</v>
      </c>
      <c r="AM181" s="60">
        <f t="shared" si="29"/>
        <v>0</v>
      </c>
      <c r="AN181" s="60">
        <f t="shared" si="30"/>
        <v>1</v>
      </c>
      <c r="AP181" s="411" t="s">
        <v>3548</v>
      </c>
    </row>
    <row r="182" spans="1:42" ht="35.450000000000003" hidden="1" customHeight="1">
      <c r="A182" s="34" t="s">
        <v>25</v>
      </c>
      <c r="B182" s="34" t="s">
        <v>103</v>
      </c>
      <c r="C182" s="34">
        <v>300382</v>
      </c>
      <c r="D182" s="41" t="s">
        <v>106</v>
      </c>
      <c r="E182" s="41" t="s">
        <v>105</v>
      </c>
      <c r="F182" s="34">
        <v>3</v>
      </c>
      <c r="G182" s="19"/>
      <c r="H182" s="34">
        <v>1</v>
      </c>
      <c r="I182" s="19"/>
      <c r="J182" s="19"/>
      <c r="K182" s="19"/>
      <c r="L182" s="19"/>
      <c r="M182" s="18"/>
      <c r="N182" s="42">
        <v>1009366.63</v>
      </c>
      <c r="O182" s="40" t="s">
        <v>1900</v>
      </c>
      <c r="P182" s="68">
        <v>1</v>
      </c>
      <c r="Q182" s="95" t="s">
        <v>2131</v>
      </c>
      <c r="R182" s="123">
        <v>1</v>
      </c>
      <c r="S182" s="123">
        <v>1</v>
      </c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113">
        <f t="shared" si="21"/>
        <v>0</v>
      </c>
      <c r="AF182" s="60">
        <f t="shared" si="22"/>
        <v>0</v>
      </c>
      <c r="AG182" s="60">
        <f t="shared" si="23"/>
        <v>0</v>
      </c>
      <c r="AH182" s="60">
        <f t="shared" si="24"/>
        <v>0</v>
      </c>
      <c r="AI182" s="60">
        <f t="shared" si="25"/>
        <v>1</v>
      </c>
      <c r="AJ182" s="60">
        <f t="shared" si="26"/>
        <v>0</v>
      </c>
      <c r="AK182" s="60">
        <f t="shared" si="27"/>
        <v>0</v>
      </c>
      <c r="AL182" s="60">
        <f t="shared" si="28"/>
        <v>0</v>
      </c>
      <c r="AM182" s="60">
        <f t="shared" si="29"/>
        <v>0</v>
      </c>
      <c r="AN182" s="60">
        <f t="shared" si="30"/>
        <v>1</v>
      </c>
      <c r="AP182" s="411" t="s">
        <v>3548</v>
      </c>
    </row>
    <row r="183" spans="1:42" ht="35.450000000000003" hidden="1" customHeight="1">
      <c r="A183" s="34" t="s">
        <v>25</v>
      </c>
      <c r="B183" s="34" t="s">
        <v>103</v>
      </c>
      <c r="C183" s="34">
        <v>300385</v>
      </c>
      <c r="D183" s="41" t="s">
        <v>107</v>
      </c>
      <c r="E183" s="41" t="s">
        <v>105</v>
      </c>
      <c r="F183" s="34">
        <v>3</v>
      </c>
      <c r="G183" s="19"/>
      <c r="H183" s="34">
        <v>1</v>
      </c>
      <c r="I183" s="19"/>
      <c r="J183" s="19"/>
      <c r="K183" s="19"/>
      <c r="L183" s="19"/>
      <c r="M183" s="18"/>
      <c r="N183" s="42">
        <v>1016668.74</v>
      </c>
      <c r="O183" s="40" t="s">
        <v>1900</v>
      </c>
      <c r="P183" s="68">
        <v>1</v>
      </c>
      <c r="Q183" s="95" t="s">
        <v>2131</v>
      </c>
      <c r="R183" s="123">
        <v>1</v>
      </c>
      <c r="S183" s="123">
        <v>1</v>
      </c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113">
        <f t="shared" si="21"/>
        <v>0</v>
      </c>
      <c r="AF183" s="60">
        <f t="shared" si="22"/>
        <v>0</v>
      </c>
      <c r="AG183" s="60">
        <f t="shared" si="23"/>
        <v>0</v>
      </c>
      <c r="AH183" s="60">
        <f t="shared" si="24"/>
        <v>0</v>
      </c>
      <c r="AI183" s="60">
        <f t="shared" si="25"/>
        <v>1</v>
      </c>
      <c r="AJ183" s="60">
        <f t="shared" si="26"/>
        <v>0</v>
      </c>
      <c r="AK183" s="60">
        <f t="shared" si="27"/>
        <v>0</v>
      </c>
      <c r="AL183" s="60">
        <f t="shared" si="28"/>
        <v>0</v>
      </c>
      <c r="AM183" s="60">
        <f t="shared" si="29"/>
        <v>0</v>
      </c>
      <c r="AN183" s="60">
        <f t="shared" si="30"/>
        <v>1</v>
      </c>
      <c r="AP183" s="411" t="s">
        <v>3548</v>
      </c>
    </row>
    <row r="184" spans="1:42" ht="27" hidden="1" customHeight="1">
      <c r="A184" s="34" t="s">
        <v>25</v>
      </c>
      <c r="B184" s="34" t="s">
        <v>99</v>
      </c>
      <c r="C184" s="34">
        <v>300397</v>
      </c>
      <c r="D184" s="41" t="s">
        <v>102</v>
      </c>
      <c r="E184" s="41" t="s">
        <v>101</v>
      </c>
      <c r="F184" s="34">
        <v>5</v>
      </c>
      <c r="G184" s="19"/>
      <c r="H184" s="34">
        <v>1</v>
      </c>
      <c r="I184" s="19"/>
      <c r="J184" s="19"/>
      <c r="K184" s="19"/>
      <c r="L184" s="19"/>
      <c r="M184" s="18"/>
      <c r="N184" s="42">
        <v>847104.78</v>
      </c>
      <c r="O184" s="40" t="s">
        <v>1900</v>
      </c>
      <c r="P184" s="68">
        <v>1</v>
      </c>
      <c r="Q184" s="163" t="s">
        <v>2131</v>
      </c>
      <c r="R184" s="347">
        <v>1</v>
      </c>
      <c r="S184" s="123">
        <v>1</v>
      </c>
      <c r="T184" s="311" t="s">
        <v>3507</v>
      </c>
      <c r="U184" s="311" t="s">
        <v>3508</v>
      </c>
      <c r="V184" s="311"/>
      <c r="W184" s="311"/>
      <c r="X184" s="330">
        <v>43135</v>
      </c>
      <c r="Y184" s="330">
        <v>43377</v>
      </c>
      <c r="Z184" s="311" t="s">
        <v>3509</v>
      </c>
      <c r="AA184" s="330">
        <v>43286</v>
      </c>
      <c r="AB184" s="330">
        <v>43409</v>
      </c>
      <c r="AC184" s="372" t="s">
        <v>3506</v>
      </c>
      <c r="AD184" s="339">
        <v>783323.06</v>
      </c>
      <c r="AE184" s="113">
        <f t="shared" si="21"/>
        <v>0</v>
      </c>
      <c r="AF184" s="60">
        <f t="shared" si="22"/>
        <v>0</v>
      </c>
      <c r="AG184" s="60">
        <f t="shared" si="23"/>
        <v>0</v>
      </c>
      <c r="AH184" s="60">
        <f t="shared" si="24"/>
        <v>0</v>
      </c>
      <c r="AI184" s="60">
        <f t="shared" si="25"/>
        <v>1</v>
      </c>
      <c r="AJ184" s="60">
        <f t="shared" si="26"/>
        <v>0</v>
      </c>
      <c r="AK184" s="60">
        <f t="shared" si="27"/>
        <v>0</v>
      </c>
      <c r="AL184" s="60">
        <f t="shared" si="28"/>
        <v>0</v>
      </c>
      <c r="AM184" s="60">
        <f t="shared" si="29"/>
        <v>0</v>
      </c>
      <c r="AN184" s="60">
        <f t="shared" si="30"/>
        <v>1</v>
      </c>
      <c r="AP184" s="411" t="s">
        <v>3548</v>
      </c>
    </row>
    <row r="185" spans="1:42" ht="27" hidden="1" customHeight="1">
      <c r="A185" s="34" t="s">
        <v>25</v>
      </c>
      <c r="B185" s="34" t="s">
        <v>99</v>
      </c>
      <c r="C185" s="34">
        <v>300406</v>
      </c>
      <c r="D185" s="41" t="s">
        <v>100</v>
      </c>
      <c r="E185" s="41" t="s">
        <v>101</v>
      </c>
      <c r="F185" s="34">
        <v>5</v>
      </c>
      <c r="G185" s="19"/>
      <c r="H185" s="34">
        <v>1</v>
      </c>
      <c r="I185" s="19"/>
      <c r="J185" s="19"/>
      <c r="K185" s="19"/>
      <c r="L185" s="19"/>
      <c r="M185" s="18"/>
      <c r="N185" s="42">
        <v>1006805.78</v>
      </c>
      <c r="O185" s="40" t="s">
        <v>1900</v>
      </c>
      <c r="P185" s="68">
        <v>1</v>
      </c>
      <c r="Q185" s="163" t="s">
        <v>2131</v>
      </c>
      <c r="R185" s="347">
        <v>1</v>
      </c>
      <c r="S185" s="123">
        <v>1</v>
      </c>
      <c r="T185" s="311" t="s">
        <v>3507</v>
      </c>
      <c r="U185" s="311" t="s">
        <v>3508</v>
      </c>
      <c r="V185" s="311"/>
      <c r="W185" s="311"/>
      <c r="X185" s="330">
        <v>43135</v>
      </c>
      <c r="Y185" s="330">
        <v>43377</v>
      </c>
      <c r="Z185" s="311" t="s">
        <v>3509</v>
      </c>
      <c r="AA185" s="330">
        <v>43286</v>
      </c>
      <c r="AB185" s="330">
        <v>43409</v>
      </c>
      <c r="AC185" s="319" t="s">
        <v>3506</v>
      </c>
      <c r="AD185" s="339">
        <v>930663.77</v>
      </c>
      <c r="AE185" s="113">
        <f t="shared" si="21"/>
        <v>0</v>
      </c>
      <c r="AF185" s="60">
        <f t="shared" si="22"/>
        <v>0</v>
      </c>
      <c r="AG185" s="60">
        <f t="shared" si="23"/>
        <v>0</v>
      </c>
      <c r="AH185" s="60">
        <f t="shared" si="24"/>
        <v>0</v>
      </c>
      <c r="AI185" s="60">
        <f t="shared" si="25"/>
        <v>1</v>
      </c>
      <c r="AJ185" s="60">
        <f t="shared" si="26"/>
        <v>0</v>
      </c>
      <c r="AK185" s="60">
        <f t="shared" si="27"/>
        <v>0</v>
      </c>
      <c r="AL185" s="60">
        <f t="shared" si="28"/>
        <v>0</v>
      </c>
      <c r="AM185" s="60">
        <f t="shared" si="29"/>
        <v>0</v>
      </c>
      <c r="AN185" s="60">
        <f t="shared" si="30"/>
        <v>1</v>
      </c>
      <c r="AP185" s="411" t="s">
        <v>3548</v>
      </c>
    </row>
    <row r="186" spans="1:42" ht="35.450000000000003" hidden="1" customHeight="1">
      <c r="A186" s="26" t="s">
        <v>25</v>
      </c>
      <c r="B186" s="34" t="s">
        <v>206</v>
      </c>
      <c r="C186" s="26">
        <v>100786</v>
      </c>
      <c r="D186" s="35" t="s">
        <v>207</v>
      </c>
      <c r="E186" s="35" t="s">
        <v>208</v>
      </c>
      <c r="F186" s="36">
        <v>1</v>
      </c>
      <c r="G186" s="33"/>
      <c r="H186" s="34">
        <v>1</v>
      </c>
      <c r="I186" s="32"/>
      <c r="J186" s="32"/>
      <c r="K186" s="31"/>
      <c r="L186" s="31"/>
      <c r="M186" s="33"/>
      <c r="N186" s="39">
        <v>1258735.1100000001</v>
      </c>
      <c r="O186" s="40" t="s">
        <v>1900</v>
      </c>
      <c r="P186" s="68">
        <v>1</v>
      </c>
      <c r="Q186" s="163" t="s">
        <v>2131</v>
      </c>
      <c r="R186" s="347">
        <v>1</v>
      </c>
      <c r="S186" s="123">
        <v>1</v>
      </c>
      <c r="T186" s="95"/>
      <c r="U186" s="95"/>
      <c r="V186" s="95"/>
      <c r="W186" s="95"/>
      <c r="X186" s="98">
        <v>43143</v>
      </c>
      <c r="Y186" s="98">
        <v>43157</v>
      </c>
      <c r="Z186" s="98">
        <v>43171</v>
      </c>
      <c r="AA186" s="98">
        <v>43207</v>
      </c>
      <c r="AB186" s="98">
        <v>43213</v>
      </c>
      <c r="AC186" s="283" t="s">
        <v>3491</v>
      </c>
      <c r="AD186" s="134">
        <v>1218637.93</v>
      </c>
      <c r="AE186" s="113">
        <f t="shared" si="21"/>
        <v>0</v>
      </c>
      <c r="AF186" s="60">
        <f t="shared" si="22"/>
        <v>0</v>
      </c>
      <c r="AG186" s="60">
        <f t="shared" si="23"/>
        <v>0</v>
      </c>
      <c r="AH186" s="60">
        <f t="shared" si="24"/>
        <v>0</v>
      </c>
      <c r="AI186" s="60">
        <f t="shared" si="25"/>
        <v>1</v>
      </c>
      <c r="AJ186" s="60">
        <f t="shared" si="26"/>
        <v>0</v>
      </c>
      <c r="AK186" s="60">
        <f t="shared" si="27"/>
        <v>0</v>
      </c>
      <c r="AL186" s="60">
        <f t="shared" si="28"/>
        <v>0</v>
      </c>
      <c r="AM186" s="60">
        <f t="shared" si="29"/>
        <v>0</v>
      </c>
      <c r="AN186" s="60">
        <f t="shared" si="30"/>
        <v>1</v>
      </c>
      <c r="AP186" s="411" t="s">
        <v>3548</v>
      </c>
    </row>
    <row r="187" spans="1:42" ht="35.450000000000003" hidden="1" customHeight="1">
      <c r="A187" s="26" t="s">
        <v>25</v>
      </c>
      <c r="B187" s="34" t="s">
        <v>206</v>
      </c>
      <c r="C187" s="26">
        <v>100798</v>
      </c>
      <c r="D187" s="35" t="s">
        <v>209</v>
      </c>
      <c r="E187" s="35" t="s">
        <v>208</v>
      </c>
      <c r="F187" s="36">
        <v>1</v>
      </c>
      <c r="G187" s="33"/>
      <c r="H187" s="34">
        <v>1</v>
      </c>
      <c r="I187" s="32"/>
      <c r="J187" s="32"/>
      <c r="K187" s="31"/>
      <c r="L187" s="31"/>
      <c r="M187" s="33"/>
      <c r="N187" s="39">
        <v>220225.14</v>
      </c>
      <c r="O187" s="40" t="s">
        <v>1901</v>
      </c>
      <c r="P187" s="68">
        <v>1</v>
      </c>
      <c r="Q187" s="163" t="s">
        <v>2131</v>
      </c>
      <c r="R187" s="347">
        <v>1</v>
      </c>
      <c r="S187" s="123">
        <v>1</v>
      </c>
      <c r="T187" s="95"/>
      <c r="U187" s="95"/>
      <c r="V187" s="95"/>
      <c r="W187" s="95"/>
      <c r="X187" s="98">
        <v>43143</v>
      </c>
      <c r="Y187" s="98">
        <v>43157</v>
      </c>
      <c r="Z187" s="98">
        <v>43171</v>
      </c>
      <c r="AA187" s="98">
        <v>43207</v>
      </c>
      <c r="AB187" s="98">
        <v>43213</v>
      </c>
      <c r="AC187" s="283" t="s">
        <v>3491</v>
      </c>
      <c r="AD187" s="134">
        <v>219081.49</v>
      </c>
      <c r="AE187" s="113">
        <f t="shared" si="21"/>
        <v>0</v>
      </c>
      <c r="AF187" s="60">
        <f t="shared" si="22"/>
        <v>0</v>
      </c>
      <c r="AG187" s="60">
        <f t="shared" si="23"/>
        <v>0</v>
      </c>
      <c r="AH187" s="60">
        <f t="shared" si="24"/>
        <v>0</v>
      </c>
      <c r="AI187" s="60">
        <f t="shared" si="25"/>
        <v>1</v>
      </c>
      <c r="AJ187" s="60">
        <f t="shared" si="26"/>
        <v>0</v>
      </c>
      <c r="AK187" s="60">
        <f t="shared" si="27"/>
        <v>0</v>
      </c>
      <c r="AL187" s="60">
        <f t="shared" si="28"/>
        <v>0</v>
      </c>
      <c r="AM187" s="60">
        <f t="shared" si="29"/>
        <v>0</v>
      </c>
      <c r="AN187" s="60">
        <f t="shared" si="30"/>
        <v>1</v>
      </c>
      <c r="AP187" s="411" t="s">
        <v>3548</v>
      </c>
    </row>
    <row r="188" spans="1:42" ht="35.450000000000003" hidden="1" customHeight="1">
      <c r="A188" s="26" t="s">
        <v>25</v>
      </c>
      <c r="B188" s="34" t="s">
        <v>206</v>
      </c>
      <c r="C188" s="26">
        <v>100800</v>
      </c>
      <c r="D188" s="35" t="s">
        <v>210</v>
      </c>
      <c r="E188" s="35" t="s">
        <v>208</v>
      </c>
      <c r="F188" s="36">
        <v>1</v>
      </c>
      <c r="G188" s="33"/>
      <c r="H188" s="34">
        <v>1</v>
      </c>
      <c r="I188" s="32"/>
      <c r="J188" s="32"/>
      <c r="K188" s="31"/>
      <c r="L188" s="31"/>
      <c r="M188" s="33"/>
      <c r="N188" s="39">
        <v>1032751.73</v>
      </c>
      <c r="O188" s="40" t="s">
        <v>1900</v>
      </c>
      <c r="P188" s="68">
        <v>1</v>
      </c>
      <c r="Q188" s="163" t="s">
        <v>2131</v>
      </c>
      <c r="R188" s="347">
        <v>1</v>
      </c>
      <c r="S188" s="123">
        <v>1</v>
      </c>
      <c r="T188" s="95"/>
      <c r="U188" s="95"/>
      <c r="V188" s="95"/>
      <c r="W188" s="95"/>
      <c r="X188" s="98">
        <v>43143</v>
      </c>
      <c r="Y188" s="98">
        <v>43157</v>
      </c>
      <c r="Z188" s="98">
        <v>43171</v>
      </c>
      <c r="AA188" s="98">
        <v>43207</v>
      </c>
      <c r="AB188" s="98">
        <v>43213</v>
      </c>
      <c r="AC188" s="283" t="s">
        <v>3491</v>
      </c>
      <c r="AD188" s="134">
        <v>1024505.51</v>
      </c>
      <c r="AE188" s="113">
        <f t="shared" si="21"/>
        <v>0</v>
      </c>
      <c r="AF188" s="60">
        <f t="shared" si="22"/>
        <v>0</v>
      </c>
      <c r="AG188" s="60">
        <f t="shared" si="23"/>
        <v>0</v>
      </c>
      <c r="AH188" s="60">
        <f t="shared" si="24"/>
        <v>0</v>
      </c>
      <c r="AI188" s="60">
        <f t="shared" si="25"/>
        <v>1</v>
      </c>
      <c r="AJ188" s="60">
        <f t="shared" si="26"/>
        <v>0</v>
      </c>
      <c r="AK188" s="60">
        <f t="shared" si="27"/>
        <v>0</v>
      </c>
      <c r="AL188" s="60">
        <f t="shared" si="28"/>
        <v>0</v>
      </c>
      <c r="AM188" s="60">
        <f t="shared" si="29"/>
        <v>0</v>
      </c>
      <c r="AN188" s="60">
        <f t="shared" si="30"/>
        <v>1</v>
      </c>
      <c r="AP188" s="411" t="s">
        <v>3548</v>
      </c>
    </row>
    <row r="189" spans="1:42" ht="35.450000000000003" hidden="1" customHeight="1">
      <c r="A189" s="26" t="s">
        <v>12</v>
      </c>
      <c r="B189" s="34" t="s">
        <v>341</v>
      </c>
      <c r="C189" s="26">
        <v>300415</v>
      </c>
      <c r="D189" s="35" t="s">
        <v>346</v>
      </c>
      <c r="E189" s="35" t="s">
        <v>347</v>
      </c>
      <c r="F189" s="36">
        <v>0</v>
      </c>
      <c r="G189" s="33"/>
      <c r="H189" s="34">
        <v>1</v>
      </c>
      <c r="I189" s="32"/>
      <c r="J189" s="32"/>
      <c r="K189" s="31"/>
      <c r="L189" s="31"/>
      <c r="M189" s="33"/>
      <c r="N189" s="39">
        <v>1126860.32</v>
      </c>
      <c r="O189" s="40" t="s">
        <v>1901</v>
      </c>
      <c r="P189" s="68">
        <v>1</v>
      </c>
      <c r="Q189" s="95" t="s">
        <v>1942</v>
      </c>
      <c r="R189" s="123">
        <v>0.25</v>
      </c>
      <c r="S189" s="123">
        <v>0.85</v>
      </c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113">
        <f t="shared" si="21"/>
        <v>0</v>
      </c>
      <c r="AF189" s="60">
        <f t="shared" si="22"/>
        <v>0</v>
      </c>
      <c r="AG189" s="60">
        <f t="shared" si="23"/>
        <v>0</v>
      </c>
      <c r="AH189" s="60">
        <f t="shared" si="24"/>
        <v>1</v>
      </c>
      <c r="AI189" s="60">
        <f t="shared" si="25"/>
        <v>0</v>
      </c>
      <c r="AJ189" s="60">
        <f t="shared" si="26"/>
        <v>0</v>
      </c>
      <c r="AK189" s="60">
        <f t="shared" si="27"/>
        <v>0</v>
      </c>
      <c r="AL189" s="60">
        <f t="shared" si="28"/>
        <v>0</v>
      </c>
      <c r="AM189" s="60">
        <f t="shared" si="29"/>
        <v>1</v>
      </c>
      <c r="AN189" s="60">
        <f t="shared" si="30"/>
        <v>0</v>
      </c>
      <c r="AO189" s="62" t="s">
        <v>2097</v>
      </c>
    </row>
    <row r="190" spans="1:42" ht="35.450000000000003" hidden="1" customHeight="1">
      <c r="A190" s="26" t="s">
        <v>12</v>
      </c>
      <c r="B190" s="34" t="s">
        <v>341</v>
      </c>
      <c r="C190" s="26">
        <v>300416</v>
      </c>
      <c r="D190" s="35" t="s">
        <v>344</v>
      </c>
      <c r="E190" s="35" t="s">
        <v>345</v>
      </c>
      <c r="F190" s="36">
        <v>0</v>
      </c>
      <c r="G190" s="33"/>
      <c r="H190" s="34">
        <v>1</v>
      </c>
      <c r="I190" s="32"/>
      <c r="J190" s="32"/>
      <c r="K190" s="31"/>
      <c r="L190" s="31"/>
      <c r="M190" s="33"/>
      <c r="N190" s="39">
        <v>1095087.83</v>
      </c>
      <c r="O190" s="40" t="s">
        <v>1901</v>
      </c>
      <c r="P190" s="68">
        <v>1</v>
      </c>
      <c r="Q190" s="283" t="s">
        <v>1942</v>
      </c>
      <c r="R190" s="123">
        <v>0.25</v>
      </c>
      <c r="S190" s="123">
        <v>0.85</v>
      </c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113">
        <f t="shared" si="21"/>
        <v>0</v>
      </c>
      <c r="AF190" s="60">
        <f t="shared" si="22"/>
        <v>0</v>
      </c>
      <c r="AG190" s="60">
        <f t="shared" si="23"/>
        <v>0</v>
      </c>
      <c r="AH190" s="60">
        <f t="shared" si="24"/>
        <v>1</v>
      </c>
      <c r="AI190" s="60">
        <f t="shared" si="25"/>
        <v>0</v>
      </c>
      <c r="AJ190" s="60">
        <f t="shared" si="26"/>
        <v>0</v>
      </c>
      <c r="AK190" s="60">
        <f t="shared" si="27"/>
        <v>0</v>
      </c>
      <c r="AL190" s="60">
        <f t="shared" si="28"/>
        <v>0</v>
      </c>
      <c r="AM190" s="60">
        <f t="shared" si="29"/>
        <v>1</v>
      </c>
      <c r="AN190" s="60">
        <f t="shared" si="30"/>
        <v>0</v>
      </c>
      <c r="AO190" s="62" t="s">
        <v>2097</v>
      </c>
    </row>
    <row r="191" spans="1:42" ht="35.450000000000003" hidden="1" customHeight="1">
      <c r="A191" s="26" t="s">
        <v>12</v>
      </c>
      <c r="B191" s="34" t="s">
        <v>341</v>
      </c>
      <c r="C191" s="26">
        <v>300417</v>
      </c>
      <c r="D191" s="35" t="s">
        <v>342</v>
      </c>
      <c r="E191" s="35" t="s">
        <v>343</v>
      </c>
      <c r="F191" s="36">
        <v>0</v>
      </c>
      <c r="G191" s="33"/>
      <c r="H191" s="34">
        <v>1</v>
      </c>
      <c r="I191" s="32"/>
      <c r="J191" s="32"/>
      <c r="K191" s="31"/>
      <c r="L191" s="31"/>
      <c r="M191" s="33"/>
      <c r="N191" s="39">
        <v>1095087.83</v>
      </c>
      <c r="O191" s="40" t="s">
        <v>1901</v>
      </c>
      <c r="P191" s="68">
        <v>1</v>
      </c>
      <c r="Q191" s="283" t="s">
        <v>1942</v>
      </c>
      <c r="R191" s="123">
        <v>0.25</v>
      </c>
      <c r="S191" s="123">
        <v>0.85</v>
      </c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113">
        <f t="shared" si="21"/>
        <v>0</v>
      </c>
      <c r="AF191" s="60">
        <f t="shared" si="22"/>
        <v>0</v>
      </c>
      <c r="AG191" s="60">
        <f t="shared" si="23"/>
        <v>0</v>
      </c>
      <c r="AH191" s="60">
        <f t="shared" si="24"/>
        <v>1</v>
      </c>
      <c r="AI191" s="60">
        <f t="shared" si="25"/>
        <v>0</v>
      </c>
      <c r="AJ191" s="60">
        <f t="shared" si="26"/>
        <v>0</v>
      </c>
      <c r="AK191" s="60">
        <f t="shared" si="27"/>
        <v>0</v>
      </c>
      <c r="AL191" s="60">
        <f t="shared" si="28"/>
        <v>0</v>
      </c>
      <c r="AM191" s="60">
        <f t="shared" si="29"/>
        <v>1</v>
      </c>
      <c r="AN191" s="60">
        <f t="shared" si="30"/>
        <v>0</v>
      </c>
      <c r="AO191" s="62" t="s">
        <v>2097</v>
      </c>
    </row>
    <row r="192" spans="1:42" ht="35.450000000000003" hidden="1" customHeight="1">
      <c r="A192" s="26" t="s">
        <v>12</v>
      </c>
      <c r="B192" s="34" t="s">
        <v>108</v>
      </c>
      <c r="C192" s="26">
        <v>300420</v>
      </c>
      <c r="D192" s="35" t="s">
        <v>220</v>
      </c>
      <c r="E192" s="35" t="s">
        <v>112</v>
      </c>
      <c r="F192" s="36">
        <v>1</v>
      </c>
      <c r="G192" s="33"/>
      <c r="H192" s="34">
        <v>1</v>
      </c>
      <c r="I192" s="438"/>
      <c r="J192" s="438"/>
      <c r="K192" s="31"/>
      <c r="L192" s="31"/>
      <c r="M192" s="33"/>
      <c r="N192" s="39">
        <v>495971.47</v>
      </c>
      <c r="O192" s="40" t="s">
        <v>1901</v>
      </c>
      <c r="P192" s="68">
        <v>1</v>
      </c>
      <c r="Q192" s="283" t="s">
        <v>1942</v>
      </c>
      <c r="R192" s="380">
        <v>0.95</v>
      </c>
      <c r="S192" s="351">
        <v>0.95</v>
      </c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113">
        <f t="shared" si="21"/>
        <v>0</v>
      </c>
      <c r="AF192" s="60">
        <f t="shared" si="22"/>
        <v>0</v>
      </c>
      <c r="AG192" s="60">
        <f t="shared" si="23"/>
        <v>0</v>
      </c>
      <c r="AH192" s="60">
        <f t="shared" si="24"/>
        <v>1</v>
      </c>
      <c r="AI192" s="60">
        <f t="shared" si="25"/>
        <v>0</v>
      </c>
      <c r="AJ192" s="60">
        <f t="shared" si="26"/>
        <v>0</v>
      </c>
      <c r="AK192" s="60">
        <f t="shared" si="27"/>
        <v>0</v>
      </c>
      <c r="AL192" s="60">
        <f t="shared" si="28"/>
        <v>0</v>
      </c>
      <c r="AM192" s="60">
        <f t="shared" si="29"/>
        <v>1</v>
      </c>
      <c r="AN192" s="60">
        <f t="shared" si="30"/>
        <v>0</v>
      </c>
      <c r="AO192" s="62" t="s">
        <v>2098</v>
      </c>
    </row>
    <row r="193" spans="1:42" ht="35.450000000000003" hidden="1" customHeight="1">
      <c r="A193" s="26" t="s">
        <v>12</v>
      </c>
      <c r="B193" s="34" t="s">
        <v>108</v>
      </c>
      <c r="C193" s="26">
        <v>300421</v>
      </c>
      <c r="D193" s="35" t="s">
        <v>111</v>
      </c>
      <c r="E193" s="35" t="s">
        <v>112</v>
      </c>
      <c r="F193" s="36">
        <v>1</v>
      </c>
      <c r="G193" s="33"/>
      <c r="H193" s="34">
        <v>1</v>
      </c>
      <c r="I193" s="438"/>
      <c r="J193" s="438"/>
      <c r="K193" s="31"/>
      <c r="L193" s="31"/>
      <c r="M193" s="33"/>
      <c r="N193" s="39">
        <v>518889.44</v>
      </c>
      <c r="O193" s="40" t="s">
        <v>1901</v>
      </c>
      <c r="P193" s="68">
        <v>1</v>
      </c>
      <c r="Q193" s="283" t="s">
        <v>1942</v>
      </c>
      <c r="R193" s="380">
        <v>0.95</v>
      </c>
      <c r="S193" s="351">
        <v>0.95</v>
      </c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113">
        <f t="shared" si="21"/>
        <v>0</v>
      </c>
      <c r="AF193" s="60">
        <f t="shared" si="22"/>
        <v>0</v>
      </c>
      <c r="AG193" s="60">
        <f t="shared" si="23"/>
        <v>0</v>
      </c>
      <c r="AH193" s="60">
        <f t="shared" si="24"/>
        <v>1</v>
      </c>
      <c r="AI193" s="60">
        <f t="shared" si="25"/>
        <v>0</v>
      </c>
      <c r="AJ193" s="60">
        <f t="shared" si="26"/>
        <v>0</v>
      </c>
      <c r="AK193" s="60">
        <f t="shared" si="27"/>
        <v>0</v>
      </c>
      <c r="AL193" s="60">
        <f t="shared" si="28"/>
        <v>0</v>
      </c>
      <c r="AM193" s="60">
        <f t="shared" si="29"/>
        <v>1</v>
      </c>
      <c r="AN193" s="60">
        <f t="shared" si="30"/>
        <v>0</v>
      </c>
      <c r="AO193" s="62" t="s">
        <v>2098</v>
      </c>
    </row>
    <row r="194" spans="1:42" ht="35.450000000000003" hidden="1" customHeight="1">
      <c r="A194" s="26" t="s">
        <v>12</v>
      </c>
      <c r="B194" s="34" t="s">
        <v>108</v>
      </c>
      <c r="C194" s="26">
        <v>300437</v>
      </c>
      <c r="D194" s="35" t="s">
        <v>221</v>
      </c>
      <c r="E194" s="35" t="s">
        <v>114</v>
      </c>
      <c r="F194" s="36">
        <v>1</v>
      </c>
      <c r="G194" s="33"/>
      <c r="H194" s="34">
        <v>1</v>
      </c>
      <c r="I194" s="32"/>
      <c r="J194" s="32"/>
      <c r="K194" s="31"/>
      <c r="L194" s="31"/>
      <c r="M194" s="33"/>
      <c r="N194" s="39">
        <v>730017.81</v>
      </c>
      <c r="O194" s="40" t="s">
        <v>1901</v>
      </c>
      <c r="P194" s="68">
        <v>1</v>
      </c>
      <c r="Q194" s="283" t="s">
        <v>1942</v>
      </c>
      <c r="R194" s="380">
        <v>0.95</v>
      </c>
      <c r="S194" s="351">
        <v>0.95</v>
      </c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113">
        <f t="shared" si="21"/>
        <v>0</v>
      </c>
      <c r="AF194" s="60">
        <f t="shared" si="22"/>
        <v>0</v>
      </c>
      <c r="AG194" s="60">
        <f t="shared" si="23"/>
        <v>0</v>
      </c>
      <c r="AH194" s="60">
        <f t="shared" si="24"/>
        <v>1</v>
      </c>
      <c r="AI194" s="60">
        <f t="shared" si="25"/>
        <v>0</v>
      </c>
      <c r="AJ194" s="60">
        <f t="shared" si="26"/>
        <v>0</v>
      </c>
      <c r="AK194" s="60">
        <f t="shared" si="27"/>
        <v>0</v>
      </c>
      <c r="AL194" s="60">
        <f t="shared" si="28"/>
        <v>0</v>
      </c>
      <c r="AM194" s="60">
        <f t="shared" si="29"/>
        <v>1</v>
      </c>
      <c r="AN194" s="60">
        <f t="shared" si="30"/>
        <v>0</v>
      </c>
      <c r="AO194" s="62" t="s">
        <v>2098</v>
      </c>
    </row>
    <row r="195" spans="1:42" ht="35.450000000000003" hidden="1" customHeight="1">
      <c r="A195" s="34" t="s">
        <v>12</v>
      </c>
      <c r="B195" s="34" t="s">
        <v>108</v>
      </c>
      <c r="C195" s="34">
        <v>300470</v>
      </c>
      <c r="D195" s="41" t="s">
        <v>115</v>
      </c>
      <c r="E195" s="41" t="s">
        <v>114</v>
      </c>
      <c r="F195" s="34">
        <v>1</v>
      </c>
      <c r="G195" s="19"/>
      <c r="H195" s="34">
        <v>1</v>
      </c>
      <c r="I195" s="19"/>
      <c r="J195" s="19"/>
      <c r="K195" s="19"/>
      <c r="L195" s="19"/>
      <c r="M195" s="18"/>
      <c r="N195" s="42">
        <v>567838.55000000005</v>
      </c>
      <c r="O195" s="40" t="s">
        <v>1901</v>
      </c>
      <c r="P195" s="68">
        <v>1</v>
      </c>
      <c r="Q195" s="283" t="s">
        <v>1942</v>
      </c>
      <c r="R195" s="380">
        <v>0.95</v>
      </c>
      <c r="S195" s="351">
        <v>0.95</v>
      </c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113">
        <f t="shared" si="21"/>
        <v>0</v>
      </c>
      <c r="AF195" s="60">
        <f t="shared" si="22"/>
        <v>0</v>
      </c>
      <c r="AG195" s="60">
        <f t="shared" si="23"/>
        <v>0</v>
      </c>
      <c r="AH195" s="60">
        <f t="shared" si="24"/>
        <v>1</v>
      </c>
      <c r="AI195" s="60">
        <f t="shared" si="25"/>
        <v>0</v>
      </c>
      <c r="AJ195" s="60">
        <f t="shared" si="26"/>
        <v>0</v>
      </c>
      <c r="AK195" s="60">
        <f t="shared" si="27"/>
        <v>0</v>
      </c>
      <c r="AL195" s="60">
        <f t="shared" si="28"/>
        <v>0</v>
      </c>
      <c r="AM195" s="60">
        <f t="shared" si="29"/>
        <v>1</v>
      </c>
      <c r="AN195" s="60">
        <f t="shared" si="30"/>
        <v>0</v>
      </c>
      <c r="AO195" s="62" t="s">
        <v>2098</v>
      </c>
    </row>
    <row r="196" spans="1:42" ht="35.450000000000003" hidden="1" customHeight="1">
      <c r="A196" s="26" t="s">
        <v>12</v>
      </c>
      <c r="B196" s="34" t="s">
        <v>108</v>
      </c>
      <c r="C196" s="26">
        <v>300471</v>
      </c>
      <c r="D196" s="35" t="s">
        <v>113</v>
      </c>
      <c r="E196" s="35" t="s">
        <v>114</v>
      </c>
      <c r="F196" s="36">
        <v>1</v>
      </c>
      <c r="G196" s="33"/>
      <c r="H196" s="34">
        <v>1</v>
      </c>
      <c r="I196" s="32"/>
      <c r="J196" s="32"/>
      <c r="K196" s="31"/>
      <c r="L196" s="31"/>
      <c r="M196" s="33"/>
      <c r="N196" s="39">
        <v>699410.46</v>
      </c>
      <c r="O196" s="40" t="s">
        <v>1901</v>
      </c>
      <c r="P196" s="68">
        <v>1</v>
      </c>
      <c r="Q196" s="283" t="s">
        <v>1942</v>
      </c>
      <c r="R196" s="380">
        <v>0.95</v>
      </c>
      <c r="S196" s="351">
        <v>0.95</v>
      </c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113">
        <f t="shared" si="21"/>
        <v>0</v>
      </c>
      <c r="AF196" s="60">
        <f t="shared" si="22"/>
        <v>0</v>
      </c>
      <c r="AG196" s="60">
        <f t="shared" si="23"/>
        <v>0</v>
      </c>
      <c r="AH196" s="60">
        <f t="shared" si="24"/>
        <v>1</v>
      </c>
      <c r="AI196" s="60">
        <f t="shared" si="25"/>
        <v>0</v>
      </c>
      <c r="AJ196" s="60">
        <f t="shared" si="26"/>
        <v>0</v>
      </c>
      <c r="AK196" s="60">
        <f t="shared" si="27"/>
        <v>0</v>
      </c>
      <c r="AL196" s="60">
        <f t="shared" si="28"/>
        <v>0</v>
      </c>
      <c r="AM196" s="60">
        <f t="shared" si="29"/>
        <v>1</v>
      </c>
      <c r="AN196" s="60">
        <f t="shared" si="30"/>
        <v>0</v>
      </c>
      <c r="AO196" s="62" t="s">
        <v>2098</v>
      </c>
    </row>
    <row r="197" spans="1:42" ht="35.450000000000003" hidden="1" customHeight="1">
      <c r="A197" s="26" t="s">
        <v>12</v>
      </c>
      <c r="B197" s="34" t="s">
        <v>108</v>
      </c>
      <c r="C197" s="26">
        <v>102498</v>
      </c>
      <c r="D197" s="35" t="s">
        <v>311</v>
      </c>
      <c r="E197" s="35" t="s">
        <v>110</v>
      </c>
      <c r="F197" s="36">
        <v>1</v>
      </c>
      <c r="G197" s="33"/>
      <c r="H197" s="34">
        <v>1</v>
      </c>
      <c r="I197" s="32"/>
      <c r="J197" s="32"/>
      <c r="K197" s="31"/>
      <c r="L197" s="31"/>
      <c r="M197" s="33"/>
      <c r="N197" s="39">
        <v>1753452.5</v>
      </c>
      <c r="O197" s="40" t="s">
        <v>1902</v>
      </c>
      <c r="P197" s="68">
        <v>1</v>
      </c>
      <c r="Q197" s="163" t="s">
        <v>1942</v>
      </c>
      <c r="R197" s="380"/>
      <c r="S197" s="351">
        <v>0.95</v>
      </c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113">
        <f t="shared" si="21"/>
        <v>0</v>
      </c>
      <c r="AF197" s="60">
        <f t="shared" si="22"/>
        <v>0</v>
      </c>
      <c r="AG197" s="60">
        <f t="shared" si="23"/>
        <v>0</v>
      </c>
      <c r="AH197" s="60">
        <f t="shared" si="24"/>
        <v>1</v>
      </c>
      <c r="AI197" s="60">
        <f t="shared" si="25"/>
        <v>0</v>
      </c>
      <c r="AJ197" s="60">
        <f t="shared" si="26"/>
        <v>0</v>
      </c>
      <c r="AK197" s="60">
        <f t="shared" si="27"/>
        <v>0</v>
      </c>
      <c r="AL197" s="60">
        <f t="shared" si="28"/>
        <v>0</v>
      </c>
      <c r="AM197" s="60">
        <f t="shared" si="29"/>
        <v>1</v>
      </c>
      <c r="AN197" s="60">
        <f t="shared" si="30"/>
        <v>0</v>
      </c>
      <c r="AO197" s="62" t="s">
        <v>2098</v>
      </c>
      <c r="AP197" s="359" t="s">
        <v>3549</v>
      </c>
    </row>
    <row r="198" spans="1:42" ht="35.450000000000003" hidden="1" customHeight="1">
      <c r="A198" s="26" t="s">
        <v>12</v>
      </c>
      <c r="B198" s="34" t="s">
        <v>108</v>
      </c>
      <c r="C198" s="26">
        <v>102503</v>
      </c>
      <c r="D198" s="35" t="s">
        <v>129</v>
      </c>
      <c r="E198" s="35" t="s">
        <v>110</v>
      </c>
      <c r="F198" s="36">
        <v>1</v>
      </c>
      <c r="G198" s="33"/>
      <c r="H198" s="34">
        <v>1</v>
      </c>
      <c r="I198" s="32"/>
      <c r="J198" s="32"/>
      <c r="K198" s="31"/>
      <c r="L198" s="31"/>
      <c r="M198" s="33"/>
      <c r="N198" s="39">
        <v>559889.96</v>
      </c>
      <c r="O198" s="40" t="s">
        <v>1902</v>
      </c>
      <c r="P198" s="68">
        <v>1</v>
      </c>
      <c r="Q198" s="163" t="s">
        <v>1942</v>
      </c>
      <c r="R198" s="380"/>
      <c r="S198" s="351">
        <v>0.95</v>
      </c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113">
        <f t="shared" si="21"/>
        <v>0</v>
      </c>
      <c r="AF198" s="60">
        <f t="shared" si="22"/>
        <v>0</v>
      </c>
      <c r="AG198" s="60">
        <f t="shared" si="23"/>
        <v>0</v>
      </c>
      <c r="AH198" s="60">
        <f t="shared" si="24"/>
        <v>1</v>
      </c>
      <c r="AI198" s="60">
        <f t="shared" si="25"/>
        <v>0</v>
      </c>
      <c r="AJ198" s="60">
        <f t="shared" si="26"/>
        <v>0</v>
      </c>
      <c r="AK198" s="60">
        <f t="shared" si="27"/>
        <v>0</v>
      </c>
      <c r="AL198" s="60">
        <f t="shared" si="28"/>
        <v>0</v>
      </c>
      <c r="AM198" s="60">
        <f t="shared" si="29"/>
        <v>1</v>
      </c>
      <c r="AN198" s="60">
        <f t="shared" si="30"/>
        <v>0</v>
      </c>
      <c r="AO198" s="62" t="s">
        <v>2098</v>
      </c>
      <c r="AP198" s="359" t="s">
        <v>3549</v>
      </c>
    </row>
    <row r="199" spans="1:42" ht="35.450000000000003" hidden="1" customHeight="1">
      <c r="A199" s="26" t="s">
        <v>12</v>
      </c>
      <c r="B199" s="34" t="s">
        <v>108</v>
      </c>
      <c r="C199" s="26">
        <v>155053</v>
      </c>
      <c r="D199" s="35" t="s">
        <v>118</v>
      </c>
      <c r="E199" s="35" t="s">
        <v>110</v>
      </c>
      <c r="F199" s="36">
        <v>1</v>
      </c>
      <c r="G199" s="33"/>
      <c r="H199" s="34">
        <v>1</v>
      </c>
      <c r="I199" s="32"/>
      <c r="J199" s="32"/>
      <c r="K199" s="31"/>
      <c r="L199" s="31"/>
      <c r="M199" s="33"/>
      <c r="N199" s="39">
        <v>559889.96</v>
      </c>
      <c r="O199" s="40" t="s">
        <v>1902</v>
      </c>
      <c r="P199" s="68">
        <v>1</v>
      </c>
      <c r="Q199" s="163" t="s">
        <v>1942</v>
      </c>
      <c r="R199" s="380"/>
      <c r="S199" s="351">
        <v>0.95</v>
      </c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113">
        <f t="shared" si="21"/>
        <v>0</v>
      </c>
      <c r="AF199" s="60">
        <f t="shared" si="22"/>
        <v>0</v>
      </c>
      <c r="AG199" s="60">
        <f t="shared" si="23"/>
        <v>0</v>
      </c>
      <c r="AH199" s="60">
        <f t="shared" si="24"/>
        <v>1</v>
      </c>
      <c r="AI199" s="60">
        <f t="shared" si="25"/>
        <v>0</v>
      </c>
      <c r="AJ199" s="60">
        <f t="shared" si="26"/>
        <v>0</v>
      </c>
      <c r="AK199" s="60">
        <f t="shared" si="27"/>
        <v>0</v>
      </c>
      <c r="AL199" s="60">
        <f t="shared" si="28"/>
        <v>0</v>
      </c>
      <c r="AM199" s="60">
        <f t="shared" si="29"/>
        <v>1</v>
      </c>
      <c r="AN199" s="60">
        <f t="shared" si="30"/>
        <v>0</v>
      </c>
      <c r="AO199" s="62" t="s">
        <v>2098</v>
      </c>
      <c r="AP199" s="359" t="s">
        <v>3549</v>
      </c>
    </row>
    <row r="200" spans="1:42" ht="35.450000000000003" hidden="1" customHeight="1">
      <c r="A200" s="34" t="s">
        <v>12</v>
      </c>
      <c r="B200" s="34" t="s">
        <v>108</v>
      </c>
      <c r="C200" s="34">
        <v>300429</v>
      </c>
      <c r="D200" s="41" t="s">
        <v>116</v>
      </c>
      <c r="E200" s="41" t="s">
        <v>110</v>
      </c>
      <c r="F200" s="34">
        <v>1</v>
      </c>
      <c r="G200" s="19"/>
      <c r="H200" s="34">
        <v>1</v>
      </c>
      <c r="I200" s="19"/>
      <c r="J200" s="19"/>
      <c r="K200" s="19"/>
      <c r="L200" s="19"/>
      <c r="M200" s="18"/>
      <c r="N200" s="42">
        <v>643414.67000000004</v>
      </c>
      <c r="O200" s="40" t="s">
        <v>1901</v>
      </c>
      <c r="P200" s="68">
        <v>1</v>
      </c>
      <c r="Q200" s="163" t="s">
        <v>1942</v>
      </c>
      <c r="R200" s="380"/>
      <c r="S200" s="351">
        <v>0.95</v>
      </c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113">
        <f t="shared" ref="AE200:AE263" si="31">IF($Q200="Reverted",1,0)</f>
        <v>0</v>
      </c>
      <c r="AF200" s="60">
        <f t="shared" ref="AF200:AF263" si="32">IF($Q200="Not yet started",1,0)</f>
        <v>0</v>
      </c>
      <c r="AG200" s="60">
        <f t="shared" ref="AG200:AG263" si="33">IF($Q200="Under Procurement",1,0)</f>
        <v>0</v>
      </c>
      <c r="AH200" s="60">
        <f t="shared" ref="AH200:AH263" si="34">IF($Q200="Ongoing",1,0)</f>
        <v>1</v>
      </c>
      <c r="AI200" s="60">
        <f t="shared" ref="AI200:AI263" si="35">IF($Q200="Completed",1,0)</f>
        <v>0</v>
      </c>
      <c r="AJ200" s="60">
        <f t="shared" ref="AJ200:AJ263" si="36">IF($AE200=1,$H200,0)</f>
        <v>0</v>
      </c>
      <c r="AK200" s="60">
        <f t="shared" ref="AK200:AK263" si="37">IF($AF200=1,$H200,0)</f>
        <v>0</v>
      </c>
      <c r="AL200" s="60">
        <f t="shared" ref="AL200:AL263" si="38">IF($AG200=1,$H200,0)</f>
        <v>0</v>
      </c>
      <c r="AM200" s="60">
        <f t="shared" ref="AM200:AM263" si="39">IF($AH200=1,$H200,0)</f>
        <v>1</v>
      </c>
      <c r="AN200" s="60">
        <f t="shared" ref="AN200:AN263" si="40">IF($AI200=1,$H200,0)</f>
        <v>0</v>
      </c>
      <c r="AO200" s="62" t="s">
        <v>2098</v>
      </c>
    </row>
    <row r="201" spans="1:42" ht="35.450000000000003" hidden="1" customHeight="1">
      <c r="A201" s="26" t="s">
        <v>12</v>
      </c>
      <c r="B201" s="34" t="s">
        <v>108</v>
      </c>
      <c r="C201" s="26">
        <v>300430</v>
      </c>
      <c r="D201" s="35" t="s">
        <v>117</v>
      </c>
      <c r="E201" s="35" t="s">
        <v>110</v>
      </c>
      <c r="F201" s="36">
        <v>1</v>
      </c>
      <c r="G201" s="33"/>
      <c r="H201" s="34">
        <v>1</v>
      </c>
      <c r="I201" s="32"/>
      <c r="J201" s="32"/>
      <c r="K201" s="31"/>
      <c r="L201" s="31"/>
      <c r="M201" s="33"/>
      <c r="N201" s="39">
        <v>589120.28</v>
      </c>
      <c r="O201" s="40" t="s">
        <v>1901</v>
      </c>
      <c r="P201" s="68">
        <v>1</v>
      </c>
      <c r="Q201" s="95" t="s">
        <v>1942</v>
      </c>
      <c r="R201" s="380">
        <v>0.95</v>
      </c>
      <c r="S201" s="351">
        <v>0.95</v>
      </c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113">
        <f t="shared" si="31"/>
        <v>0</v>
      </c>
      <c r="AF201" s="60">
        <f t="shared" si="32"/>
        <v>0</v>
      </c>
      <c r="AG201" s="60">
        <f t="shared" si="33"/>
        <v>0</v>
      </c>
      <c r="AH201" s="60">
        <f t="shared" si="34"/>
        <v>1</v>
      </c>
      <c r="AI201" s="60">
        <f t="shared" si="35"/>
        <v>0</v>
      </c>
      <c r="AJ201" s="60">
        <f t="shared" si="36"/>
        <v>0</v>
      </c>
      <c r="AK201" s="60">
        <f t="shared" si="37"/>
        <v>0</v>
      </c>
      <c r="AL201" s="60">
        <f t="shared" si="38"/>
        <v>0</v>
      </c>
      <c r="AM201" s="60">
        <f t="shared" si="39"/>
        <v>1</v>
      </c>
      <c r="AN201" s="60">
        <f t="shared" si="40"/>
        <v>0</v>
      </c>
      <c r="AO201" s="62" t="s">
        <v>2098</v>
      </c>
    </row>
    <row r="202" spans="1:42" ht="35.450000000000003" hidden="1" customHeight="1">
      <c r="A202" s="34" t="s">
        <v>12</v>
      </c>
      <c r="B202" s="34" t="s">
        <v>108</v>
      </c>
      <c r="C202" s="34">
        <v>300432</v>
      </c>
      <c r="D202" s="41" t="s">
        <v>123</v>
      </c>
      <c r="E202" s="41" t="s">
        <v>110</v>
      </c>
      <c r="F202" s="34">
        <v>1</v>
      </c>
      <c r="G202" s="19"/>
      <c r="H202" s="34">
        <v>1</v>
      </c>
      <c r="I202" s="19"/>
      <c r="J202" s="19"/>
      <c r="K202" s="19"/>
      <c r="L202" s="19"/>
      <c r="M202" s="18"/>
      <c r="N202" s="42">
        <v>571264.32999999996</v>
      </c>
      <c r="O202" s="40" t="s">
        <v>1901</v>
      </c>
      <c r="P202" s="68">
        <v>1</v>
      </c>
      <c r="Q202" s="283" t="s">
        <v>1942</v>
      </c>
      <c r="R202" s="380">
        <v>0.95</v>
      </c>
      <c r="S202" s="351">
        <v>0.95</v>
      </c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113">
        <f t="shared" si="31"/>
        <v>0</v>
      </c>
      <c r="AF202" s="60">
        <f t="shared" si="32"/>
        <v>0</v>
      </c>
      <c r="AG202" s="60">
        <f t="shared" si="33"/>
        <v>0</v>
      </c>
      <c r="AH202" s="60">
        <f t="shared" si="34"/>
        <v>1</v>
      </c>
      <c r="AI202" s="60">
        <f t="shared" si="35"/>
        <v>0</v>
      </c>
      <c r="AJ202" s="60">
        <f t="shared" si="36"/>
        <v>0</v>
      </c>
      <c r="AK202" s="60">
        <f t="shared" si="37"/>
        <v>0</v>
      </c>
      <c r="AL202" s="60">
        <f t="shared" si="38"/>
        <v>0</v>
      </c>
      <c r="AM202" s="60">
        <f t="shared" si="39"/>
        <v>1</v>
      </c>
      <c r="AN202" s="60">
        <f t="shared" si="40"/>
        <v>0</v>
      </c>
      <c r="AO202" s="62" t="s">
        <v>2098</v>
      </c>
    </row>
    <row r="203" spans="1:42" ht="35.450000000000003" hidden="1" customHeight="1">
      <c r="A203" s="34" t="s">
        <v>12</v>
      </c>
      <c r="B203" s="34" t="s">
        <v>108</v>
      </c>
      <c r="C203" s="34">
        <v>300433</v>
      </c>
      <c r="D203" s="41" t="s">
        <v>124</v>
      </c>
      <c r="E203" s="41" t="s">
        <v>110</v>
      </c>
      <c r="F203" s="34">
        <v>1</v>
      </c>
      <c r="G203" s="19"/>
      <c r="H203" s="34">
        <v>1</v>
      </c>
      <c r="I203" s="19"/>
      <c r="J203" s="19"/>
      <c r="K203" s="19"/>
      <c r="L203" s="19"/>
      <c r="M203" s="18"/>
      <c r="N203" s="42">
        <v>2011343.55</v>
      </c>
      <c r="O203" s="40" t="s">
        <v>1901</v>
      </c>
      <c r="P203" s="68">
        <v>1</v>
      </c>
      <c r="Q203" s="283" t="s">
        <v>1942</v>
      </c>
      <c r="R203" s="380">
        <v>0.98</v>
      </c>
      <c r="S203" s="351">
        <v>0.98</v>
      </c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113">
        <f t="shared" si="31"/>
        <v>0</v>
      </c>
      <c r="AF203" s="60">
        <f t="shared" si="32"/>
        <v>0</v>
      </c>
      <c r="AG203" s="60">
        <f t="shared" si="33"/>
        <v>0</v>
      </c>
      <c r="AH203" s="60">
        <f t="shared" si="34"/>
        <v>1</v>
      </c>
      <c r="AI203" s="60">
        <f t="shared" si="35"/>
        <v>0</v>
      </c>
      <c r="AJ203" s="60">
        <f t="shared" si="36"/>
        <v>0</v>
      </c>
      <c r="AK203" s="60">
        <f t="shared" si="37"/>
        <v>0</v>
      </c>
      <c r="AL203" s="60">
        <f t="shared" si="38"/>
        <v>0</v>
      </c>
      <c r="AM203" s="60">
        <f t="shared" si="39"/>
        <v>1</v>
      </c>
      <c r="AN203" s="60">
        <f t="shared" si="40"/>
        <v>0</v>
      </c>
      <c r="AO203" s="62" t="s">
        <v>2098</v>
      </c>
    </row>
    <row r="204" spans="1:42" ht="35.450000000000003" hidden="1" customHeight="1">
      <c r="A204" s="26" t="s">
        <v>12</v>
      </c>
      <c r="B204" s="34" t="s">
        <v>108</v>
      </c>
      <c r="C204" s="26">
        <v>306020</v>
      </c>
      <c r="D204" s="35" t="s">
        <v>109</v>
      </c>
      <c r="E204" s="35" t="s">
        <v>110</v>
      </c>
      <c r="F204" s="36">
        <v>1</v>
      </c>
      <c r="G204" s="33"/>
      <c r="H204" s="34">
        <v>1</v>
      </c>
      <c r="I204" s="32"/>
      <c r="J204" s="32"/>
      <c r="K204" s="31"/>
      <c r="L204" s="31"/>
      <c r="M204" s="33"/>
      <c r="N204" s="39">
        <v>634259.39</v>
      </c>
      <c r="O204" s="40" t="s">
        <v>1901</v>
      </c>
      <c r="P204" s="68">
        <v>1</v>
      </c>
      <c r="Q204" s="283" t="s">
        <v>1942</v>
      </c>
      <c r="R204" s="380">
        <v>0.95</v>
      </c>
      <c r="S204" s="351">
        <v>0.95</v>
      </c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113">
        <f t="shared" si="31"/>
        <v>0</v>
      </c>
      <c r="AF204" s="60">
        <f t="shared" si="32"/>
        <v>0</v>
      </c>
      <c r="AG204" s="60">
        <f t="shared" si="33"/>
        <v>0</v>
      </c>
      <c r="AH204" s="60">
        <f t="shared" si="34"/>
        <v>1</v>
      </c>
      <c r="AI204" s="60">
        <f t="shared" si="35"/>
        <v>0</v>
      </c>
      <c r="AJ204" s="60">
        <f t="shared" si="36"/>
        <v>0</v>
      </c>
      <c r="AK204" s="60">
        <f t="shared" si="37"/>
        <v>0</v>
      </c>
      <c r="AL204" s="60">
        <f t="shared" si="38"/>
        <v>0</v>
      </c>
      <c r="AM204" s="60">
        <f t="shared" si="39"/>
        <v>1</v>
      </c>
      <c r="AN204" s="60">
        <f t="shared" si="40"/>
        <v>0</v>
      </c>
      <c r="AO204" s="62" t="s">
        <v>2098</v>
      </c>
    </row>
    <row r="205" spans="1:42" ht="35.450000000000003" hidden="1" customHeight="1">
      <c r="A205" s="34" t="s">
        <v>12</v>
      </c>
      <c r="B205" s="34" t="s">
        <v>108</v>
      </c>
      <c r="C205" s="34">
        <v>306426</v>
      </c>
      <c r="D205" s="41" t="s">
        <v>119</v>
      </c>
      <c r="E205" s="41" t="s">
        <v>120</v>
      </c>
      <c r="F205" s="34">
        <v>1</v>
      </c>
      <c r="G205" s="19"/>
      <c r="H205" s="34">
        <v>1</v>
      </c>
      <c r="I205" s="19"/>
      <c r="J205" s="19"/>
      <c r="K205" s="19"/>
      <c r="L205" s="19"/>
      <c r="M205" s="18"/>
      <c r="N205" s="42">
        <v>588020.29</v>
      </c>
      <c r="O205" s="40" t="s">
        <v>1901</v>
      </c>
      <c r="P205" s="68">
        <v>1</v>
      </c>
      <c r="Q205" s="283" t="s">
        <v>2131</v>
      </c>
      <c r="R205" s="380">
        <v>0.95</v>
      </c>
      <c r="S205" s="351">
        <v>1</v>
      </c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113">
        <f t="shared" si="31"/>
        <v>0</v>
      </c>
      <c r="AF205" s="60">
        <f t="shared" si="32"/>
        <v>0</v>
      </c>
      <c r="AG205" s="60">
        <f t="shared" si="33"/>
        <v>0</v>
      </c>
      <c r="AH205" s="60">
        <f t="shared" si="34"/>
        <v>0</v>
      </c>
      <c r="AI205" s="60">
        <f t="shared" si="35"/>
        <v>1</v>
      </c>
      <c r="AJ205" s="60">
        <f t="shared" si="36"/>
        <v>0</v>
      </c>
      <c r="AK205" s="60">
        <f t="shared" si="37"/>
        <v>0</v>
      </c>
      <c r="AL205" s="60">
        <f t="shared" si="38"/>
        <v>0</v>
      </c>
      <c r="AM205" s="60">
        <f t="shared" si="39"/>
        <v>0</v>
      </c>
      <c r="AN205" s="60">
        <f t="shared" si="40"/>
        <v>1</v>
      </c>
      <c r="AO205" s="62" t="s">
        <v>2098</v>
      </c>
    </row>
    <row r="206" spans="1:42" ht="35.450000000000003" hidden="1" customHeight="1">
      <c r="A206" s="26" t="s">
        <v>12</v>
      </c>
      <c r="B206" s="34" t="s">
        <v>108</v>
      </c>
      <c r="C206" s="26">
        <v>300440</v>
      </c>
      <c r="D206" s="35" t="s">
        <v>222</v>
      </c>
      <c r="E206" s="35" t="s">
        <v>223</v>
      </c>
      <c r="F206" s="36">
        <v>1</v>
      </c>
      <c r="G206" s="33"/>
      <c r="H206" s="34">
        <v>1</v>
      </c>
      <c r="I206" s="32"/>
      <c r="J206" s="32"/>
      <c r="K206" s="31"/>
      <c r="L206" s="31"/>
      <c r="M206" s="33"/>
      <c r="N206" s="39">
        <v>637964.56999999995</v>
      </c>
      <c r="O206" s="40" t="s">
        <v>1901</v>
      </c>
      <c r="P206" s="68">
        <v>1</v>
      </c>
      <c r="Q206" s="283" t="s">
        <v>2131</v>
      </c>
      <c r="R206" s="380">
        <v>0.95</v>
      </c>
      <c r="S206" s="351">
        <v>1</v>
      </c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113">
        <f t="shared" si="31"/>
        <v>0</v>
      </c>
      <c r="AF206" s="60">
        <f t="shared" si="32"/>
        <v>0</v>
      </c>
      <c r="AG206" s="60">
        <f t="shared" si="33"/>
        <v>0</v>
      </c>
      <c r="AH206" s="60">
        <f t="shared" si="34"/>
        <v>0</v>
      </c>
      <c r="AI206" s="60">
        <f t="shared" si="35"/>
        <v>1</v>
      </c>
      <c r="AJ206" s="60">
        <f t="shared" si="36"/>
        <v>0</v>
      </c>
      <c r="AK206" s="60">
        <f t="shared" si="37"/>
        <v>0</v>
      </c>
      <c r="AL206" s="60">
        <f t="shared" si="38"/>
        <v>0</v>
      </c>
      <c r="AM206" s="60">
        <f t="shared" si="39"/>
        <v>0</v>
      </c>
      <c r="AN206" s="60">
        <f t="shared" si="40"/>
        <v>1</v>
      </c>
      <c r="AO206" s="62" t="s">
        <v>2098</v>
      </c>
    </row>
    <row r="207" spans="1:42" ht="35.450000000000003" hidden="1" customHeight="1">
      <c r="A207" s="34" t="s">
        <v>12</v>
      </c>
      <c r="B207" s="34" t="s">
        <v>108</v>
      </c>
      <c r="C207" s="43">
        <v>155051</v>
      </c>
      <c r="D207" s="44" t="s">
        <v>126</v>
      </c>
      <c r="E207" s="41" t="s">
        <v>122</v>
      </c>
      <c r="F207" s="34">
        <v>1</v>
      </c>
      <c r="G207" s="19"/>
      <c r="H207" s="34">
        <v>1</v>
      </c>
      <c r="I207" s="19"/>
      <c r="J207" s="19"/>
      <c r="K207" s="19"/>
      <c r="L207" s="19"/>
      <c r="M207" s="18"/>
      <c r="N207" s="42">
        <v>1846756.72</v>
      </c>
      <c r="O207" s="40" t="s">
        <v>1902</v>
      </c>
      <c r="P207" s="68">
        <v>1</v>
      </c>
      <c r="Q207" s="283" t="s">
        <v>2131</v>
      </c>
      <c r="R207" s="380"/>
      <c r="S207" s="351">
        <v>1</v>
      </c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113">
        <f t="shared" si="31"/>
        <v>0</v>
      </c>
      <c r="AF207" s="60">
        <f t="shared" si="32"/>
        <v>0</v>
      </c>
      <c r="AG207" s="60">
        <f t="shared" si="33"/>
        <v>0</v>
      </c>
      <c r="AH207" s="60">
        <f t="shared" si="34"/>
        <v>0</v>
      </c>
      <c r="AI207" s="60">
        <f t="shared" si="35"/>
        <v>1</v>
      </c>
      <c r="AJ207" s="60">
        <f t="shared" si="36"/>
        <v>0</v>
      </c>
      <c r="AK207" s="60">
        <f t="shared" si="37"/>
        <v>0</v>
      </c>
      <c r="AL207" s="60">
        <f t="shared" si="38"/>
        <v>0</v>
      </c>
      <c r="AM207" s="60">
        <f t="shared" si="39"/>
        <v>0</v>
      </c>
      <c r="AN207" s="60">
        <f t="shared" si="40"/>
        <v>1</v>
      </c>
      <c r="AO207" s="62" t="s">
        <v>2098</v>
      </c>
      <c r="AP207" s="359" t="s">
        <v>3549</v>
      </c>
    </row>
    <row r="208" spans="1:42" ht="35.450000000000003" hidden="1" customHeight="1">
      <c r="A208" s="34" t="s">
        <v>12</v>
      </c>
      <c r="B208" s="34" t="s">
        <v>108</v>
      </c>
      <c r="C208" s="34">
        <v>300465</v>
      </c>
      <c r="D208" s="41" t="s">
        <v>125</v>
      </c>
      <c r="E208" s="41" t="s">
        <v>122</v>
      </c>
      <c r="F208" s="34">
        <v>1</v>
      </c>
      <c r="G208" s="19"/>
      <c r="H208" s="34">
        <v>1</v>
      </c>
      <c r="I208" s="19"/>
      <c r="J208" s="19"/>
      <c r="K208" s="19"/>
      <c r="L208" s="19"/>
      <c r="M208" s="18"/>
      <c r="N208" s="42">
        <v>2263197.02</v>
      </c>
      <c r="O208" s="40" t="s">
        <v>1901</v>
      </c>
      <c r="P208" s="68">
        <v>1</v>
      </c>
      <c r="Q208" s="95" t="s">
        <v>2131</v>
      </c>
      <c r="R208" s="380">
        <v>0.98</v>
      </c>
      <c r="S208" s="351">
        <v>1</v>
      </c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113">
        <f t="shared" si="31"/>
        <v>0</v>
      </c>
      <c r="AF208" s="60">
        <f t="shared" si="32"/>
        <v>0</v>
      </c>
      <c r="AG208" s="60">
        <f t="shared" si="33"/>
        <v>0</v>
      </c>
      <c r="AH208" s="60">
        <f t="shared" si="34"/>
        <v>0</v>
      </c>
      <c r="AI208" s="60">
        <f t="shared" si="35"/>
        <v>1</v>
      </c>
      <c r="AJ208" s="60">
        <f t="shared" si="36"/>
        <v>0</v>
      </c>
      <c r="AK208" s="60">
        <f t="shared" si="37"/>
        <v>0</v>
      </c>
      <c r="AL208" s="60">
        <f t="shared" si="38"/>
        <v>0</v>
      </c>
      <c r="AM208" s="60">
        <f t="shared" si="39"/>
        <v>0</v>
      </c>
      <c r="AN208" s="60">
        <f t="shared" si="40"/>
        <v>1</v>
      </c>
      <c r="AO208" s="62" t="s">
        <v>2098</v>
      </c>
    </row>
    <row r="209" spans="1:42" ht="35.450000000000003" hidden="1" customHeight="1">
      <c r="A209" s="26" t="s">
        <v>12</v>
      </c>
      <c r="B209" s="34" t="s">
        <v>108</v>
      </c>
      <c r="C209" s="26">
        <v>300482</v>
      </c>
      <c r="D209" s="35" t="s">
        <v>227</v>
      </c>
      <c r="E209" s="35" t="s">
        <v>122</v>
      </c>
      <c r="F209" s="36">
        <v>1</v>
      </c>
      <c r="G209" s="33"/>
      <c r="H209" s="34">
        <v>1</v>
      </c>
      <c r="I209" s="32"/>
      <c r="J209" s="32"/>
      <c r="K209" s="31"/>
      <c r="L209" s="31"/>
      <c r="M209" s="33"/>
      <c r="N209" s="39">
        <v>628809.30000000005</v>
      </c>
      <c r="O209" s="40" t="s">
        <v>1901</v>
      </c>
      <c r="P209" s="68">
        <v>1</v>
      </c>
      <c r="Q209" s="283" t="s">
        <v>2131</v>
      </c>
      <c r="R209" s="380">
        <v>0.95</v>
      </c>
      <c r="S209" s="351">
        <v>1</v>
      </c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113">
        <f t="shared" si="31"/>
        <v>0</v>
      </c>
      <c r="AF209" s="60">
        <f t="shared" si="32"/>
        <v>0</v>
      </c>
      <c r="AG209" s="60">
        <f t="shared" si="33"/>
        <v>0</v>
      </c>
      <c r="AH209" s="60">
        <f t="shared" si="34"/>
        <v>0</v>
      </c>
      <c r="AI209" s="60">
        <f t="shared" si="35"/>
        <v>1</v>
      </c>
      <c r="AJ209" s="60">
        <f t="shared" si="36"/>
        <v>0</v>
      </c>
      <c r="AK209" s="60">
        <f t="shared" si="37"/>
        <v>0</v>
      </c>
      <c r="AL209" s="60">
        <f t="shared" si="38"/>
        <v>0</v>
      </c>
      <c r="AM209" s="60">
        <f t="shared" si="39"/>
        <v>0</v>
      </c>
      <c r="AN209" s="60">
        <f t="shared" si="40"/>
        <v>1</v>
      </c>
      <c r="AO209" s="62" t="s">
        <v>2098</v>
      </c>
    </row>
    <row r="210" spans="1:42" ht="35.450000000000003" hidden="1" customHeight="1">
      <c r="A210" s="26" t="s">
        <v>12</v>
      </c>
      <c r="B210" s="34" t="s">
        <v>108</v>
      </c>
      <c r="C210" s="26">
        <v>300483</v>
      </c>
      <c r="D210" s="35" t="s">
        <v>121</v>
      </c>
      <c r="E210" s="35" t="s">
        <v>122</v>
      </c>
      <c r="F210" s="36">
        <v>1</v>
      </c>
      <c r="G210" s="33"/>
      <c r="H210" s="34">
        <v>1</v>
      </c>
      <c r="I210" s="32"/>
      <c r="J210" s="32"/>
      <c r="K210" s="31"/>
      <c r="L210" s="31"/>
      <c r="M210" s="33"/>
      <c r="N210" s="39">
        <v>617102.21</v>
      </c>
      <c r="O210" s="40" t="s">
        <v>1901</v>
      </c>
      <c r="P210" s="68">
        <v>1</v>
      </c>
      <c r="Q210" s="283" t="s">
        <v>2131</v>
      </c>
      <c r="R210" s="380">
        <v>0.95</v>
      </c>
      <c r="S210" s="351">
        <v>1</v>
      </c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113">
        <f t="shared" si="31"/>
        <v>0</v>
      </c>
      <c r="AF210" s="60">
        <f t="shared" si="32"/>
        <v>0</v>
      </c>
      <c r="AG210" s="60">
        <f t="shared" si="33"/>
        <v>0</v>
      </c>
      <c r="AH210" s="60">
        <f t="shared" si="34"/>
        <v>0</v>
      </c>
      <c r="AI210" s="60">
        <f t="shared" si="35"/>
        <v>1</v>
      </c>
      <c r="AJ210" s="60">
        <f t="shared" si="36"/>
        <v>0</v>
      </c>
      <c r="AK210" s="60">
        <f t="shared" si="37"/>
        <v>0</v>
      </c>
      <c r="AL210" s="60">
        <f t="shared" si="38"/>
        <v>0</v>
      </c>
      <c r="AM210" s="60">
        <f t="shared" si="39"/>
        <v>0</v>
      </c>
      <c r="AN210" s="60">
        <f t="shared" si="40"/>
        <v>1</v>
      </c>
      <c r="AO210" s="62" t="s">
        <v>2098</v>
      </c>
    </row>
    <row r="211" spans="1:42" ht="35.450000000000003" hidden="1" customHeight="1">
      <c r="A211" s="26" t="s">
        <v>12</v>
      </c>
      <c r="B211" s="34" t="s">
        <v>108</v>
      </c>
      <c r="C211" s="26">
        <v>300469</v>
      </c>
      <c r="D211" s="35" t="s">
        <v>224</v>
      </c>
      <c r="E211" s="35" t="s">
        <v>225</v>
      </c>
      <c r="F211" s="36">
        <v>1</v>
      </c>
      <c r="G211" s="33"/>
      <c r="H211" s="34">
        <v>1</v>
      </c>
      <c r="I211" s="32"/>
      <c r="J211" s="32"/>
      <c r="K211" s="31"/>
      <c r="L211" s="31"/>
      <c r="M211" s="33"/>
      <c r="N211" s="39">
        <v>709465.42</v>
      </c>
      <c r="O211" s="40" t="s">
        <v>1901</v>
      </c>
      <c r="P211" s="68">
        <v>1</v>
      </c>
      <c r="Q211" s="283" t="s">
        <v>2131</v>
      </c>
      <c r="R211" s="380">
        <v>0.95</v>
      </c>
      <c r="S211" s="351">
        <v>1</v>
      </c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113">
        <f t="shared" si="31"/>
        <v>0</v>
      </c>
      <c r="AF211" s="60">
        <f t="shared" si="32"/>
        <v>0</v>
      </c>
      <c r="AG211" s="60">
        <f t="shared" si="33"/>
        <v>0</v>
      </c>
      <c r="AH211" s="60">
        <f t="shared" si="34"/>
        <v>0</v>
      </c>
      <c r="AI211" s="60">
        <f t="shared" si="35"/>
        <v>1</v>
      </c>
      <c r="AJ211" s="60">
        <f t="shared" si="36"/>
        <v>0</v>
      </c>
      <c r="AK211" s="60">
        <f t="shared" si="37"/>
        <v>0</v>
      </c>
      <c r="AL211" s="60">
        <f t="shared" si="38"/>
        <v>0</v>
      </c>
      <c r="AM211" s="60">
        <f t="shared" si="39"/>
        <v>0</v>
      </c>
      <c r="AN211" s="60">
        <f t="shared" si="40"/>
        <v>1</v>
      </c>
      <c r="AO211" s="62" t="s">
        <v>2098</v>
      </c>
    </row>
    <row r="212" spans="1:42" ht="35.450000000000003" hidden="1" customHeight="1">
      <c r="A212" s="26" t="s">
        <v>12</v>
      </c>
      <c r="B212" s="34" t="s">
        <v>108</v>
      </c>
      <c r="C212" s="26">
        <v>306004</v>
      </c>
      <c r="D212" s="35" t="s">
        <v>226</v>
      </c>
      <c r="E212" s="35" t="s">
        <v>225</v>
      </c>
      <c r="F212" s="36">
        <v>1</v>
      </c>
      <c r="G212" s="33"/>
      <c r="H212" s="34">
        <v>1</v>
      </c>
      <c r="I212" s="32"/>
      <c r="J212" s="32"/>
      <c r="K212" s="31"/>
      <c r="L212" s="31"/>
      <c r="M212" s="33"/>
      <c r="N212" s="39">
        <v>515742.71</v>
      </c>
      <c r="O212" s="40" t="s">
        <v>1901</v>
      </c>
      <c r="P212" s="68">
        <v>1</v>
      </c>
      <c r="Q212" s="283" t="s">
        <v>2131</v>
      </c>
      <c r="R212" s="380">
        <v>0.9</v>
      </c>
      <c r="S212" s="351">
        <v>1</v>
      </c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113">
        <f t="shared" si="31"/>
        <v>0</v>
      </c>
      <c r="AF212" s="60">
        <f t="shared" si="32"/>
        <v>0</v>
      </c>
      <c r="AG212" s="60">
        <f t="shared" si="33"/>
        <v>0</v>
      </c>
      <c r="AH212" s="60">
        <f t="shared" si="34"/>
        <v>0</v>
      </c>
      <c r="AI212" s="60">
        <f t="shared" si="35"/>
        <v>1</v>
      </c>
      <c r="AJ212" s="60">
        <f t="shared" si="36"/>
        <v>0</v>
      </c>
      <c r="AK212" s="60">
        <f t="shared" si="37"/>
        <v>0</v>
      </c>
      <c r="AL212" s="60">
        <f t="shared" si="38"/>
        <v>0</v>
      </c>
      <c r="AM212" s="60">
        <f t="shared" si="39"/>
        <v>0</v>
      </c>
      <c r="AN212" s="60">
        <f t="shared" si="40"/>
        <v>1</v>
      </c>
      <c r="AO212" s="62" t="s">
        <v>2098</v>
      </c>
    </row>
    <row r="213" spans="1:42" ht="35.450000000000003" hidden="1" customHeight="1">
      <c r="A213" s="26" t="s">
        <v>12</v>
      </c>
      <c r="B213" s="34" t="s">
        <v>108</v>
      </c>
      <c r="C213" s="26">
        <v>300488</v>
      </c>
      <c r="D213" s="35" t="s">
        <v>127</v>
      </c>
      <c r="E213" s="35" t="s">
        <v>128</v>
      </c>
      <c r="F213" s="36">
        <v>1</v>
      </c>
      <c r="G213" s="33"/>
      <c r="H213" s="34">
        <v>1</v>
      </c>
      <c r="I213" s="32"/>
      <c r="J213" s="32"/>
      <c r="K213" s="31"/>
      <c r="L213" s="31"/>
      <c r="M213" s="33"/>
      <c r="N213" s="39">
        <v>841324.37</v>
      </c>
      <c r="O213" s="40" t="s">
        <v>1901</v>
      </c>
      <c r="P213" s="68">
        <v>1</v>
      </c>
      <c r="Q213" s="283" t="s">
        <v>2131</v>
      </c>
      <c r="R213" s="380">
        <v>0.9</v>
      </c>
      <c r="S213" s="351">
        <v>1</v>
      </c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113">
        <f t="shared" si="31"/>
        <v>0</v>
      </c>
      <c r="AF213" s="60">
        <f t="shared" si="32"/>
        <v>0</v>
      </c>
      <c r="AG213" s="60">
        <f t="shared" si="33"/>
        <v>0</v>
      </c>
      <c r="AH213" s="60">
        <f t="shared" si="34"/>
        <v>0</v>
      </c>
      <c r="AI213" s="60">
        <f t="shared" si="35"/>
        <v>1</v>
      </c>
      <c r="AJ213" s="60">
        <f t="shared" si="36"/>
        <v>0</v>
      </c>
      <c r="AK213" s="60">
        <f t="shared" si="37"/>
        <v>0</v>
      </c>
      <c r="AL213" s="60">
        <f t="shared" si="38"/>
        <v>0</v>
      </c>
      <c r="AM213" s="60">
        <f t="shared" si="39"/>
        <v>0</v>
      </c>
      <c r="AN213" s="60">
        <f t="shared" si="40"/>
        <v>1</v>
      </c>
      <c r="AO213" s="62" t="s">
        <v>2098</v>
      </c>
    </row>
    <row r="214" spans="1:42" ht="35.450000000000003" hidden="1" customHeight="1">
      <c r="A214" s="26" t="s">
        <v>12</v>
      </c>
      <c r="B214" s="34" t="s">
        <v>108</v>
      </c>
      <c r="C214" s="26">
        <v>300490</v>
      </c>
      <c r="D214" s="35" t="s">
        <v>228</v>
      </c>
      <c r="E214" s="35" t="s">
        <v>229</v>
      </c>
      <c r="F214" s="36">
        <v>1</v>
      </c>
      <c r="G214" s="33"/>
      <c r="H214" s="34">
        <v>1</v>
      </c>
      <c r="I214" s="32"/>
      <c r="J214" s="32"/>
      <c r="K214" s="31"/>
      <c r="L214" s="31"/>
      <c r="M214" s="33"/>
      <c r="N214" s="39">
        <v>602505.52</v>
      </c>
      <c r="O214" s="40" t="s">
        <v>1901</v>
      </c>
      <c r="P214" s="68">
        <v>1</v>
      </c>
      <c r="Q214" s="283" t="s">
        <v>2131</v>
      </c>
      <c r="R214" s="380">
        <v>0.95</v>
      </c>
      <c r="S214" s="351">
        <v>1</v>
      </c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113">
        <f t="shared" si="31"/>
        <v>0</v>
      </c>
      <c r="AF214" s="60">
        <f t="shared" si="32"/>
        <v>0</v>
      </c>
      <c r="AG214" s="60">
        <f t="shared" si="33"/>
        <v>0</v>
      </c>
      <c r="AH214" s="60">
        <f t="shared" si="34"/>
        <v>0</v>
      </c>
      <c r="AI214" s="60">
        <f t="shared" si="35"/>
        <v>1</v>
      </c>
      <c r="AJ214" s="60">
        <f t="shared" si="36"/>
        <v>0</v>
      </c>
      <c r="AK214" s="60">
        <f t="shared" si="37"/>
        <v>0</v>
      </c>
      <c r="AL214" s="60">
        <f t="shared" si="38"/>
        <v>0</v>
      </c>
      <c r="AM214" s="60">
        <f t="shared" si="39"/>
        <v>0</v>
      </c>
      <c r="AN214" s="60">
        <f t="shared" si="40"/>
        <v>1</v>
      </c>
      <c r="AO214" s="62" t="s">
        <v>2098</v>
      </c>
    </row>
    <row r="215" spans="1:42" ht="35.450000000000003" hidden="1" customHeight="1">
      <c r="A215" s="26" t="s">
        <v>12</v>
      </c>
      <c r="B215" s="34" t="s">
        <v>108</v>
      </c>
      <c r="C215" s="26">
        <v>300473</v>
      </c>
      <c r="D215" s="35" t="s">
        <v>147</v>
      </c>
      <c r="E215" s="35" t="s">
        <v>148</v>
      </c>
      <c r="F215" s="36">
        <v>2</v>
      </c>
      <c r="G215" s="33"/>
      <c r="H215" s="34">
        <v>1</v>
      </c>
      <c r="I215" s="32"/>
      <c r="J215" s="32"/>
      <c r="K215" s="31"/>
      <c r="L215" s="31"/>
      <c r="M215" s="33"/>
      <c r="N215" s="39">
        <v>1233921.78</v>
      </c>
      <c r="O215" s="40" t="s">
        <v>1901</v>
      </c>
      <c r="P215" s="68">
        <v>1</v>
      </c>
      <c r="Q215" s="283" t="s">
        <v>1942</v>
      </c>
      <c r="R215" s="380">
        <v>0.98</v>
      </c>
      <c r="S215" s="351">
        <v>0.98</v>
      </c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113">
        <f t="shared" si="31"/>
        <v>0</v>
      </c>
      <c r="AF215" s="60">
        <f t="shared" si="32"/>
        <v>0</v>
      </c>
      <c r="AG215" s="60">
        <f t="shared" si="33"/>
        <v>0</v>
      </c>
      <c r="AH215" s="60">
        <f t="shared" si="34"/>
        <v>1</v>
      </c>
      <c r="AI215" s="60">
        <f t="shared" si="35"/>
        <v>0</v>
      </c>
      <c r="AJ215" s="60">
        <f t="shared" si="36"/>
        <v>0</v>
      </c>
      <c r="AK215" s="60">
        <f t="shared" si="37"/>
        <v>0</v>
      </c>
      <c r="AL215" s="60">
        <f t="shared" si="38"/>
        <v>0</v>
      </c>
      <c r="AM215" s="60">
        <f t="shared" si="39"/>
        <v>1</v>
      </c>
      <c r="AN215" s="60">
        <f t="shared" si="40"/>
        <v>0</v>
      </c>
      <c r="AO215" s="62" t="s">
        <v>2098</v>
      </c>
    </row>
    <row r="216" spans="1:42" ht="35.450000000000003" hidden="1" customHeight="1">
      <c r="A216" s="26" t="s">
        <v>12</v>
      </c>
      <c r="B216" s="34" t="s">
        <v>108</v>
      </c>
      <c r="C216" s="26">
        <v>300424</v>
      </c>
      <c r="D216" s="35" t="s">
        <v>340</v>
      </c>
      <c r="E216" s="35" t="s">
        <v>334</v>
      </c>
      <c r="F216" s="36">
        <v>2</v>
      </c>
      <c r="G216" s="33"/>
      <c r="H216" s="34">
        <v>1</v>
      </c>
      <c r="I216" s="32"/>
      <c r="J216" s="32"/>
      <c r="K216" s="31"/>
      <c r="L216" s="31"/>
      <c r="M216" s="33"/>
      <c r="N216" s="39">
        <v>740050.2</v>
      </c>
      <c r="O216" s="40" t="s">
        <v>1901</v>
      </c>
      <c r="P216" s="68">
        <v>1</v>
      </c>
      <c r="Q216" s="283" t="s">
        <v>1942</v>
      </c>
      <c r="R216" s="380">
        <v>0.98</v>
      </c>
      <c r="S216" s="351">
        <v>0.98</v>
      </c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113">
        <f t="shared" si="31"/>
        <v>0</v>
      </c>
      <c r="AF216" s="60">
        <f t="shared" si="32"/>
        <v>0</v>
      </c>
      <c r="AG216" s="60">
        <f t="shared" si="33"/>
        <v>0</v>
      </c>
      <c r="AH216" s="60">
        <f t="shared" si="34"/>
        <v>1</v>
      </c>
      <c r="AI216" s="60">
        <f t="shared" si="35"/>
        <v>0</v>
      </c>
      <c r="AJ216" s="60">
        <f t="shared" si="36"/>
        <v>0</v>
      </c>
      <c r="AK216" s="60">
        <f t="shared" si="37"/>
        <v>0</v>
      </c>
      <c r="AL216" s="60">
        <f t="shared" si="38"/>
        <v>0</v>
      </c>
      <c r="AM216" s="60">
        <f t="shared" si="39"/>
        <v>1</v>
      </c>
      <c r="AN216" s="60">
        <f t="shared" si="40"/>
        <v>0</v>
      </c>
      <c r="AO216" s="62" t="s">
        <v>2098</v>
      </c>
    </row>
    <row r="217" spans="1:42" ht="35.450000000000003" hidden="1" customHeight="1">
      <c r="A217" s="26" t="s">
        <v>12</v>
      </c>
      <c r="B217" s="34" t="s">
        <v>108</v>
      </c>
      <c r="C217" s="26">
        <v>500065</v>
      </c>
      <c r="D217" s="35" t="s">
        <v>333</v>
      </c>
      <c r="E217" s="35" t="s">
        <v>334</v>
      </c>
      <c r="F217" s="36">
        <v>2</v>
      </c>
      <c r="G217" s="33"/>
      <c r="H217" s="34">
        <v>1</v>
      </c>
      <c r="I217" s="32"/>
      <c r="J217" s="32"/>
      <c r="K217" s="31"/>
      <c r="L217" s="31"/>
      <c r="M217" s="33"/>
      <c r="N217" s="39">
        <v>671431.74</v>
      </c>
      <c r="O217" s="40" t="s">
        <v>1901</v>
      </c>
      <c r="P217" s="68">
        <v>1</v>
      </c>
      <c r="Q217" s="283" t="s">
        <v>1942</v>
      </c>
      <c r="R217" s="380">
        <v>0.95</v>
      </c>
      <c r="S217" s="351">
        <v>0.95</v>
      </c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113">
        <f t="shared" si="31"/>
        <v>0</v>
      </c>
      <c r="AF217" s="60">
        <f t="shared" si="32"/>
        <v>0</v>
      </c>
      <c r="AG217" s="60">
        <f t="shared" si="33"/>
        <v>0</v>
      </c>
      <c r="AH217" s="60">
        <f t="shared" si="34"/>
        <v>1</v>
      </c>
      <c r="AI217" s="60">
        <f t="shared" si="35"/>
        <v>0</v>
      </c>
      <c r="AJ217" s="60">
        <f t="shared" si="36"/>
        <v>0</v>
      </c>
      <c r="AK217" s="60">
        <f t="shared" si="37"/>
        <v>0</v>
      </c>
      <c r="AL217" s="60">
        <f t="shared" si="38"/>
        <v>0</v>
      </c>
      <c r="AM217" s="60">
        <f t="shared" si="39"/>
        <v>1</v>
      </c>
      <c r="AN217" s="60">
        <f t="shared" si="40"/>
        <v>0</v>
      </c>
      <c r="AO217" s="62" t="s">
        <v>2098</v>
      </c>
    </row>
    <row r="218" spans="1:42" ht="35.450000000000003" hidden="1" customHeight="1">
      <c r="A218" s="26" t="s">
        <v>12</v>
      </c>
      <c r="B218" s="34" t="s">
        <v>108</v>
      </c>
      <c r="C218" s="26">
        <v>300434</v>
      </c>
      <c r="D218" s="35" t="s">
        <v>338</v>
      </c>
      <c r="E218" s="35" t="s">
        <v>339</v>
      </c>
      <c r="F218" s="36">
        <v>2</v>
      </c>
      <c r="G218" s="33"/>
      <c r="H218" s="34">
        <v>1</v>
      </c>
      <c r="I218" s="32"/>
      <c r="J218" s="32"/>
      <c r="K218" s="31"/>
      <c r="L218" s="31"/>
      <c r="M218" s="33"/>
      <c r="N218" s="39">
        <v>740050.2</v>
      </c>
      <c r="O218" s="40" t="s">
        <v>1901</v>
      </c>
      <c r="P218" s="68">
        <v>1</v>
      </c>
      <c r="Q218" s="283" t="s">
        <v>1942</v>
      </c>
      <c r="R218" s="380">
        <v>0.95</v>
      </c>
      <c r="S218" s="351">
        <v>0.95</v>
      </c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113">
        <f t="shared" si="31"/>
        <v>0</v>
      </c>
      <c r="AF218" s="60">
        <f t="shared" si="32"/>
        <v>0</v>
      </c>
      <c r="AG218" s="60">
        <f t="shared" si="33"/>
        <v>0</v>
      </c>
      <c r="AH218" s="60">
        <f t="shared" si="34"/>
        <v>1</v>
      </c>
      <c r="AI218" s="60">
        <f t="shared" si="35"/>
        <v>0</v>
      </c>
      <c r="AJ218" s="60">
        <f t="shared" si="36"/>
        <v>0</v>
      </c>
      <c r="AK218" s="60">
        <f t="shared" si="37"/>
        <v>0</v>
      </c>
      <c r="AL218" s="60">
        <f t="shared" si="38"/>
        <v>0</v>
      </c>
      <c r="AM218" s="60">
        <f t="shared" si="39"/>
        <v>1</v>
      </c>
      <c r="AN218" s="60">
        <f t="shared" si="40"/>
        <v>0</v>
      </c>
      <c r="AO218" s="62" t="s">
        <v>2098</v>
      </c>
    </row>
    <row r="219" spans="1:42" ht="35.450000000000003" hidden="1" customHeight="1">
      <c r="A219" s="26" t="s">
        <v>12</v>
      </c>
      <c r="B219" s="34" t="s">
        <v>108</v>
      </c>
      <c r="C219" s="26">
        <v>102586</v>
      </c>
      <c r="D219" s="35" t="s">
        <v>328</v>
      </c>
      <c r="E219" s="35" t="s">
        <v>325</v>
      </c>
      <c r="F219" s="36">
        <v>2</v>
      </c>
      <c r="G219" s="33"/>
      <c r="H219" s="34">
        <v>1</v>
      </c>
      <c r="I219" s="32"/>
      <c r="J219" s="32"/>
      <c r="K219" s="31"/>
      <c r="L219" s="31"/>
      <c r="M219" s="33"/>
      <c r="N219" s="39">
        <v>1586151.2</v>
      </c>
      <c r="O219" s="40" t="s">
        <v>1902</v>
      </c>
      <c r="P219" s="68">
        <v>1</v>
      </c>
      <c r="Q219" s="163" t="s">
        <v>2131</v>
      </c>
      <c r="R219" s="351">
        <v>0.95</v>
      </c>
      <c r="S219" s="351">
        <v>1</v>
      </c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113">
        <f t="shared" si="31"/>
        <v>0</v>
      </c>
      <c r="AF219" s="60">
        <f t="shared" si="32"/>
        <v>0</v>
      </c>
      <c r="AG219" s="60">
        <f t="shared" si="33"/>
        <v>0</v>
      </c>
      <c r="AH219" s="60">
        <f t="shared" si="34"/>
        <v>0</v>
      </c>
      <c r="AI219" s="60">
        <f t="shared" si="35"/>
        <v>1</v>
      </c>
      <c r="AJ219" s="60">
        <f t="shared" si="36"/>
        <v>0</v>
      </c>
      <c r="AK219" s="60">
        <f t="shared" si="37"/>
        <v>0</v>
      </c>
      <c r="AL219" s="60">
        <f t="shared" si="38"/>
        <v>0</v>
      </c>
      <c r="AM219" s="60">
        <f t="shared" si="39"/>
        <v>0</v>
      </c>
      <c r="AN219" s="60">
        <f t="shared" si="40"/>
        <v>1</v>
      </c>
      <c r="AO219" s="62" t="s">
        <v>2098</v>
      </c>
      <c r="AP219" s="359" t="s">
        <v>3549</v>
      </c>
    </row>
    <row r="220" spans="1:42" ht="35.450000000000003" hidden="1" customHeight="1">
      <c r="A220" s="26" t="s">
        <v>12</v>
      </c>
      <c r="B220" s="34" t="s">
        <v>108</v>
      </c>
      <c r="C220" s="26">
        <v>102587</v>
      </c>
      <c r="D220" s="35" t="s">
        <v>327</v>
      </c>
      <c r="E220" s="35" t="s">
        <v>325</v>
      </c>
      <c r="F220" s="36">
        <v>2</v>
      </c>
      <c r="G220" s="33"/>
      <c r="H220" s="34">
        <v>1</v>
      </c>
      <c r="I220" s="32"/>
      <c r="J220" s="32"/>
      <c r="K220" s="31"/>
      <c r="L220" s="31"/>
      <c r="M220" s="33"/>
      <c r="N220" s="39">
        <v>1688631.96</v>
      </c>
      <c r="O220" s="40" t="s">
        <v>1901</v>
      </c>
      <c r="P220" s="68">
        <v>1</v>
      </c>
      <c r="Q220" s="163" t="s">
        <v>2131</v>
      </c>
      <c r="R220" s="351">
        <v>0.95</v>
      </c>
      <c r="S220" s="351">
        <v>1</v>
      </c>
      <c r="T220" s="95"/>
      <c r="U220" s="95"/>
      <c r="V220" s="95"/>
      <c r="W220" s="95"/>
      <c r="X220" s="95"/>
      <c r="Y220" s="95"/>
      <c r="Z220" s="95"/>
      <c r="AA220" s="95"/>
      <c r="AB220" s="95"/>
      <c r="AC220" s="95"/>
      <c r="AD220" s="95"/>
      <c r="AE220" s="113">
        <f t="shared" si="31"/>
        <v>0</v>
      </c>
      <c r="AF220" s="60">
        <f t="shared" si="32"/>
        <v>0</v>
      </c>
      <c r="AG220" s="60">
        <f t="shared" si="33"/>
        <v>0</v>
      </c>
      <c r="AH220" s="60">
        <f t="shared" si="34"/>
        <v>0</v>
      </c>
      <c r="AI220" s="60">
        <f t="shared" si="35"/>
        <v>1</v>
      </c>
      <c r="AJ220" s="60">
        <f t="shared" si="36"/>
        <v>0</v>
      </c>
      <c r="AK220" s="60">
        <f t="shared" si="37"/>
        <v>0</v>
      </c>
      <c r="AL220" s="60">
        <f t="shared" si="38"/>
        <v>0</v>
      </c>
      <c r="AM220" s="60">
        <f t="shared" si="39"/>
        <v>0</v>
      </c>
      <c r="AN220" s="60">
        <f t="shared" si="40"/>
        <v>1</v>
      </c>
      <c r="AO220" s="62" t="s">
        <v>2098</v>
      </c>
    </row>
    <row r="221" spans="1:42" ht="35.450000000000003" hidden="1" customHeight="1">
      <c r="A221" s="26" t="s">
        <v>12</v>
      </c>
      <c r="B221" s="34" t="s">
        <v>108</v>
      </c>
      <c r="C221" s="26">
        <v>102593</v>
      </c>
      <c r="D221" s="35" t="s">
        <v>324</v>
      </c>
      <c r="E221" s="35" t="s">
        <v>325</v>
      </c>
      <c r="F221" s="36">
        <v>2</v>
      </c>
      <c r="G221" s="33"/>
      <c r="H221" s="34">
        <v>1</v>
      </c>
      <c r="I221" s="32"/>
      <c r="J221" s="32"/>
      <c r="K221" s="31"/>
      <c r="L221" s="31"/>
      <c r="M221" s="33"/>
      <c r="N221" s="39">
        <v>930135.8</v>
      </c>
      <c r="O221" s="40" t="s">
        <v>1902</v>
      </c>
      <c r="P221" s="68">
        <v>1</v>
      </c>
      <c r="Q221" s="163" t="s">
        <v>2131</v>
      </c>
      <c r="R221" s="351">
        <v>0.95</v>
      </c>
      <c r="S221" s="351">
        <v>1</v>
      </c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113">
        <f t="shared" si="31"/>
        <v>0</v>
      </c>
      <c r="AF221" s="60">
        <f t="shared" si="32"/>
        <v>0</v>
      </c>
      <c r="AG221" s="60">
        <f t="shared" si="33"/>
        <v>0</v>
      </c>
      <c r="AH221" s="60">
        <f t="shared" si="34"/>
        <v>0</v>
      </c>
      <c r="AI221" s="60">
        <f t="shared" si="35"/>
        <v>1</v>
      </c>
      <c r="AJ221" s="60">
        <f t="shared" si="36"/>
        <v>0</v>
      </c>
      <c r="AK221" s="60">
        <f t="shared" si="37"/>
        <v>0</v>
      </c>
      <c r="AL221" s="60">
        <f t="shared" si="38"/>
        <v>0</v>
      </c>
      <c r="AM221" s="60">
        <f t="shared" si="39"/>
        <v>0</v>
      </c>
      <c r="AN221" s="60">
        <f t="shared" si="40"/>
        <v>1</v>
      </c>
      <c r="AO221" s="62" t="s">
        <v>2098</v>
      </c>
      <c r="AP221" s="359" t="s">
        <v>3549</v>
      </c>
    </row>
    <row r="222" spans="1:42" ht="35.450000000000003" hidden="1" customHeight="1">
      <c r="A222" s="26" t="s">
        <v>12</v>
      </c>
      <c r="B222" s="34" t="s">
        <v>108</v>
      </c>
      <c r="C222" s="26">
        <v>155040</v>
      </c>
      <c r="D222" s="35" t="s">
        <v>329</v>
      </c>
      <c r="E222" s="35" t="s">
        <v>325</v>
      </c>
      <c r="F222" s="36">
        <v>2</v>
      </c>
      <c r="G222" s="33"/>
      <c r="H222" s="34">
        <v>1</v>
      </c>
      <c r="I222" s="32"/>
      <c r="J222" s="32"/>
      <c r="K222" s="31"/>
      <c r="L222" s="31"/>
      <c r="M222" s="33"/>
      <c r="N222" s="39">
        <v>663729.76</v>
      </c>
      <c r="O222" s="40" t="s">
        <v>1902</v>
      </c>
      <c r="P222" s="68">
        <v>1</v>
      </c>
      <c r="Q222" s="163" t="s">
        <v>2131</v>
      </c>
      <c r="R222" s="351">
        <v>0.95</v>
      </c>
      <c r="S222" s="351">
        <v>1</v>
      </c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113">
        <f t="shared" si="31"/>
        <v>0</v>
      </c>
      <c r="AF222" s="60">
        <f t="shared" si="32"/>
        <v>0</v>
      </c>
      <c r="AG222" s="60">
        <f t="shared" si="33"/>
        <v>0</v>
      </c>
      <c r="AH222" s="60">
        <f t="shared" si="34"/>
        <v>0</v>
      </c>
      <c r="AI222" s="60">
        <f t="shared" si="35"/>
        <v>1</v>
      </c>
      <c r="AJ222" s="60">
        <f t="shared" si="36"/>
        <v>0</v>
      </c>
      <c r="AK222" s="60">
        <f t="shared" si="37"/>
        <v>0</v>
      </c>
      <c r="AL222" s="60">
        <f t="shared" si="38"/>
        <v>0</v>
      </c>
      <c r="AM222" s="60">
        <f t="shared" si="39"/>
        <v>0</v>
      </c>
      <c r="AN222" s="60">
        <f t="shared" si="40"/>
        <v>1</v>
      </c>
      <c r="AO222" s="62" t="s">
        <v>2098</v>
      </c>
      <c r="AP222" s="359" t="s">
        <v>3549</v>
      </c>
    </row>
    <row r="223" spans="1:42" ht="35.450000000000003" hidden="1" customHeight="1">
      <c r="A223" s="26" t="s">
        <v>12</v>
      </c>
      <c r="B223" s="34" t="s">
        <v>108</v>
      </c>
      <c r="C223" s="26">
        <v>300441</v>
      </c>
      <c r="D223" s="35" t="s">
        <v>326</v>
      </c>
      <c r="E223" s="35" t="s">
        <v>325</v>
      </c>
      <c r="F223" s="36">
        <v>2</v>
      </c>
      <c r="G223" s="33"/>
      <c r="H223" s="34">
        <v>1</v>
      </c>
      <c r="I223" s="32"/>
      <c r="J223" s="32"/>
      <c r="K223" s="31"/>
      <c r="L223" s="31"/>
      <c r="M223" s="33"/>
      <c r="N223" s="39">
        <v>1478886.29</v>
      </c>
      <c r="O223" s="40" t="s">
        <v>1902</v>
      </c>
      <c r="P223" s="68">
        <v>1</v>
      </c>
      <c r="Q223" s="163" t="s">
        <v>2131</v>
      </c>
      <c r="R223" s="351">
        <v>0.95</v>
      </c>
      <c r="S223" s="351">
        <v>1</v>
      </c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113">
        <f t="shared" si="31"/>
        <v>0</v>
      </c>
      <c r="AF223" s="60">
        <f t="shared" si="32"/>
        <v>0</v>
      </c>
      <c r="AG223" s="60">
        <f t="shared" si="33"/>
        <v>0</v>
      </c>
      <c r="AH223" s="60">
        <f t="shared" si="34"/>
        <v>0</v>
      </c>
      <c r="AI223" s="60">
        <f t="shared" si="35"/>
        <v>1</v>
      </c>
      <c r="AJ223" s="60">
        <f t="shared" si="36"/>
        <v>0</v>
      </c>
      <c r="AK223" s="60">
        <f t="shared" si="37"/>
        <v>0</v>
      </c>
      <c r="AL223" s="60">
        <f t="shared" si="38"/>
        <v>0</v>
      </c>
      <c r="AM223" s="60">
        <f t="shared" si="39"/>
        <v>0</v>
      </c>
      <c r="AN223" s="60">
        <f t="shared" si="40"/>
        <v>1</v>
      </c>
      <c r="AO223" s="62" t="s">
        <v>2098</v>
      </c>
      <c r="AP223" s="359" t="s">
        <v>3549</v>
      </c>
    </row>
    <row r="224" spans="1:42" ht="35.450000000000003" hidden="1" customHeight="1">
      <c r="A224" s="26" t="s">
        <v>12</v>
      </c>
      <c r="B224" s="34" t="s">
        <v>108</v>
      </c>
      <c r="C224" s="26">
        <v>300450</v>
      </c>
      <c r="D224" s="35" t="s">
        <v>337</v>
      </c>
      <c r="E224" s="35" t="s">
        <v>336</v>
      </c>
      <c r="F224" s="36">
        <v>2</v>
      </c>
      <c r="G224" s="33"/>
      <c r="H224" s="34">
        <v>1</v>
      </c>
      <c r="I224" s="32"/>
      <c r="J224" s="32"/>
      <c r="K224" s="31"/>
      <c r="L224" s="31"/>
      <c r="M224" s="33"/>
      <c r="N224" s="39">
        <v>501909.48</v>
      </c>
      <c r="O224" s="40" t="s">
        <v>1901</v>
      </c>
      <c r="P224" s="68">
        <v>1</v>
      </c>
      <c r="Q224" s="95" t="s">
        <v>1942</v>
      </c>
      <c r="R224" s="380">
        <v>0.98</v>
      </c>
      <c r="S224" s="351">
        <v>0.98</v>
      </c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113">
        <f t="shared" si="31"/>
        <v>0</v>
      </c>
      <c r="AF224" s="60">
        <f t="shared" si="32"/>
        <v>0</v>
      </c>
      <c r="AG224" s="60">
        <f t="shared" si="33"/>
        <v>0</v>
      </c>
      <c r="AH224" s="60">
        <f t="shared" si="34"/>
        <v>1</v>
      </c>
      <c r="AI224" s="60">
        <f t="shared" si="35"/>
        <v>0</v>
      </c>
      <c r="AJ224" s="60">
        <f t="shared" si="36"/>
        <v>0</v>
      </c>
      <c r="AK224" s="60">
        <f t="shared" si="37"/>
        <v>0</v>
      </c>
      <c r="AL224" s="60">
        <f t="shared" si="38"/>
        <v>0</v>
      </c>
      <c r="AM224" s="60">
        <f t="shared" si="39"/>
        <v>1</v>
      </c>
      <c r="AN224" s="60">
        <f t="shared" si="40"/>
        <v>0</v>
      </c>
      <c r="AO224" s="62" t="s">
        <v>2098</v>
      </c>
    </row>
    <row r="225" spans="1:42" ht="35.450000000000003" hidden="1" customHeight="1">
      <c r="A225" s="26" t="s">
        <v>12</v>
      </c>
      <c r="B225" s="34" t="s">
        <v>108</v>
      </c>
      <c r="C225" s="26">
        <v>300451</v>
      </c>
      <c r="D225" s="35" t="s">
        <v>335</v>
      </c>
      <c r="E225" s="35" t="s">
        <v>336</v>
      </c>
      <c r="F225" s="36">
        <v>2</v>
      </c>
      <c r="G225" s="33"/>
      <c r="H225" s="34">
        <v>1</v>
      </c>
      <c r="I225" s="32"/>
      <c r="J225" s="32"/>
      <c r="K225" s="31"/>
      <c r="L225" s="31"/>
      <c r="M225" s="33"/>
      <c r="N225" s="39">
        <v>501909.48</v>
      </c>
      <c r="O225" s="40" t="s">
        <v>1901</v>
      </c>
      <c r="P225" s="68">
        <v>1</v>
      </c>
      <c r="Q225" s="283" t="s">
        <v>1942</v>
      </c>
      <c r="R225" s="380">
        <v>0.98</v>
      </c>
      <c r="S225" s="351">
        <v>0.98</v>
      </c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113">
        <f t="shared" si="31"/>
        <v>0</v>
      </c>
      <c r="AF225" s="60">
        <f t="shared" si="32"/>
        <v>0</v>
      </c>
      <c r="AG225" s="60">
        <f t="shared" si="33"/>
        <v>0</v>
      </c>
      <c r="AH225" s="60">
        <f t="shared" si="34"/>
        <v>1</v>
      </c>
      <c r="AI225" s="60">
        <f t="shared" si="35"/>
        <v>0</v>
      </c>
      <c r="AJ225" s="60">
        <f t="shared" si="36"/>
        <v>0</v>
      </c>
      <c r="AK225" s="60">
        <f t="shared" si="37"/>
        <v>0</v>
      </c>
      <c r="AL225" s="60">
        <f t="shared" si="38"/>
        <v>0</v>
      </c>
      <c r="AM225" s="60">
        <f t="shared" si="39"/>
        <v>1</v>
      </c>
      <c r="AN225" s="60">
        <f t="shared" si="40"/>
        <v>0</v>
      </c>
      <c r="AO225" s="62" t="s">
        <v>2098</v>
      </c>
    </row>
    <row r="226" spans="1:42" ht="35.450000000000003" hidden="1" customHeight="1">
      <c r="A226" s="26" t="s">
        <v>12</v>
      </c>
      <c r="B226" s="34" t="s">
        <v>108</v>
      </c>
      <c r="C226" s="26">
        <v>300438</v>
      </c>
      <c r="D226" s="35" t="s">
        <v>149</v>
      </c>
      <c r="E226" s="35" t="s">
        <v>143</v>
      </c>
      <c r="F226" s="36">
        <v>2</v>
      </c>
      <c r="G226" s="33"/>
      <c r="H226" s="34">
        <v>1</v>
      </c>
      <c r="I226" s="32"/>
      <c r="J226" s="32"/>
      <c r="K226" s="31"/>
      <c r="L226" s="31"/>
      <c r="M226" s="33"/>
      <c r="N226" s="39">
        <v>2131509.1800000002</v>
      </c>
      <c r="O226" s="40" t="s">
        <v>1901</v>
      </c>
      <c r="P226" s="68">
        <v>1</v>
      </c>
      <c r="Q226" s="283" t="s">
        <v>1942</v>
      </c>
      <c r="R226" s="380">
        <v>0.9</v>
      </c>
      <c r="S226" s="351">
        <v>0.9</v>
      </c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113">
        <f t="shared" si="31"/>
        <v>0</v>
      </c>
      <c r="AF226" s="60">
        <f t="shared" si="32"/>
        <v>0</v>
      </c>
      <c r="AG226" s="60">
        <f t="shared" si="33"/>
        <v>0</v>
      </c>
      <c r="AH226" s="60">
        <f t="shared" si="34"/>
        <v>1</v>
      </c>
      <c r="AI226" s="60">
        <f t="shared" si="35"/>
        <v>0</v>
      </c>
      <c r="AJ226" s="60">
        <f t="shared" si="36"/>
        <v>0</v>
      </c>
      <c r="AK226" s="60">
        <f t="shared" si="37"/>
        <v>0</v>
      </c>
      <c r="AL226" s="60">
        <f t="shared" si="38"/>
        <v>0</v>
      </c>
      <c r="AM226" s="60">
        <f t="shared" si="39"/>
        <v>1</v>
      </c>
      <c r="AN226" s="60">
        <f t="shared" si="40"/>
        <v>0</v>
      </c>
      <c r="AO226" s="62" t="s">
        <v>2098</v>
      </c>
    </row>
    <row r="227" spans="1:42" ht="35.450000000000003" hidden="1" customHeight="1">
      <c r="A227" s="26" t="s">
        <v>12</v>
      </c>
      <c r="B227" s="34" t="s">
        <v>108</v>
      </c>
      <c r="C227" s="26">
        <v>300439</v>
      </c>
      <c r="D227" s="35" t="s">
        <v>142</v>
      </c>
      <c r="E227" s="35" t="s">
        <v>143</v>
      </c>
      <c r="F227" s="36">
        <v>2</v>
      </c>
      <c r="G227" s="33"/>
      <c r="H227" s="34">
        <v>1</v>
      </c>
      <c r="I227" s="32"/>
      <c r="J227" s="32"/>
      <c r="K227" s="31"/>
      <c r="L227" s="31"/>
      <c r="M227" s="33"/>
      <c r="N227" s="39">
        <v>1915584.2</v>
      </c>
      <c r="O227" s="40" t="s">
        <v>1901</v>
      </c>
      <c r="P227" s="68">
        <v>1</v>
      </c>
      <c r="Q227" s="283" t="s">
        <v>1942</v>
      </c>
      <c r="R227" s="380">
        <v>0.9</v>
      </c>
      <c r="S227" s="351">
        <v>0.9</v>
      </c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113">
        <f t="shared" si="31"/>
        <v>0</v>
      </c>
      <c r="AF227" s="60">
        <f t="shared" si="32"/>
        <v>0</v>
      </c>
      <c r="AG227" s="60">
        <f t="shared" si="33"/>
        <v>0</v>
      </c>
      <c r="AH227" s="60">
        <f t="shared" si="34"/>
        <v>1</v>
      </c>
      <c r="AI227" s="60">
        <f t="shared" si="35"/>
        <v>0</v>
      </c>
      <c r="AJ227" s="60">
        <f t="shared" si="36"/>
        <v>0</v>
      </c>
      <c r="AK227" s="60">
        <f t="shared" si="37"/>
        <v>0</v>
      </c>
      <c r="AL227" s="60">
        <f t="shared" si="38"/>
        <v>0</v>
      </c>
      <c r="AM227" s="60">
        <f t="shared" si="39"/>
        <v>1</v>
      </c>
      <c r="AN227" s="60">
        <f t="shared" si="40"/>
        <v>0</v>
      </c>
      <c r="AO227" s="62" t="s">
        <v>2098</v>
      </c>
    </row>
    <row r="228" spans="1:42" ht="35.450000000000003" hidden="1" customHeight="1">
      <c r="A228" s="26" t="s">
        <v>12</v>
      </c>
      <c r="B228" s="34" t="s">
        <v>108</v>
      </c>
      <c r="C228" s="26">
        <v>300497</v>
      </c>
      <c r="D228" s="35" t="s">
        <v>146</v>
      </c>
      <c r="E228" s="35" t="s">
        <v>143</v>
      </c>
      <c r="F228" s="36">
        <v>2</v>
      </c>
      <c r="G228" s="33"/>
      <c r="H228" s="34">
        <v>1</v>
      </c>
      <c r="I228" s="32"/>
      <c r="J228" s="32"/>
      <c r="K228" s="31"/>
      <c r="L228" s="31"/>
      <c r="M228" s="33"/>
      <c r="N228" s="39">
        <v>1118621.25</v>
      </c>
      <c r="O228" s="40" t="s">
        <v>1901</v>
      </c>
      <c r="P228" s="68">
        <v>1</v>
      </c>
      <c r="Q228" s="283" t="s">
        <v>1942</v>
      </c>
      <c r="R228" s="380">
        <v>0.9</v>
      </c>
      <c r="S228" s="351">
        <v>0.9</v>
      </c>
      <c r="T228" s="95"/>
      <c r="U228" s="95"/>
      <c r="V228" s="95"/>
      <c r="W228" s="95"/>
      <c r="X228" s="95"/>
      <c r="Y228" s="95"/>
      <c r="Z228" s="95"/>
      <c r="AA228" s="95"/>
      <c r="AB228" s="95"/>
      <c r="AC228" s="95"/>
      <c r="AD228" s="95"/>
      <c r="AE228" s="113">
        <f t="shared" si="31"/>
        <v>0</v>
      </c>
      <c r="AF228" s="60">
        <f t="shared" si="32"/>
        <v>0</v>
      </c>
      <c r="AG228" s="60">
        <f t="shared" si="33"/>
        <v>0</v>
      </c>
      <c r="AH228" s="60">
        <f t="shared" si="34"/>
        <v>1</v>
      </c>
      <c r="AI228" s="60">
        <f t="shared" si="35"/>
        <v>0</v>
      </c>
      <c r="AJ228" s="60">
        <f t="shared" si="36"/>
        <v>0</v>
      </c>
      <c r="AK228" s="60">
        <f t="shared" si="37"/>
        <v>0</v>
      </c>
      <c r="AL228" s="60">
        <f t="shared" si="38"/>
        <v>0</v>
      </c>
      <c r="AM228" s="60">
        <f t="shared" si="39"/>
        <v>1</v>
      </c>
      <c r="AN228" s="60">
        <f t="shared" si="40"/>
        <v>0</v>
      </c>
      <c r="AO228" s="62" t="s">
        <v>2098</v>
      </c>
    </row>
    <row r="229" spans="1:42" ht="35.450000000000003" hidden="1" customHeight="1">
      <c r="A229" s="26" t="s">
        <v>12</v>
      </c>
      <c r="B229" s="34" t="s">
        <v>108</v>
      </c>
      <c r="C229" s="26">
        <v>300481</v>
      </c>
      <c r="D229" s="35" t="s">
        <v>144</v>
      </c>
      <c r="E229" s="35" t="s">
        <v>145</v>
      </c>
      <c r="F229" s="36">
        <v>2</v>
      </c>
      <c r="G229" s="33"/>
      <c r="H229" s="34">
        <v>1</v>
      </c>
      <c r="I229" s="32"/>
      <c r="J229" s="32"/>
      <c r="K229" s="31"/>
      <c r="L229" s="31"/>
      <c r="M229" s="33"/>
      <c r="N229" s="39">
        <v>964556.11</v>
      </c>
      <c r="O229" s="40" t="s">
        <v>1901</v>
      </c>
      <c r="P229" s="68">
        <v>1</v>
      </c>
      <c r="Q229" s="283" t="s">
        <v>1942</v>
      </c>
      <c r="R229" s="380">
        <v>0.9</v>
      </c>
      <c r="S229" s="351">
        <v>0.9</v>
      </c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113">
        <f t="shared" si="31"/>
        <v>0</v>
      </c>
      <c r="AF229" s="60">
        <f t="shared" si="32"/>
        <v>0</v>
      </c>
      <c r="AG229" s="60">
        <f t="shared" si="33"/>
        <v>0</v>
      </c>
      <c r="AH229" s="60">
        <f t="shared" si="34"/>
        <v>1</v>
      </c>
      <c r="AI229" s="60">
        <f t="shared" si="35"/>
        <v>0</v>
      </c>
      <c r="AJ229" s="60">
        <f t="shared" si="36"/>
        <v>0</v>
      </c>
      <c r="AK229" s="60">
        <f t="shared" si="37"/>
        <v>0</v>
      </c>
      <c r="AL229" s="60">
        <f t="shared" si="38"/>
        <v>0</v>
      </c>
      <c r="AM229" s="60">
        <f t="shared" si="39"/>
        <v>1</v>
      </c>
      <c r="AN229" s="60">
        <f t="shared" si="40"/>
        <v>0</v>
      </c>
      <c r="AO229" s="62" t="s">
        <v>2098</v>
      </c>
    </row>
    <row r="230" spans="1:42" ht="35.450000000000003" hidden="1" customHeight="1">
      <c r="A230" s="26" t="s">
        <v>12</v>
      </c>
      <c r="B230" s="34" t="s">
        <v>108</v>
      </c>
      <c r="C230" s="26">
        <v>102854</v>
      </c>
      <c r="D230" s="35" t="s">
        <v>133</v>
      </c>
      <c r="E230" s="35" t="s">
        <v>131</v>
      </c>
      <c r="F230" s="36">
        <v>2</v>
      </c>
      <c r="G230" s="33"/>
      <c r="H230" s="34">
        <v>1</v>
      </c>
      <c r="I230" s="32"/>
      <c r="J230" s="32"/>
      <c r="K230" s="31"/>
      <c r="L230" s="31"/>
      <c r="M230" s="33"/>
      <c r="N230" s="39">
        <v>527749.68000000005</v>
      </c>
      <c r="O230" s="40" t="s">
        <v>1902</v>
      </c>
      <c r="P230" s="68">
        <v>1</v>
      </c>
      <c r="Q230" s="163" t="s">
        <v>2131</v>
      </c>
      <c r="R230" s="380">
        <v>0.95</v>
      </c>
      <c r="S230" s="351">
        <v>1</v>
      </c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113">
        <f t="shared" si="31"/>
        <v>0</v>
      </c>
      <c r="AF230" s="60">
        <f t="shared" si="32"/>
        <v>0</v>
      </c>
      <c r="AG230" s="60">
        <f t="shared" si="33"/>
        <v>0</v>
      </c>
      <c r="AH230" s="60">
        <f t="shared" si="34"/>
        <v>0</v>
      </c>
      <c r="AI230" s="60">
        <f t="shared" si="35"/>
        <v>1</v>
      </c>
      <c r="AJ230" s="60">
        <f t="shared" si="36"/>
        <v>0</v>
      </c>
      <c r="AK230" s="60">
        <f t="shared" si="37"/>
        <v>0</v>
      </c>
      <c r="AL230" s="60">
        <f t="shared" si="38"/>
        <v>0</v>
      </c>
      <c r="AM230" s="60">
        <f t="shared" si="39"/>
        <v>0</v>
      </c>
      <c r="AN230" s="60">
        <f t="shared" si="40"/>
        <v>1</v>
      </c>
      <c r="AO230" s="63" t="s">
        <v>2099</v>
      </c>
      <c r="AP230" s="359" t="s">
        <v>3549</v>
      </c>
    </row>
    <row r="231" spans="1:42" ht="35.450000000000003" hidden="1" customHeight="1">
      <c r="A231" s="26" t="s">
        <v>12</v>
      </c>
      <c r="B231" s="34" t="s">
        <v>108</v>
      </c>
      <c r="C231" s="26">
        <v>102862</v>
      </c>
      <c r="D231" s="35" t="s">
        <v>130</v>
      </c>
      <c r="E231" s="35" t="s">
        <v>131</v>
      </c>
      <c r="F231" s="36">
        <v>2</v>
      </c>
      <c r="G231" s="33"/>
      <c r="H231" s="34">
        <v>1</v>
      </c>
      <c r="I231" s="32"/>
      <c r="J231" s="32"/>
      <c r="K231" s="31"/>
      <c r="L231" s="31"/>
      <c r="M231" s="33"/>
      <c r="N231" s="39">
        <v>734565.68</v>
      </c>
      <c r="O231" s="40" t="s">
        <v>1902</v>
      </c>
      <c r="P231" s="68">
        <v>1</v>
      </c>
      <c r="Q231" s="163" t="s">
        <v>2131</v>
      </c>
      <c r="R231" s="380">
        <v>0.95</v>
      </c>
      <c r="S231" s="351">
        <v>1</v>
      </c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113">
        <f t="shared" si="31"/>
        <v>0</v>
      </c>
      <c r="AF231" s="60">
        <f t="shared" si="32"/>
        <v>0</v>
      </c>
      <c r="AG231" s="60">
        <f t="shared" si="33"/>
        <v>0</v>
      </c>
      <c r="AH231" s="60">
        <f t="shared" si="34"/>
        <v>0</v>
      </c>
      <c r="AI231" s="60">
        <f t="shared" si="35"/>
        <v>1</v>
      </c>
      <c r="AJ231" s="60">
        <f t="shared" si="36"/>
        <v>0</v>
      </c>
      <c r="AK231" s="60">
        <f t="shared" si="37"/>
        <v>0</v>
      </c>
      <c r="AL231" s="60">
        <f t="shared" si="38"/>
        <v>0</v>
      </c>
      <c r="AM231" s="60">
        <f t="shared" si="39"/>
        <v>0</v>
      </c>
      <c r="AN231" s="60">
        <f t="shared" si="40"/>
        <v>1</v>
      </c>
      <c r="AO231" s="63" t="s">
        <v>2099</v>
      </c>
      <c r="AP231" s="359" t="s">
        <v>3549</v>
      </c>
    </row>
    <row r="232" spans="1:42" ht="35.450000000000003" hidden="1" customHeight="1">
      <c r="A232" s="26" t="s">
        <v>12</v>
      </c>
      <c r="B232" s="34" t="s">
        <v>108</v>
      </c>
      <c r="C232" s="26">
        <v>155046</v>
      </c>
      <c r="D232" s="35" t="s">
        <v>132</v>
      </c>
      <c r="E232" s="35" t="s">
        <v>131</v>
      </c>
      <c r="F232" s="36">
        <v>2</v>
      </c>
      <c r="G232" s="33"/>
      <c r="H232" s="34">
        <v>1</v>
      </c>
      <c r="I232" s="32"/>
      <c r="J232" s="32"/>
      <c r="K232" s="31"/>
      <c r="L232" s="31"/>
      <c r="M232" s="33"/>
      <c r="N232" s="39">
        <v>506644.68</v>
      </c>
      <c r="O232" s="40" t="s">
        <v>1902</v>
      </c>
      <c r="P232" s="68">
        <v>1</v>
      </c>
      <c r="Q232" s="163" t="s">
        <v>2131</v>
      </c>
      <c r="R232" s="380">
        <v>0.95</v>
      </c>
      <c r="S232" s="351">
        <v>1</v>
      </c>
      <c r="T232" s="95"/>
      <c r="U232" s="95"/>
      <c r="V232" s="95"/>
      <c r="W232" s="95"/>
      <c r="X232" s="95"/>
      <c r="Y232" s="95"/>
      <c r="Z232" s="95"/>
      <c r="AA232" s="95"/>
      <c r="AB232" s="95"/>
      <c r="AC232" s="95"/>
      <c r="AD232" s="95"/>
      <c r="AE232" s="113">
        <f t="shared" si="31"/>
        <v>0</v>
      </c>
      <c r="AF232" s="60">
        <f t="shared" si="32"/>
        <v>0</v>
      </c>
      <c r="AG232" s="60">
        <f t="shared" si="33"/>
        <v>0</v>
      </c>
      <c r="AH232" s="60">
        <f t="shared" si="34"/>
        <v>0</v>
      </c>
      <c r="AI232" s="60">
        <f t="shared" si="35"/>
        <v>1</v>
      </c>
      <c r="AJ232" s="60">
        <f t="shared" si="36"/>
        <v>0</v>
      </c>
      <c r="AK232" s="60">
        <f t="shared" si="37"/>
        <v>0</v>
      </c>
      <c r="AL232" s="60">
        <f t="shared" si="38"/>
        <v>0</v>
      </c>
      <c r="AM232" s="60">
        <f t="shared" si="39"/>
        <v>0</v>
      </c>
      <c r="AN232" s="60">
        <f t="shared" si="40"/>
        <v>1</v>
      </c>
      <c r="AO232" s="63" t="s">
        <v>2099</v>
      </c>
      <c r="AP232" s="359" t="s">
        <v>3549</v>
      </c>
    </row>
    <row r="233" spans="1:42" ht="35.450000000000003" hidden="1" customHeight="1">
      <c r="A233" s="26" t="s">
        <v>12</v>
      </c>
      <c r="B233" s="34" t="s">
        <v>108</v>
      </c>
      <c r="C233" s="26">
        <v>300486</v>
      </c>
      <c r="D233" s="35" t="s">
        <v>332</v>
      </c>
      <c r="E233" s="35" t="s">
        <v>131</v>
      </c>
      <c r="F233" s="36">
        <v>2</v>
      </c>
      <c r="G233" s="33"/>
      <c r="H233" s="34">
        <v>1</v>
      </c>
      <c r="I233" s="32"/>
      <c r="J233" s="32"/>
      <c r="K233" s="31"/>
      <c r="L233" s="31"/>
      <c r="M233" s="33"/>
      <c r="N233" s="39">
        <v>740050.2</v>
      </c>
      <c r="O233" s="40" t="s">
        <v>1901</v>
      </c>
      <c r="P233" s="68">
        <v>1</v>
      </c>
      <c r="Q233" s="95" t="s">
        <v>1942</v>
      </c>
      <c r="R233" s="380">
        <v>0.98</v>
      </c>
      <c r="S233" s="351">
        <v>0.98</v>
      </c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113">
        <f t="shared" si="31"/>
        <v>0</v>
      </c>
      <c r="AF233" s="60">
        <f t="shared" si="32"/>
        <v>0</v>
      </c>
      <c r="AG233" s="60">
        <f t="shared" si="33"/>
        <v>0</v>
      </c>
      <c r="AH233" s="60">
        <f t="shared" si="34"/>
        <v>1</v>
      </c>
      <c r="AI233" s="60">
        <f t="shared" si="35"/>
        <v>0</v>
      </c>
      <c r="AJ233" s="60">
        <f t="shared" si="36"/>
        <v>0</v>
      </c>
      <c r="AK233" s="60">
        <f t="shared" si="37"/>
        <v>0</v>
      </c>
      <c r="AL233" s="60">
        <f t="shared" si="38"/>
        <v>0</v>
      </c>
      <c r="AM233" s="60">
        <f t="shared" si="39"/>
        <v>1</v>
      </c>
      <c r="AN233" s="60">
        <f t="shared" si="40"/>
        <v>0</v>
      </c>
      <c r="AO233" s="62" t="s">
        <v>2098</v>
      </c>
    </row>
    <row r="234" spans="1:42" ht="35.450000000000003" hidden="1" customHeight="1">
      <c r="A234" s="26" t="s">
        <v>12</v>
      </c>
      <c r="B234" s="34" t="s">
        <v>108</v>
      </c>
      <c r="C234" s="26">
        <v>300489</v>
      </c>
      <c r="D234" s="35" t="s">
        <v>330</v>
      </c>
      <c r="E234" s="35" t="s">
        <v>331</v>
      </c>
      <c r="F234" s="36">
        <v>2</v>
      </c>
      <c r="G234" s="33"/>
      <c r="H234" s="34">
        <v>1</v>
      </c>
      <c r="I234" s="32"/>
      <c r="J234" s="32"/>
      <c r="K234" s="31"/>
      <c r="L234" s="31"/>
      <c r="M234" s="33"/>
      <c r="N234" s="39">
        <v>570762.04</v>
      </c>
      <c r="O234" s="40" t="s">
        <v>1901</v>
      </c>
      <c r="P234" s="68">
        <v>1</v>
      </c>
      <c r="Q234" s="283" t="s">
        <v>1942</v>
      </c>
      <c r="R234" s="380">
        <v>0.98</v>
      </c>
      <c r="S234" s="351">
        <v>0.98</v>
      </c>
      <c r="T234" s="95"/>
      <c r="U234" s="95"/>
      <c r="V234" s="95"/>
      <c r="W234" s="95"/>
      <c r="X234" s="95"/>
      <c r="Y234" s="95"/>
      <c r="Z234" s="95"/>
      <c r="AA234" s="95"/>
      <c r="AB234" s="95"/>
      <c r="AC234" s="95"/>
      <c r="AD234" s="95"/>
      <c r="AE234" s="113">
        <f t="shared" si="31"/>
        <v>0</v>
      </c>
      <c r="AF234" s="60">
        <f t="shared" si="32"/>
        <v>0</v>
      </c>
      <c r="AG234" s="60">
        <f t="shared" si="33"/>
        <v>0</v>
      </c>
      <c r="AH234" s="60">
        <f t="shared" si="34"/>
        <v>1</v>
      </c>
      <c r="AI234" s="60">
        <f t="shared" si="35"/>
        <v>0</v>
      </c>
      <c r="AJ234" s="60">
        <f t="shared" si="36"/>
        <v>0</v>
      </c>
      <c r="AK234" s="60">
        <f t="shared" si="37"/>
        <v>0</v>
      </c>
      <c r="AL234" s="60">
        <f t="shared" si="38"/>
        <v>0</v>
      </c>
      <c r="AM234" s="60">
        <f t="shared" si="39"/>
        <v>1</v>
      </c>
      <c r="AN234" s="60">
        <f t="shared" si="40"/>
        <v>0</v>
      </c>
      <c r="AO234" s="62" t="s">
        <v>2098</v>
      </c>
    </row>
    <row r="235" spans="1:42" ht="35.450000000000003" hidden="1" customHeight="1">
      <c r="A235" s="26" t="s">
        <v>12</v>
      </c>
      <c r="B235" s="34" t="s">
        <v>108</v>
      </c>
      <c r="C235" s="26">
        <v>306017</v>
      </c>
      <c r="D235" s="35" t="s">
        <v>297</v>
      </c>
      <c r="E235" s="35" t="s">
        <v>298</v>
      </c>
      <c r="F235" s="36">
        <v>3</v>
      </c>
      <c r="G235" s="33"/>
      <c r="H235" s="34">
        <v>1</v>
      </c>
      <c r="I235" s="32"/>
      <c r="J235" s="32"/>
      <c r="K235" s="31"/>
      <c r="L235" s="31"/>
      <c r="M235" s="33"/>
      <c r="N235" s="39">
        <v>1146918.75</v>
      </c>
      <c r="O235" s="40" t="s">
        <v>1901</v>
      </c>
      <c r="P235" s="68">
        <v>1</v>
      </c>
      <c r="Q235" s="283" t="s">
        <v>1942</v>
      </c>
      <c r="R235" s="380">
        <v>0.98</v>
      </c>
      <c r="S235" s="351">
        <v>0.98</v>
      </c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113">
        <f t="shared" si="31"/>
        <v>0</v>
      </c>
      <c r="AF235" s="60">
        <f t="shared" si="32"/>
        <v>0</v>
      </c>
      <c r="AG235" s="60">
        <f t="shared" si="33"/>
        <v>0</v>
      </c>
      <c r="AH235" s="60">
        <f t="shared" si="34"/>
        <v>1</v>
      </c>
      <c r="AI235" s="60">
        <f t="shared" si="35"/>
        <v>0</v>
      </c>
      <c r="AJ235" s="60">
        <f t="shared" si="36"/>
        <v>0</v>
      </c>
      <c r="AK235" s="60">
        <f t="shared" si="37"/>
        <v>0</v>
      </c>
      <c r="AL235" s="60">
        <f t="shared" si="38"/>
        <v>0</v>
      </c>
      <c r="AM235" s="60">
        <f t="shared" si="39"/>
        <v>1</v>
      </c>
      <c r="AN235" s="60">
        <f t="shared" si="40"/>
        <v>0</v>
      </c>
      <c r="AO235" s="62" t="s">
        <v>2098</v>
      </c>
    </row>
    <row r="236" spans="1:42" ht="35.450000000000003" hidden="1" customHeight="1">
      <c r="A236" s="26" t="s">
        <v>12</v>
      </c>
      <c r="B236" s="34" t="s">
        <v>108</v>
      </c>
      <c r="C236" s="26">
        <v>300458</v>
      </c>
      <c r="D236" s="35" t="s">
        <v>303</v>
      </c>
      <c r="E236" s="35" t="s">
        <v>304</v>
      </c>
      <c r="F236" s="36">
        <v>3</v>
      </c>
      <c r="G236" s="33"/>
      <c r="H236" s="34">
        <v>1</v>
      </c>
      <c r="I236" s="32"/>
      <c r="J236" s="32"/>
      <c r="K236" s="31"/>
      <c r="L236" s="31"/>
      <c r="M236" s="33"/>
      <c r="N236" s="39">
        <v>668475.18999999994</v>
      </c>
      <c r="O236" s="40" t="s">
        <v>1901</v>
      </c>
      <c r="P236" s="68">
        <v>1</v>
      </c>
      <c r="Q236" s="283" t="s">
        <v>2131</v>
      </c>
      <c r="R236" s="380">
        <v>0.98</v>
      </c>
      <c r="S236" s="351">
        <v>1</v>
      </c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113">
        <f t="shared" si="31"/>
        <v>0</v>
      </c>
      <c r="AF236" s="60">
        <f t="shared" si="32"/>
        <v>0</v>
      </c>
      <c r="AG236" s="60">
        <f t="shared" si="33"/>
        <v>0</v>
      </c>
      <c r="AH236" s="60">
        <f t="shared" si="34"/>
        <v>0</v>
      </c>
      <c r="AI236" s="60">
        <f t="shared" si="35"/>
        <v>1</v>
      </c>
      <c r="AJ236" s="60">
        <f t="shared" si="36"/>
        <v>0</v>
      </c>
      <c r="AK236" s="60">
        <f t="shared" si="37"/>
        <v>0</v>
      </c>
      <c r="AL236" s="60">
        <f t="shared" si="38"/>
        <v>0</v>
      </c>
      <c r="AM236" s="60">
        <f t="shared" si="39"/>
        <v>0</v>
      </c>
      <c r="AN236" s="60">
        <f t="shared" si="40"/>
        <v>1</v>
      </c>
      <c r="AO236" s="62" t="s">
        <v>2098</v>
      </c>
    </row>
    <row r="237" spans="1:42" ht="35.450000000000003" hidden="1" customHeight="1">
      <c r="A237" s="26" t="s">
        <v>12</v>
      </c>
      <c r="B237" s="34" t="s">
        <v>108</v>
      </c>
      <c r="C237" s="26">
        <v>300459</v>
      </c>
      <c r="D237" s="35" t="s">
        <v>315</v>
      </c>
      <c r="E237" s="35" t="s">
        <v>304</v>
      </c>
      <c r="F237" s="36">
        <v>3</v>
      </c>
      <c r="G237" s="33"/>
      <c r="H237" s="34">
        <v>1</v>
      </c>
      <c r="I237" s="32"/>
      <c r="J237" s="32"/>
      <c r="K237" s="31"/>
      <c r="L237" s="31"/>
      <c r="M237" s="33"/>
      <c r="N237" s="39">
        <v>824448.52</v>
      </c>
      <c r="O237" s="40" t="s">
        <v>1901</v>
      </c>
      <c r="P237" s="68">
        <v>1</v>
      </c>
      <c r="Q237" s="283" t="s">
        <v>2131</v>
      </c>
      <c r="R237" s="380">
        <v>0.98</v>
      </c>
      <c r="S237" s="351">
        <v>1</v>
      </c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113">
        <f t="shared" si="31"/>
        <v>0</v>
      </c>
      <c r="AF237" s="60">
        <f t="shared" si="32"/>
        <v>0</v>
      </c>
      <c r="AG237" s="60">
        <f t="shared" si="33"/>
        <v>0</v>
      </c>
      <c r="AH237" s="60">
        <f t="shared" si="34"/>
        <v>0</v>
      </c>
      <c r="AI237" s="60">
        <f t="shared" si="35"/>
        <v>1</v>
      </c>
      <c r="AJ237" s="60">
        <f t="shared" si="36"/>
        <v>0</v>
      </c>
      <c r="AK237" s="60">
        <f t="shared" si="37"/>
        <v>0</v>
      </c>
      <c r="AL237" s="60">
        <f t="shared" si="38"/>
        <v>0</v>
      </c>
      <c r="AM237" s="60">
        <f t="shared" si="39"/>
        <v>0</v>
      </c>
      <c r="AN237" s="60">
        <f t="shared" si="40"/>
        <v>1</v>
      </c>
      <c r="AO237" s="62" t="s">
        <v>2098</v>
      </c>
    </row>
    <row r="238" spans="1:42" ht="35.450000000000003" hidden="1" customHeight="1">
      <c r="A238" s="26" t="s">
        <v>12</v>
      </c>
      <c r="B238" s="34" t="s">
        <v>108</v>
      </c>
      <c r="C238" s="26">
        <v>300472</v>
      </c>
      <c r="D238" s="35" t="s">
        <v>308</v>
      </c>
      <c r="E238" s="35" t="s">
        <v>304</v>
      </c>
      <c r="F238" s="36">
        <v>3</v>
      </c>
      <c r="G238" s="33"/>
      <c r="H238" s="34">
        <v>1</v>
      </c>
      <c r="I238" s="32"/>
      <c r="J238" s="32"/>
      <c r="K238" s="31"/>
      <c r="L238" s="31"/>
      <c r="M238" s="33"/>
      <c r="N238" s="39">
        <v>579730.22</v>
      </c>
      <c r="O238" s="40" t="s">
        <v>1901</v>
      </c>
      <c r="P238" s="68">
        <v>1</v>
      </c>
      <c r="Q238" s="283" t="s">
        <v>1942</v>
      </c>
      <c r="R238" s="380">
        <v>0.98</v>
      </c>
      <c r="S238" s="351">
        <v>0.98</v>
      </c>
      <c r="T238" s="95"/>
      <c r="U238" s="95"/>
      <c r="V238" s="95"/>
      <c r="W238" s="95"/>
      <c r="X238" s="95"/>
      <c r="Y238" s="95"/>
      <c r="Z238" s="95"/>
      <c r="AA238" s="95"/>
      <c r="AB238" s="95"/>
      <c r="AC238" s="95"/>
      <c r="AD238" s="95"/>
      <c r="AE238" s="113">
        <f t="shared" si="31"/>
        <v>0</v>
      </c>
      <c r="AF238" s="60">
        <f t="shared" si="32"/>
        <v>0</v>
      </c>
      <c r="AG238" s="60">
        <f t="shared" si="33"/>
        <v>0</v>
      </c>
      <c r="AH238" s="60">
        <f t="shared" si="34"/>
        <v>1</v>
      </c>
      <c r="AI238" s="60">
        <f t="shared" si="35"/>
        <v>0</v>
      </c>
      <c r="AJ238" s="60">
        <f t="shared" si="36"/>
        <v>0</v>
      </c>
      <c r="AK238" s="60">
        <f t="shared" si="37"/>
        <v>0</v>
      </c>
      <c r="AL238" s="60">
        <f t="shared" si="38"/>
        <v>0</v>
      </c>
      <c r="AM238" s="60">
        <f t="shared" si="39"/>
        <v>1</v>
      </c>
      <c r="AN238" s="60">
        <f t="shared" si="40"/>
        <v>0</v>
      </c>
      <c r="AO238" s="62" t="s">
        <v>2098</v>
      </c>
    </row>
    <row r="239" spans="1:42" ht="35.450000000000003" hidden="1" customHeight="1">
      <c r="A239" s="26" t="s">
        <v>12</v>
      </c>
      <c r="B239" s="34" t="s">
        <v>108</v>
      </c>
      <c r="C239" s="26">
        <v>306421</v>
      </c>
      <c r="D239" s="35" t="s">
        <v>301</v>
      </c>
      <c r="E239" s="35" t="s">
        <v>302</v>
      </c>
      <c r="F239" s="36">
        <v>3</v>
      </c>
      <c r="G239" s="33"/>
      <c r="H239" s="34">
        <v>1</v>
      </c>
      <c r="I239" s="32"/>
      <c r="J239" s="32"/>
      <c r="K239" s="31"/>
      <c r="L239" s="31"/>
      <c r="M239" s="33"/>
      <c r="N239" s="39">
        <v>612469.14</v>
      </c>
      <c r="O239" s="40" t="s">
        <v>1901</v>
      </c>
      <c r="P239" s="68">
        <v>1</v>
      </c>
      <c r="Q239" s="283" t="s">
        <v>1942</v>
      </c>
      <c r="R239" s="380">
        <v>0.98</v>
      </c>
      <c r="S239" s="351">
        <v>0.98</v>
      </c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113">
        <f t="shared" si="31"/>
        <v>0</v>
      </c>
      <c r="AF239" s="60">
        <f t="shared" si="32"/>
        <v>0</v>
      </c>
      <c r="AG239" s="60">
        <f t="shared" si="33"/>
        <v>0</v>
      </c>
      <c r="AH239" s="60">
        <f t="shared" si="34"/>
        <v>1</v>
      </c>
      <c r="AI239" s="60">
        <f t="shared" si="35"/>
        <v>0</v>
      </c>
      <c r="AJ239" s="60">
        <f t="shared" si="36"/>
        <v>0</v>
      </c>
      <c r="AK239" s="60">
        <f t="shared" si="37"/>
        <v>0</v>
      </c>
      <c r="AL239" s="60">
        <f t="shared" si="38"/>
        <v>0</v>
      </c>
      <c r="AM239" s="60">
        <f t="shared" si="39"/>
        <v>1</v>
      </c>
      <c r="AN239" s="60">
        <f t="shared" si="40"/>
        <v>0</v>
      </c>
      <c r="AO239" s="62" t="s">
        <v>2098</v>
      </c>
    </row>
    <row r="240" spans="1:42" ht="35.450000000000003" hidden="1" customHeight="1">
      <c r="A240" s="26" t="s">
        <v>12</v>
      </c>
      <c r="B240" s="34" t="s">
        <v>108</v>
      </c>
      <c r="C240" s="26">
        <v>300445</v>
      </c>
      <c r="D240" s="35" t="s">
        <v>310</v>
      </c>
      <c r="E240" s="35" t="s">
        <v>300</v>
      </c>
      <c r="F240" s="36">
        <v>3</v>
      </c>
      <c r="G240" s="33"/>
      <c r="H240" s="34">
        <v>1</v>
      </c>
      <c r="I240" s="32"/>
      <c r="J240" s="32"/>
      <c r="K240" s="31"/>
      <c r="L240" s="31"/>
      <c r="M240" s="33"/>
      <c r="N240" s="39">
        <v>620842.75</v>
      </c>
      <c r="O240" s="40" t="s">
        <v>1901</v>
      </c>
      <c r="P240" s="68">
        <v>1</v>
      </c>
      <c r="Q240" s="95" t="s">
        <v>1942</v>
      </c>
      <c r="R240" s="380">
        <v>0.98</v>
      </c>
      <c r="S240" s="351">
        <v>0.98</v>
      </c>
      <c r="T240" s="95"/>
      <c r="U240" s="95"/>
      <c r="V240" s="95"/>
      <c r="W240" s="95"/>
      <c r="X240" s="95"/>
      <c r="Y240" s="95"/>
      <c r="Z240" s="95"/>
      <c r="AA240" s="95"/>
      <c r="AB240" s="95"/>
      <c r="AC240" s="95"/>
      <c r="AD240" s="95"/>
      <c r="AE240" s="113">
        <f t="shared" si="31"/>
        <v>0</v>
      </c>
      <c r="AF240" s="60">
        <f t="shared" si="32"/>
        <v>0</v>
      </c>
      <c r="AG240" s="60">
        <f t="shared" si="33"/>
        <v>0</v>
      </c>
      <c r="AH240" s="60">
        <f t="shared" si="34"/>
        <v>1</v>
      </c>
      <c r="AI240" s="60">
        <f t="shared" si="35"/>
        <v>0</v>
      </c>
      <c r="AJ240" s="60">
        <f t="shared" si="36"/>
        <v>0</v>
      </c>
      <c r="AK240" s="60">
        <f t="shared" si="37"/>
        <v>0</v>
      </c>
      <c r="AL240" s="60">
        <f t="shared" si="38"/>
        <v>0</v>
      </c>
      <c r="AM240" s="60">
        <f t="shared" si="39"/>
        <v>1</v>
      </c>
      <c r="AN240" s="60">
        <f t="shared" si="40"/>
        <v>0</v>
      </c>
      <c r="AO240" s="62" t="s">
        <v>2098</v>
      </c>
    </row>
    <row r="241" spans="1:41" ht="35.450000000000003" hidden="1" customHeight="1">
      <c r="A241" s="26" t="s">
        <v>12</v>
      </c>
      <c r="B241" s="34" t="s">
        <v>108</v>
      </c>
      <c r="C241" s="26">
        <v>300446</v>
      </c>
      <c r="D241" s="35" t="s">
        <v>299</v>
      </c>
      <c r="E241" s="35" t="s">
        <v>300</v>
      </c>
      <c r="F241" s="36">
        <v>3</v>
      </c>
      <c r="G241" s="33"/>
      <c r="H241" s="34">
        <v>1</v>
      </c>
      <c r="I241" s="32"/>
      <c r="J241" s="32"/>
      <c r="K241" s="31"/>
      <c r="L241" s="31"/>
      <c r="M241" s="33"/>
      <c r="N241" s="39">
        <v>599373.56999999995</v>
      </c>
      <c r="O241" s="40" t="s">
        <v>1901</v>
      </c>
      <c r="P241" s="68">
        <v>1</v>
      </c>
      <c r="Q241" s="283" t="s">
        <v>2131</v>
      </c>
      <c r="R241" s="380">
        <v>0.98</v>
      </c>
      <c r="S241" s="351">
        <v>1</v>
      </c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113">
        <f t="shared" si="31"/>
        <v>0</v>
      </c>
      <c r="AF241" s="60">
        <f t="shared" si="32"/>
        <v>0</v>
      </c>
      <c r="AG241" s="60">
        <f t="shared" si="33"/>
        <v>0</v>
      </c>
      <c r="AH241" s="60">
        <f t="shared" si="34"/>
        <v>0</v>
      </c>
      <c r="AI241" s="60">
        <f t="shared" si="35"/>
        <v>1</v>
      </c>
      <c r="AJ241" s="60">
        <f t="shared" si="36"/>
        <v>0</v>
      </c>
      <c r="AK241" s="60">
        <f t="shared" si="37"/>
        <v>0</v>
      </c>
      <c r="AL241" s="60">
        <f t="shared" si="38"/>
        <v>0</v>
      </c>
      <c r="AM241" s="60">
        <f t="shared" si="39"/>
        <v>0</v>
      </c>
      <c r="AN241" s="60">
        <f t="shared" si="40"/>
        <v>1</v>
      </c>
      <c r="AO241" s="62" t="s">
        <v>2098</v>
      </c>
    </row>
    <row r="242" spans="1:41" ht="35.450000000000003" hidden="1" customHeight="1">
      <c r="A242" s="26" t="s">
        <v>12</v>
      </c>
      <c r="B242" s="34" t="s">
        <v>108</v>
      </c>
      <c r="C242" s="26">
        <v>300457</v>
      </c>
      <c r="D242" s="35" t="s">
        <v>309</v>
      </c>
      <c r="E242" s="35" t="s">
        <v>300</v>
      </c>
      <c r="F242" s="36">
        <v>3</v>
      </c>
      <c r="G242" s="33"/>
      <c r="H242" s="34">
        <v>1</v>
      </c>
      <c r="I242" s="32"/>
      <c r="J242" s="32"/>
      <c r="K242" s="31"/>
      <c r="L242" s="31"/>
      <c r="M242" s="33"/>
      <c r="N242" s="39">
        <v>730602.29</v>
      </c>
      <c r="O242" s="40" t="s">
        <v>1901</v>
      </c>
      <c r="P242" s="68">
        <v>1</v>
      </c>
      <c r="Q242" s="283" t="s">
        <v>1942</v>
      </c>
      <c r="R242" s="380">
        <v>0.98</v>
      </c>
      <c r="S242" s="351">
        <v>0.98</v>
      </c>
      <c r="T242" s="95"/>
      <c r="U242" s="95"/>
      <c r="V242" s="95"/>
      <c r="W242" s="95"/>
      <c r="X242" s="95"/>
      <c r="Y242" s="95"/>
      <c r="Z242" s="95"/>
      <c r="AA242" s="95"/>
      <c r="AB242" s="95"/>
      <c r="AC242" s="95"/>
      <c r="AD242" s="95"/>
      <c r="AE242" s="113">
        <f t="shared" si="31"/>
        <v>0</v>
      </c>
      <c r="AF242" s="60">
        <f t="shared" si="32"/>
        <v>0</v>
      </c>
      <c r="AG242" s="60">
        <f t="shared" si="33"/>
        <v>0</v>
      </c>
      <c r="AH242" s="60">
        <f t="shared" si="34"/>
        <v>1</v>
      </c>
      <c r="AI242" s="60">
        <f t="shared" si="35"/>
        <v>0</v>
      </c>
      <c r="AJ242" s="60">
        <f t="shared" si="36"/>
        <v>0</v>
      </c>
      <c r="AK242" s="60">
        <f t="shared" si="37"/>
        <v>0</v>
      </c>
      <c r="AL242" s="60">
        <f t="shared" si="38"/>
        <v>0</v>
      </c>
      <c r="AM242" s="60">
        <f t="shared" si="39"/>
        <v>1</v>
      </c>
      <c r="AN242" s="60">
        <f t="shared" si="40"/>
        <v>0</v>
      </c>
      <c r="AO242" s="62" t="s">
        <v>2098</v>
      </c>
    </row>
    <row r="243" spans="1:41" ht="35.450000000000003" hidden="1" customHeight="1">
      <c r="A243" s="26" t="s">
        <v>12</v>
      </c>
      <c r="B243" s="34" t="s">
        <v>108</v>
      </c>
      <c r="C243" s="26">
        <v>300467</v>
      </c>
      <c r="D243" s="35" t="s">
        <v>307</v>
      </c>
      <c r="E243" s="35" t="s">
        <v>306</v>
      </c>
      <c r="F243" s="36">
        <v>3</v>
      </c>
      <c r="G243" s="33"/>
      <c r="H243" s="34">
        <v>1</v>
      </c>
      <c r="I243" s="32"/>
      <c r="J243" s="32"/>
      <c r="K243" s="31"/>
      <c r="L243" s="31"/>
      <c r="M243" s="33"/>
      <c r="N243" s="39">
        <v>730602.29</v>
      </c>
      <c r="O243" s="40" t="s">
        <v>1901</v>
      </c>
      <c r="P243" s="68">
        <v>1</v>
      </c>
      <c r="Q243" s="283" t="s">
        <v>1942</v>
      </c>
      <c r="R243" s="380">
        <v>0.98</v>
      </c>
      <c r="S243" s="351">
        <v>0.98</v>
      </c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113">
        <f t="shared" si="31"/>
        <v>0</v>
      </c>
      <c r="AF243" s="60">
        <f t="shared" si="32"/>
        <v>0</v>
      </c>
      <c r="AG243" s="60">
        <f t="shared" si="33"/>
        <v>0</v>
      </c>
      <c r="AH243" s="60">
        <f t="shared" si="34"/>
        <v>1</v>
      </c>
      <c r="AI243" s="60">
        <f t="shared" si="35"/>
        <v>0</v>
      </c>
      <c r="AJ243" s="60">
        <f t="shared" si="36"/>
        <v>0</v>
      </c>
      <c r="AK243" s="60">
        <f t="shared" si="37"/>
        <v>0</v>
      </c>
      <c r="AL243" s="60">
        <f t="shared" si="38"/>
        <v>0</v>
      </c>
      <c r="AM243" s="60">
        <f t="shared" si="39"/>
        <v>1</v>
      </c>
      <c r="AN243" s="60">
        <f t="shared" si="40"/>
        <v>0</v>
      </c>
      <c r="AO243" s="62" t="s">
        <v>2098</v>
      </c>
    </row>
    <row r="244" spans="1:41" ht="35.450000000000003" hidden="1" customHeight="1">
      <c r="A244" s="26" t="s">
        <v>12</v>
      </c>
      <c r="B244" s="34" t="s">
        <v>108</v>
      </c>
      <c r="C244" s="26">
        <v>300468</v>
      </c>
      <c r="D244" s="35" t="s">
        <v>305</v>
      </c>
      <c r="E244" s="35" t="s">
        <v>306</v>
      </c>
      <c r="F244" s="36">
        <v>3</v>
      </c>
      <c r="G244" s="33"/>
      <c r="H244" s="34">
        <v>1</v>
      </c>
      <c r="I244" s="32"/>
      <c r="J244" s="32"/>
      <c r="K244" s="31"/>
      <c r="L244" s="31"/>
      <c r="M244" s="33"/>
      <c r="N244" s="39">
        <v>538676.18999999994</v>
      </c>
      <c r="O244" s="40" t="s">
        <v>1901</v>
      </c>
      <c r="P244" s="68">
        <v>1</v>
      </c>
      <c r="Q244" s="283" t="s">
        <v>1942</v>
      </c>
      <c r="R244" s="380">
        <v>0.98</v>
      </c>
      <c r="S244" s="351">
        <v>0.98</v>
      </c>
      <c r="T244" s="95"/>
      <c r="U244" s="95"/>
      <c r="V244" s="95"/>
      <c r="W244" s="95"/>
      <c r="X244" s="95"/>
      <c r="Y244" s="95"/>
      <c r="Z244" s="95"/>
      <c r="AA244" s="95"/>
      <c r="AB244" s="95"/>
      <c r="AC244" s="95"/>
      <c r="AD244" s="95"/>
      <c r="AE244" s="113">
        <f t="shared" si="31"/>
        <v>0</v>
      </c>
      <c r="AF244" s="60">
        <f t="shared" si="32"/>
        <v>0</v>
      </c>
      <c r="AG244" s="60">
        <f t="shared" si="33"/>
        <v>0</v>
      </c>
      <c r="AH244" s="60">
        <f t="shared" si="34"/>
        <v>1</v>
      </c>
      <c r="AI244" s="60">
        <f t="shared" si="35"/>
        <v>0</v>
      </c>
      <c r="AJ244" s="60">
        <f t="shared" si="36"/>
        <v>0</v>
      </c>
      <c r="AK244" s="60">
        <f t="shared" si="37"/>
        <v>0</v>
      </c>
      <c r="AL244" s="60">
        <f t="shared" si="38"/>
        <v>0</v>
      </c>
      <c r="AM244" s="60">
        <f t="shared" si="39"/>
        <v>1</v>
      </c>
      <c r="AN244" s="60">
        <f t="shared" si="40"/>
        <v>0</v>
      </c>
      <c r="AO244" s="62" t="s">
        <v>2098</v>
      </c>
    </row>
    <row r="245" spans="1:41" ht="35.450000000000003" hidden="1" customHeight="1">
      <c r="A245" s="26" t="s">
        <v>12</v>
      </c>
      <c r="B245" s="34" t="s">
        <v>108</v>
      </c>
      <c r="C245" s="26">
        <v>300492</v>
      </c>
      <c r="D245" s="35" t="s">
        <v>312</v>
      </c>
      <c r="E245" s="35" t="s">
        <v>306</v>
      </c>
      <c r="F245" s="36">
        <v>3</v>
      </c>
      <c r="G245" s="33"/>
      <c r="H245" s="34">
        <v>1</v>
      </c>
      <c r="I245" s="32"/>
      <c r="J245" s="32"/>
      <c r="K245" s="31"/>
      <c r="L245" s="31"/>
      <c r="M245" s="33"/>
      <c r="N245" s="39">
        <v>750245.64</v>
      </c>
      <c r="O245" s="40" t="s">
        <v>1901</v>
      </c>
      <c r="P245" s="68">
        <v>1</v>
      </c>
      <c r="Q245" s="283" t="s">
        <v>1942</v>
      </c>
      <c r="R245" s="380">
        <v>0.98</v>
      </c>
      <c r="S245" s="351">
        <v>0.98</v>
      </c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113">
        <f t="shared" si="31"/>
        <v>0</v>
      </c>
      <c r="AF245" s="60">
        <f t="shared" si="32"/>
        <v>0</v>
      </c>
      <c r="AG245" s="60">
        <f t="shared" si="33"/>
        <v>0</v>
      </c>
      <c r="AH245" s="60">
        <f t="shared" si="34"/>
        <v>1</v>
      </c>
      <c r="AI245" s="60">
        <f t="shared" si="35"/>
        <v>0</v>
      </c>
      <c r="AJ245" s="60">
        <f t="shared" si="36"/>
        <v>0</v>
      </c>
      <c r="AK245" s="60">
        <f t="shared" si="37"/>
        <v>0</v>
      </c>
      <c r="AL245" s="60">
        <f t="shared" si="38"/>
        <v>0</v>
      </c>
      <c r="AM245" s="60">
        <f t="shared" si="39"/>
        <v>1</v>
      </c>
      <c r="AN245" s="60">
        <f t="shared" si="40"/>
        <v>0</v>
      </c>
      <c r="AO245" s="62" t="s">
        <v>2098</v>
      </c>
    </row>
    <row r="246" spans="1:41" ht="35.450000000000003" hidden="1" customHeight="1">
      <c r="A246" s="26" t="s">
        <v>12</v>
      </c>
      <c r="B246" s="34" t="s">
        <v>108</v>
      </c>
      <c r="C246" s="26">
        <v>300493</v>
      </c>
      <c r="D246" s="35" t="s">
        <v>313</v>
      </c>
      <c r="E246" s="35" t="s">
        <v>306</v>
      </c>
      <c r="F246" s="36">
        <v>3</v>
      </c>
      <c r="G246" s="33"/>
      <c r="H246" s="34">
        <v>1</v>
      </c>
      <c r="I246" s="32"/>
      <c r="J246" s="32"/>
      <c r="K246" s="31"/>
      <c r="L246" s="31"/>
      <c r="M246" s="33"/>
      <c r="N246" s="39">
        <v>532184.82999999996</v>
      </c>
      <c r="O246" s="40" t="s">
        <v>1901</v>
      </c>
      <c r="P246" s="68">
        <v>1</v>
      </c>
      <c r="Q246" s="283" t="s">
        <v>2131</v>
      </c>
      <c r="R246" s="380">
        <v>0.98</v>
      </c>
      <c r="S246" s="351">
        <v>1</v>
      </c>
      <c r="T246" s="95"/>
      <c r="U246" s="95"/>
      <c r="V246" s="95"/>
      <c r="W246" s="95"/>
      <c r="X246" s="95"/>
      <c r="Y246" s="95"/>
      <c r="Z246" s="95"/>
      <c r="AA246" s="95"/>
      <c r="AB246" s="95"/>
      <c r="AC246" s="95"/>
      <c r="AD246" s="95"/>
      <c r="AE246" s="113">
        <f t="shared" si="31"/>
        <v>0</v>
      </c>
      <c r="AF246" s="60">
        <f t="shared" si="32"/>
        <v>0</v>
      </c>
      <c r="AG246" s="60">
        <f t="shared" si="33"/>
        <v>0</v>
      </c>
      <c r="AH246" s="60">
        <f t="shared" si="34"/>
        <v>0</v>
      </c>
      <c r="AI246" s="60">
        <f t="shared" si="35"/>
        <v>1</v>
      </c>
      <c r="AJ246" s="60">
        <f t="shared" si="36"/>
        <v>0</v>
      </c>
      <c r="AK246" s="60">
        <f t="shared" si="37"/>
        <v>0</v>
      </c>
      <c r="AL246" s="60">
        <f t="shared" si="38"/>
        <v>0</v>
      </c>
      <c r="AM246" s="60">
        <f t="shared" si="39"/>
        <v>0</v>
      </c>
      <c r="AN246" s="60">
        <f t="shared" si="40"/>
        <v>1</v>
      </c>
      <c r="AO246" s="62" t="s">
        <v>2098</v>
      </c>
    </row>
    <row r="247" spans="1:41" ht="35.450000000000003" hidden="1" customHeight="1">
      <c r="A247" s="26" t="s">
        <v>12</v>
      </c>
      <c r="B247" s="34" t="s">
        <v>108</v>
      </c>
      <c r="C247" s="26">
        <v>306019</v>
      </c>
      <c r="D247" s="35" t="s">
        <v>314</v>
      </c>
      <c r="E247" s="35" t="s">
        <v>306</v>
      </c>
      <c r="F247" s="36">
        <v>3</v>
      </c>
      <c r="G247" s="33"/>
      <c r="H247" s="34">
        <v>1</v>
      </c>
      <c r="I247" s="32"/>
      <c r="J247" s="32"/>
      <c r="K247" s="31"/>
      <c r="L247" s="31"/>
      <c r="M247" s="33"/>
      <c r="N247" s="39">
        <v>505444.28</v>
      </c>
      <c r="O247" s="40" t="s">
        <v>1901</v>
      </c>
      <c r="P247" s="68">
        <v>1</v>
      </c>
      <c r="Q247" s="283" t="s">
        <v>1942</v>
      </c>
      <c r="R247" s="380">
        <v>0.98</v>
      </c>
      <c r="S247" s="351">
        <v>0.98</v>
      </c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113">
        <f t="shared" si="31"/>
        <v>0</v>
      </c>
      <c r="AF247" s="60">
        <f t="shared" si="32"/>
        <v>0</v>
      </c>
      <c r="AG247" s="60">
        <f t="shared" si="33"/>
        <v>0</v>
      </c>
      <c r="AH247" s="60">
        <f t="shared" si="34"/>
        <v>1</v>
      </c>
      <c r="AI247" s="60">
        <f t="shared" si="35"/>
        <v>0</v>
      </c>
      <c r="AJ247" s="60">
        <f t="shared" si="36"/>
        <v>0</v>
      </c>
      <c r="AK247" s="60">
        <f t="shared" si="37"/>
        <v>0</v>
      </c>
      <c r="AL247" s="60">
        <f t="shared" si="38"/>
        <v>0</v>
      </c>
      <c r="AM247" s="60">
        <f t="shared" si="39"/>
        <v>1</v>
      </c>
      <c r="AN247" s="60">
        <f t="shared" si="40"/>
        <v>0</v>
      </c>
      <c r="AO247" s="62" t="s">
        <v>2098</v>
      </c>
    </row>
    <row r="248" spans="1:41" ht="35.450000000000003" hidden="1" customHeight="1">
      <c r="A248" s="26" t="s">
        <v>12</v>
      </c>
      <c r="B248" s="34" t="s">
        <v>134</v>
      </c>
      <c r="C248" s="26">
        <v>103215</v>
      </c>
      <c r="D248" s="35" t="s">
        <v>141</v>
      </c>
      <c r="E248" s="35" t="s">
        <v>136</v>
      </c>
      <c r="F248" s="36">
        <v>3</v>
      </c>
      <c r="G248" s="33"/>
      <c r="H248" s="34">
        <v>1</v>
      </c>
      <c r="I248" s="32"/>
      <c r="J248" s="32"/>
      <c r="K248" s="31"/>
      <c r="L248" s="31"/>
      <c r="M248" s="33"/>
      <c r="N248" s="39">
        <v>1416994.55</v>
      </c>
      <c r="O248" s="40" t="s">
        <v>1901</v>
      </c>
      <c r="P248" s="68">
        <v>1</v>
      </c>
      <c r="Q248" s="95" t="s">
        <v>2131</v>
      </c>
      <c r="R248" s="100">
        <v>1</v>
      </c>
      <c r="S248" s="100">
        <v>1</v>
      </c>
      <c r="T248" s="95"/>
      <c r="U248" s="95"/>
      <c r="V248" s="95"/>
      <c r="W248" s="95"/>
      <c r="X248" s="95"/>
      <c r="Y248" s="95"/>
      <c r="Z248" s="95"/>
      <c r="AA248" s="95"/>
      <c r="AB248" s="95"/>
      <c r="AC248" s="95"/>
      <c r="AD248" s="95"/>
      <c r="AE248" s="113">
        <f t="shared" si="31"/>
        <v>0</v>
      </c>
      <c r="AF248" s="60">
        <f t="shared" si="32"/>
        <v>0</v>
      </c>
      <c r="AG248" s="60">
        <f t="shared" si="33"/>
        <v>0</v>
      </c>
      <c r="AH248" s="60">
        <f t="shared" si="34"/>
        <v>0</v>
      </c>
      <c r="AI248" s="60">
        <f t="shared" si="35"/>
        <v>1</v>
      </c>
      <c r="AJ248" s="60">
        <f t="shared" si="36"/>
        <v>0</v>
      </c>
      <c r="AK248" s="60">
        <f t="shared" si="37"/>
        <v>0</v>
      </c>
      <c r="AL248" s="60">
        <f t="shared" si="38"/>
        <v>0</v>
      </c>
      <c r="AM248" s="60">
        <f t="shared" si="39"/>
        <v>0</v>
      </c>
      <c r="AN248" s="60">
        <f t="shared" si="40"/>
        <v>1</v>
      </c>
    </row>
    <row r="249" spans="1:41" ht="35.450000000000003" hidden="1" customHeight="1">
      <c r="A249" s="26" t="s">
        <v>12</v>
      </c>
      <c r="B249" s="34" t="s">
        <v>134</v>
      </c>
      <c r="C249" s="26">
        <v>103241</v>
      </c>
      <c r="D249" s="35" t="s">
        <v>140</v>
      </c>
      <c r="E249" s="35" t="s">
        <v>136</v>
      </c>
      <c r="F249" s="36">
        <v>3</v>
      </c>
      <c r="G249" s="33"/>
      <c r="H249" s="34">
        <v>1</v>
      </c>
      <c r="I249" s="32"/>
      <c r="J249" s="32"/>
      <c r="K249" s="31"/>
      <c r="L249" s="31"/>
      <c r="M249" s="33"/>
      <c r="N249" s="39">
        <v>2061137.84</v>
      </c>
      <c r="O249" s="40" t="s">
        <v>1901</v>
      </c>
      <c r="P249" s="68">
        <v>1</v>
      </c>
      <c r="Q249" s="95" t="s">
        <v>2131</v>
      </c>
      <c r="R249" s="100">
        <v>1</v>
      </c>
      <c r="S249" s="100">
        <v>1</v>
      </c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113">
        <f t="shared" si="31"/>
        <v>0</v>
      </c>
      <c r="AF249" s="60">
        <f t="shared" si="32"/>
        <v>0</v>
      </c>
      <c r="AG249" s="60">
        <f t="shared" si="33"/>
        <v>0</v>
      </c>
      <c r="AH249" s="60">
        <f t="shared" si="34"/>
        <v>0</v>
      </c>
      <c r="AI249" s="60">
        <f t="shared" si="35"/>
        <v>1</v>
      </c>
      <c r="AJ249" s="60">
        <f t="shared" si="36"/>
        <v>0</v>
      </c>
      <c r="AK249" s="60">
        <f t="shared" si="37"/>
        <v>0</v>
      </c>
      <c r="AL249" s="60">
        <f t="shared" si="38"/>
        <v>0</v>
      </c>
      <c r="AM249" s="60">
        <f t="shared" si="39"/>
        <v>0</v>
      </c>
      <c r="AN249" s="60">
        <f t="shared" si="40"/>
        <v>1</v>
      </c>
    </row>
    <row r="250" spans="1:41" ht="35.450000000000003" hidden="1" customHeight="1">
      <c r="A250" s="26" t="s">
        <v>12</v>
      </c>
      <c r="B250" s="34" t="s">
        <v>134</v>
      </c>
      <c r="C250" s="26">
        <v>300614</v>
      </c>
      <c r="D250" s="35" t="s">
        <v>137</v>
      </c>
      <c r="E250" s="35" t="s">
        <v>136</v>
      </c>
      <c r="F250" s="36">
        <v>3</v>
      </c>
      <c r="G250" s="33"/>
      <c r="H250" s="34">
        <v>1</v>
      </c>
      <c r="I250" s="32"/>
      <c r="J250" s="32"/>
      <c r="K250" s="31"/>
      <c r="L250" s="31"/>
      <c r="M250" s="33"/>
      <c r="N250" s="39">
        <v>618992.18000000005</v>
      </c>
      <c r="O250" s="40" t="s">
        <v>1901</v>
      </c>
      <c r="P250" s="68">
        <v>1</v>
      </c>
      <c r="Q250" s="95" t="s">
        <v>2131</v>
      </c>
      <c r="R250" s="100">
        <v>1</v>
      </c>
      <c r="S250" s="100">
        <v>1</v>
      </c>
      <c r="T250" s="95"/>
      <c r="U250" s="95"/>
      <c r="V250" s="95"/>
      <c r="W250" s="95"/>
      <c r="X250" s="95"/>
      <c r="Y250" s="95"/>
      <c r="Z250" s="95"/>
      <c r="AA250" s="95"/>
      <c r="AB250" s="95"/>
      <c r="AC250" s="95"/>
      <c r="AD250" s="95"/>
      <c r="AE250" s="113">
        <f t="shared" si="31"/>
        <v>0</v>
      </c>
      <c r="AF250" s="60">
        <f t="shared" si="32"/>
        <v>0</v>
      </c>
      <c r="AG250" s="60">
        <f t="shared" si="33"/>
        <v>0</v>
      </c>
      <c r="AH250" s="60">
        <f t="shared" si="34"/>
        <v>0</v>
      </c>
      <c r="AI250" s="60">
        <f t="shared" si="35"/>
        <v>1</v>
      </c>
      <c r="AJ250" s="60">
        <f t="shared" si="36"/>
        <v>0</v>
      </c>
      <c r="AK250" s="60">
        <f t="shared" si="37"/>
        <v>0</v>
      </c>
      <c r="AL250" s="60">
        <f t="shared" si="38"/>
        <v>0</v>
      </c>
      <c r="AM250" s="60">
        <f t="shared" si="39"/>
        <v>0</v>
      </c>
      <c r="AN250" s="60">
        <f t="shared" si="40"/>
        <v>1</v>
      </c>
    </row>
    <row r="251" spans="1:41" ht="35.450000000000003" hidden="1" customHeight="1">
      <c r="A251" s="26" t="s">
        <v>12</v>
      </c>
      <c r="B251" s="34" t="s">
        <v>134</v>
      </c>
      <c r="C251" s="26">
        <v>306107</v>
      </c>
      <c r="D251" s="35" t="s">
        <v>135</v>
      </c>
      <c r="E251" s="35" t="s">
        <v>136</v>
      </c>
      <c r="F251" s="36">
        <v>3</v>
      </c>
      <c r="G251" s="33"/>
      <c r="H251" s="34">
        <v>1</v>
      </c>
      <c r="I251" s="32"/>
      <c r="J251" s="32"/>
      <c r="K251" s="31"/>
      <c r="L251" s="31"/>
      <c r="M251" s="33"/>
      <c r="N251" s="39">
        <v>2160530.5499999998</v>
      </c>
      <c r="O251" s="40" t="s">
        <v>1901</v>
      </c>
      <c r="P251" s="68">
        <v>1</v>
      </c>
      <c r="Q251" s="95" t="s">
        <v>2131</v>
      </c>
      <c r="R251" s="100">
        <v>1</v>
      </c>
      <c r="S251" s="100">
        <v>1</v>
      </c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113">
        <f t="shared" si="31"/>
        <v>0</v>
      </c>
      <c r="AF251" s="60">
        <f t="shared" si="32"/>
        <v>0</v>
      </c>
      <c r="AG251" s="60">
        <f t="shared" si="33"/>
        <v>0</v>
      </c>
      <c r="AH251" s="60">
        <f t="shared" si="34"/>
        <v>0</v>
      </c>
      <c r="AI251" s="60">
        <f t="shared" si="35"/>
        <v>1</v>
      </c>
      <c r="AJ251" s="60">
        <f t="shared" si="36"/>
        <v>0</v>
      </c>
      <c r="AK251" s="60">
        <f t="shared" si="37"/>
        <v>0</v>
      </c>
      <c r="AL251" s="60">
        <f t="shared" si="38"/>
        <v>0</v>
      </c>
      <c r="AM251" s="60">
        <f t="shared" si="39"/>
        <v>0</v>
      </c>
      <c r="AN251" s="60">
        <f t="shared" si="40"/>
        <v>1</v>
      </c>
    </row>
    <row r="252" spans="1:41" ht="35.450000000000003" hidden="1" customHeight="1">
      <c r="A252" s="26" t="s">
        <v>12</v>
      </c>
      <c r="B252" s="34" t="s">
        <v>134</v>
      </c>
      <c r="C252" s="26">
        <v>323901</v>
      </c>
      <c r="D252" s="35" t="s">
        <v>139</v>
      </c>
      <c r="E252" s="35" t="s">
        <v>136</v>
      </c>
      <c r="F252" s="36">
        <v>3</v>
      </c>
      <c r="G252" s="33"/>
      <c r="H252" s="34">
        <v>1</v>
      </c>
      <c r="I252" s="32"/>
      <c r="J252" s="32"/>
      <c r="K252" s="31"/>
      <c r="L252" s="31"/>
      <c r="M252" s="33"/>
      <c r="N252" s="39">
        <v>569092.68000000005</v>
      </c>
      <c r="O252" s="40" t="s">
        <v>1901</v>
      </c>
      <c r="P252" s="68">
        <v>1</v>
      </c>
      <c r="Q252" s="95" t="s">
        <v>2131</v>
      </c>
      <c r="R252" s="100">
        <v>1</v>
      </c>
      <c r="S252" s="100">
        <v>1</v>
      </c>
      <c r="T252" s="95"/>
      <c r="U252" s="95"/>
      <c r="V252" s="95"/>
      <c r="W252" s="95"/>
      <c r="X252" s="95"/>
      <c r="Y252" s="95"/>
      <c r="Z252" s="95"/>
      <c r="AA252" s="95"/>
      <c r="AB252" s="95"/>
      <c r="AC252" s="95"/>
      <c r="AD252" s="95"/>
      <c r="AE252" s="113">
        <f t="shared" si="31"/>
        <v>0</v>
      </c>
      <c r="AF252" s="60">
        <f t="shared" si="32"/>
        <v>0</v>
      </c>
      <c r="AG252" s="60">
        <f t="shared" si="33"/>
        <v>0</v>
      </c>
      <c r="AH252" s="60">
        <f t="shared" si="34"/>
        <v>0</v>
      </c>
      <c r="AI252" s="60">
        <f t="shared" si="35"/>
        <v>1</v>
      </c>
      <c r="AJ252" s="60">
        <f t="shared" si="36"/>
        <v>0</v>
      </c>
      <c r="AK252" s="60">
        <f t="shared" si="37"/>
        <v>0</v>
      </c>
      <c r="AL252" s="60">
        <f t="shared" si="38"/>
        <v>0</v>
      </c>
      <c r="AM252" s="60">
        <f t="shared" si="39"/>
        <v>0</v>
      </c>
      <c r="AN252" s="60">
        <f t="shared" si="40"/>
        <v>1</v>
      </c>
    </row>
    <row r="253" spans="1:41" ht="35.450000000000003" hidden="1" customHeight="1">
      <c r="A253" s="26" t="s">
        <v>12</v>
      </c>
      <c r="B253" s="34" t="s">
        <v>134</v>
      </c>
      <c r="C253" s="26">
        <v>323903</v>
      </c>
      <c r="D253" s="35" t="s">
        <v>138</v>
      </c>
      <c r="E253" s="35" t="s">
        <v>136</v>
      </c>
      <c r="F253" s="36">
        <v>3</v>
      </c>
      <c r="G253" s="33"/>
      <c r="H253" s="34">
        <v>1</v>
      </c>
      <c r="I253" s="32"/>
      <c r="J253" s="32"/>
      <c r="K253" s="31"/>
      <c r="L253" s="31"/>
      <c r="M253" s="33"/>
      <c r="N253" s="39">
        <v>348325.74</v>
      </c>
      <c r="O253" s="40" t="s">
        <v>1901</v>
      </c>
      <c r="P253" s="68">
        <v>1</v>
      </c>
      <c r="Q253" s="95" t="s">
        <v>2131</v>
      </c>
      <c r="R253" s="100">
        <v>1</v>
      </c>
      <c r="S253" s="100">
        <v>1</v>
      </c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113">
        <f t="shared" si="31"/>
        <v>0</v>
      </c>
      <c r="AF253" s="60">
        <f t="shared" si="32"/>
        <v>0</v>
      </c>
      <c r="AG253" s="60">
        <f t="shared" si="33"/>
        <v>0</v>
      </c>
      <c r="AH253" s="60">
        <f t="shared" si="34"/>
        <v>0</v>
      </c>
      <c r="AI253" s="60">
        <f t="shared" si="35"/>
        <v>1</v>
      </c>
      <c r="AJ253" s="60">
        <f t="shared" si="36"/>
        <v>0</v>
      </c>
      <c r="AK253" s="60">
        <f t="shared" si="37"/>
        <v>0</v>
      </c>
      <c r="AL253" s="60">
        <f t="shared" si="38"/>
        <v>0</v>
      </c>
      <c r="AM253" s="60">
        <f t="shared" si="39"/>
        <v>0</v>
      </c>
      <c r="AN253" s="60">
        <f t="shared" si="40"/>
        <v>1</v>
      </c>
    </row>
    <row r="254" spans="1:41" ht="35.450000000000003" hidden="1" customHeight="1">
      <c r="A254" s="34" t="s">
        <v>12</v>
      </c>
      <c r="B254" s="34" t="s">
        <v>84</v>
      </c>
      <c r="C254" s="34">
        <v>300542</v>
      </c>
      <c r="D254" s="41" t="s">
        <v>85</v>
      </c>
      <c r="E254" s="41" t="s">
        <v>86</v>
      </c>
      <c r="F254" s="34">
        <v>1</v>
      </c>
      <c r="G254" s="19"/>
      <c r="H254" s="34">
        <v>1</v>
      </c>
      <c r="I254" s="19"/>
      <c r="J254" s="19"/>
      <c r="K254" s="19"/>
      <c r="L254" s="19"/>
      <c r="M254" s="18"/>
      <c r="N254" s="42">
        <v>1452300.94</v>
      </c>
      <c r="O254" s="40" t="s">
        <v>1901</v>
      </c>
      <c r="P254" s="68">
        <v>1</v>
      </c>
      <c r="Q254" s="95" t="s">
        <v>2131</v>
      </c>
      <c r="R254" s="100">
        <v>0.8</v>
      </c>
      <c r="S254" s="100">
        <v>1</v>
      </c>
      <c r="T254" s="95"/>
      <c r="U254" s="95"/>
      <c r="V254" s="95"/>
      <c r="W254" s="95"/>
      <c r="X254" s="95"/>
      <c r="Y254" s="95"/>
      <c r="Z254" s="95"/>
      <c r="AA254" s="95"/>
      <c r="AB254" s="95"/>
      <c r="AC254" s="95"/>
      <c r="AD254" s="95"/>
      <c r="AE254" s="113">
        <f t="shared" si="31"/>
        <v>0</v>
      </c>
      <c r="AF254" s="60">
        <f t="shared" si="32"/>
        <v>0</v>
      </c>
      <c r="AG254" s="60">
        <f t="shared" si="33"/>
        <v>0</v>
      </c>
      <c r="AH254" s="60">
        <f t="shared" si="34"/>
        <v>0</v>
      </c>
      <c r="AI254" s="60">
        <f t="shared" si="35"/>
        <v>1</v>
      </c>
      <c r="AJ254" s="60">
        <f t="shared" si="36"/>
        <v>0</v>
      </c>
      <c r="AK254" s="60">
        <f t="shared" si="37"/>
        <v>0</v>
      </c>
      <c r="AL254" s="60">
        <f t="shared" si="38"/>
        <v>0</v>
      </c>
      <c r="AM254" s="60">
        <f t="shared" si="39"/>
        <v>0</v>
      </c>
      <c r="AN254" s="60">
        <f t="shared" si="40"/>
        <v>1</v>
      </c>
    </row>
    <row r="255" spans="1:41" ht="35.450000000000003" hidden="1" customHeight="1">
      <c r="A255" s="34" t="s">
        <v>12</v>
      </c>
      <c r="B255" s="34" t="s">
        <v>84</v>
      </c>
      <c r="C255" s="34">
        <v>300583</v>
      </c>
      <c r="D255" s="41" t="s">
        <v>87</v>
      </c>
      <c r="E255" s="41" t="s">
        <v>86</v>
      </c>
      <c r="F255" s="34">
        <v>1</v>
      </c>
      <c r="G255" s="19"/>
      <c r="H255" s="34">
        <v>1</v>
      </c>
      <c r="I255" s="19"/>
      <c r="J255" s="19"/>
      <c r="K255" s="19"/>
      <c r="L255" s="19"/>
      <c r="M255" s="18"/>
      <c r="N255" s="42">
        <v>679654.89</v>
      </c>
      <c r="O255" s="40" t="s">
        <v>1901</v>
      </c>
      <c r="P255" s="68">
        <v>1</v>
      </c>
      <c r="Q255" s="95" t="s">
        <v>2131</v>
      </c>
      <c r="R255" s="100">
        <v>0.8</v>
      </c>
      <c r="S255" s="100">
        <v>1</v>
      </c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113">
        <f t="shared" si="31"/>
        <v>0</v>
      </c>
      <c r="AF255" s="60">
        <f t="shared" si="32"/>
        <v>0</v>
      </c>
      <c r="AG255" s="60">
        <f t="shared" si="33"/>
        <v>0</v>
      </c>
      <c r="AH255" s="60">
        <f t="shared" si="34"/>
        <v>0</v>
      </c>
      <c r="AI255" s="60">
        <f t="shared" si="35"/>
        <v>1</v>
      </c>
      <c r="AJ255" s="60">
        <f t="shared" si="36"/>
        <v>0</v>
      </c>
      <c r="AK255" s="60">
        <f t="shared" si="37"/>
        <v>0</v>
      </c>
      <c r="AL255" s="60">
        <f t="shared" si="38"/>
        <v>0</v>
      </c>
      <c r="AM255" s="60">
        <f t="shared" si="39"/>
        <v>0</v>
      </c>
      <c r="AN255" s="60">
        <f t="shared" si="40"/>
        <v>1</v>
      </c>
    </row>
    <row r="256" spans="1:41" ht="35.450000000000003" hidden="1" customHeight="1">
      <c r="A256" s="34" t="s">
        <v>12</v>
      </c>
      <c r="B256" s="34" t="s">
        <v>84</v>
      </c>
      <c r="C256" s="34">
        <v>306105</v>
      </c>
      <c r="D256" s="41" t="s">
        <v>88</v>
      </c>
      <c r="E256" s="41" t="s">
        <v>86</v>
      </c>
      <c r="F256" s="34">
        <v>1</v>
      </c>
      <c r="G256" s="19"/>
      <c r="H256" s="34">
        <v>1</v>
      </c>
      <c r="I256" s="19"/>
      <c r="J256" s="19"/>
      <c r="K256" s="19"/>
      <c r="L256" s="19"/>
      <c r="M256" s="18"/>
      <c r="N256" s="42">
        <v>3689427.49</v>
      </c>
      <c r="O256" s="40" t="s">
        <v>1901</v>
      </c>
      <c r="P256" s="68">
        <v>1</v>
      </c>
      <c r="Q256" s="95" t="s">
        <v>2131</v>
      </c>
      <c r="R256" s="123">
        <v>0.8</v>
      </c>
      <c r="S256" s="123">
        <v>1</v>
      </c>
      <c r="T256" s="95"/>
      <c r="U256" s="95"/>
      <c r="V256" s="95"/>
      <c r="W256" s="95"/>
      <c r="X256" s="95"/>
      <c r="Y256" s="95"/>
      <c r="Z256" s="95"/>
      <c r="AA256" s="95"/>
      <c r="AB256" s="95"/>
      <c r="AC256" s="95"/>
      <c r="AD256" s="95"/>
      <c r="AE256" s="113">
        <f t="shared" si="31"/>
        <v>0</v>
      </c>
      <c r="AF256" s="60">
        <f t="shared" si="32"/>
        <v>0</v>
      </c>
      <c r="AG256" s="60">
        <f t="shared" si="33"/>
        <v>0</v>
      </c>
      <c r="AH256" s="60">
        <f t="shared" si="34"/>
        <v>0</v>
      </c>
      <c r="AI256" s="60">
        <f t="shared" si="35"/>
        <v>1</v>
      </c>
      <c r="AJ256" s="60">
        <f t="shared" si="36"/>
        <v>0</v>
      </c>
      <c r="AK256" s="60">
        <f t="shared" si="37"/>
        <v>0</v>
      </c>
      <c r="AL256" s="60">
        <f t="shared" si="38"/>
        <v>0</v>
      </c>
      <c r="AM256" s="60">
        <f t="shared" si="39"/>
        <v>0</v>
      </c>
      <c r="AN256" s="60">
        <f t="shared" si="40"/>
        <v>1</v>
      </c>
    </row>
    <row r="257" spans="1:42" ht="35.450000000000003" hidden="1" customHeight="1">
      <c r="A257" s="26" t="s">
        <v>12</v>
      </c>
      <c r="B257" s="34" t="s">
        <v>42</v>
      </c>
      <c r="C257" s="26">
        <v>300520</v>
      </c>
      <c r="D257" s="35" t="s">
        <v>252</v>
      </c>
      <c r="E257" s="35" t="s">
        <v>90</v>
      </c>
      <c r="F257" s="36">
        <v>1</v>
      </c>
      <c r="G257" s="33"/>
      <c r="H257" s="34">
        <v>1</v>
      </c>
      <c r="I257" s="32"/>
      <c r="J257" s="32"/>
      <c r="K257" s="31"/>
      <c r="L257" s="31"/>
      <c r="M257" s="33"/>
      <c r="N257" s="39">
        <v>1897430.9</v>
      </c>
      <c r="O257" s="40" t="s">
        <v>1901</v>
      </c>
      <c r="P257" s="68">
        <v>1</v>
      </c>
      <c r="Q257" s="95" t="s">
        <v>2131</v>
      </c>
      <c r="R257" s="123">
        <v>0.8</v>
      </c>
      <c r="S257" s="382">
        <v>1</v>
      </c>
      <c r="T257" s="95"/>
      <c r="U257" s="95"/>
      <c r="V257" s="95"/>
      <c r="W257" s="95"/>
      <c r="X257" s="95"/>
      <c r="Y257" s="95"/>
      <c r="Z257" s="95"/>
      <c r="AA257" s="95"/>
      <c r="AB257" s="95"/>
      <c r="AC257" s="95"/>
      <c r="AD257" s="95"/>
      <c r="AE257" s="113">
        <f t="shared" si="31"/>
        <v>0</v>
      </c>
      <c r="AF257" s="60">
        <f t="shared" si="32"/>
        <v>0</v>
      </c>
      <c r="AG257" s="60">
        <f t="shared" si="33"/>
        <v>0</v>
      </c>
      <c r="AH257" s="60">
        <f t="shared" si="34"/>
        <v>0</v>
      </c>
      <c r="AI257" s="60">
        <f t="shared" si="35"/>
        <v>1</v>
      </c>
      <c r="AJ257" s="60">
        <f t="shared" si="36"/>
        <v>0</v>
      </c>
      <c r="AK257" s="60">
        <f t="shared" si="37"/>
        <v>0</v>
      </c>
      <c r="AL257" s="60">
        <f t="shared" si="38"/>
        <v>0</v>
      </c>
      <c r="AM257" s="60">
        <f t="shared" si="39"/>
        <v>0</v>
      </c>
      <c r="AN257" s="60">
        <f t="shared" si="40"/>
        <v>1</v>
      </c>
      <c r="AO257" s="62" t="s">
        <v>2098</v>
      </c>
    </row>
    <row r="258" spans="1:42" ht="35.450000000000003" hidden="1" customHeight="1">
      <c r="A258" s="34" t="s">
        <v>12</v>
      </c>
      <c r="B258" s="34" t="s">
        <v>42</v>
      </c>
      <c r="C258" s="34">
        <v>300521</v>
      </c>
      <c r="D258" s="41" t="s">
        <v>89</v>
      </c>
      <c r="E258" s="41" t="s">
        <v>90</v>
      </c>
      <c r="F258" s="34">
        <v>1</v>
      </c>
      <c r="G258" s="19"/>
      <c r="H258" s="34">
        <v>1</v>
      </c>
      <c r="I258" s="19"/>
      <c r="J258" s="19"/>
      <c r="K258" s="19"/>
      <c r="L258" s="19"/>
      <c r="M258" s="18"/>
      <c r="N258" s="42">
        <v>1800665.03</v>
      </c>
      <c r="O258" s="40" t="s">
        <v>1901</v>
      </c>
      <c r="P258" s="68">
        <v>1</v>
      </c>
      <c r="Q258" s="95" t="s">
        <v>2131</v>
      </c>
      <c r="R258" s="123">
        <v>1</v>
      </c>
      <c r="S258" s="381">
        <v>1</v>
      </c>
      <c r="T258" s="95"/>
      <c r="U258" s="95"/>
      <c r="V258" s="95"/>
      <c r="W258" s="95"/>
      <c r="X258" s="95"/>
      <c r="Y258" s="95"/>
      <c r="Z258" s="95"/>
      <c r="AA258" s="95"/>
      <c r="AB258" s="95"/>
      <c r="AC258" s="95"/>
      <c r="AD258" s="95"/>
      <c r="AE258" s="113">
        <f t="shared" si="31"/>
        <v>0</v>
      </c>
      <c r="AF258" s="60">
        <f t="shared" si="32"/>
        <v>0</v>
      </c>
      <c r="AG258" s="60">
        <f t="shared" si="33"/>
        <v>0</v>
      </c>
      <c r="AH258" s="60">
        <f t="shared" si="34"/>
        <v>0</v>
      </c>
      <c r="AI258" s="60">
        <f t="shared" si="35"/>
        <v>1</v>
      </c>
      <c r="AJ258" s="60">
        <f t="shared" si="36"/>
        <v>0</v>
      </c>
      <c r="AK258" s="60">
        <f t="shared" si="37"/>
        <v>0</v>
      </c>
      <c r="AL258" s="60">
        <f t="shared" si="38"/>
        <v>0</v>
      </c>
      <c r="AM258" s="60">
        <f t="shared" si="39"/>
        <v>0</v>
      </c>
      <c r="AN258" s="60">
        <f t="shared" si="40"/>
        <v>1</v>
      </c>
      <c r="AO258" s="62" t="s">
        <v>2098</v>
      </c>
    </row>
    <row r="259" spans="1:42" ht="35.450000000000003" hidden="1" customHeight="1">
      <c r="A259" s="26" t="s">
        <v>12</v>
      </c>
      <c r="B259" s="34" t="s">
        <v>42</v>
      </c>
      <c r="C259" s="26">
        <v>300522</v>
      </c>
      <c r="D259" s="35" t="s">
        <v>253</v>
      </c>
      <c r="E259" s="35" t="s">
        <v>90</v>
      </c>
      <c r="F259" s="36">
        <v>1</v>
      </c>
      <c r="G259" s="33"/>
      <c r="H259" s="34">
        <v>1</v>
      </c>
      <c r="I259" s="32"/>
      <c r="J259" s="32"/>
      <c r="K259" s="31"/>
      <c r="L259" s="31"/>
      <c r="M259" s="33"/>
      <c r="N259" s="39">
        <v>1406343.79</v>
      </c>
      <c r="O259" s="40" t="s">
        <v>1901</v>
      </c>
      <c r="P259" s="68">
        <v>1</v>
      </c>
      <c r="Q259" s="95" t="s">
        <v>2131</v>
      </c>
      <c r="R259" s="123">
        <v>1</v>
      </c>
      <c r="S259" s="381">
        <v>1</v>
      </c>
      <c r="T259" s="95"/>
      <c r="U259" s="95"/>
      <c r="V259" s="95"/>
      <c r="W259" s="95"/>
      <c r="X259" s="95"/>
      <c r="Y259" s="95"/>
      <c r="Z259" s="95"/>
      <c r="AA259" s="95"/>
      <c r="AB259" s="95"/>
      <c r="AC259" s="95"/>
      <c r="AD259" s="95"/>
      <c r="AE259" s="113">
        <f t="shared" si="31"/>
        <v>0</v>
      </c>
      <c r="AF259" s="60">
        <f t="shared" si="32"/>
        <v>0</v>
      </c>
      <c r="AG259" s="60">
        <f t="shared" si="33"/>
        <v>0</v>
      </c>
      <c r="AH259" s="60">
        <f t="shared" si="34"/>
        <v>0</v>
      </c>
      <c r="AI259" s="60">
        <f t="shared" si="35"/>
        <v>1</v>
      </c>
      <c r="AJ259" s="60">
        <f t="shared" si="36"/>
        <v>0</v>
      </c>
      <c r="AK259" s="60">
        <f t="shared" si="37"/>
        <v>0</v>
      </c>
      <c r="AL259" s="60">
        <f t="shared" si="38"/>
        <v>0</v>
      </c>
      <c r="AM259" s="60">
        <f t="shared" si="39"/>
        <v>0</v>
      </c>
      <c r="AN259" s="60">
        <f t="shared" si="40"/>
        <v>1</v>
      </c>
      <c r="AO259" s="62" t="s">
        <v>2098</v>
      </c>
    </row>
    <row r="260" spans="1:42" ht="35.450000000000003" hidden="1" customHeight="1">
      <c r="A260" s="34" t="s">
        <v>12</v>
      </c>
      <c r="B260" s="34" t="s">
        <v>42</v>
      </c>
      <c r="C260" s="34">
        <v>300585</v>
      </c>
      <c r="D260" s="41" t="s">
        <v>71</v>
      </c>
      <c r="E260" s="41" t="s">
        <v>72</v>
      </c>
      <c r="F260" s="34">
        <v>1</v>
      </c>
      <c r="G260" s="19"/>
      <c r="H260" s="34">
        <v>1</v>
      </c>
      <c r="I260" s="19"/>
      <c r="J260" s="19"/>
      <c r="K260" s="19"/>
      <c r="L260" s="19"/>
      <c r="M260" s="18"/>
      <c r="N260" s="42">
        <v>2827752.29</v>
      </c>
      <c r="O260" s="40" t="s">
        <v>1901</v>
      </c>
      <c r="P260" s="68">
        <v>1</v>
      </c>
      <c r="Q260" s="95" t="s">
        <v>2131</v>
      </c>
      <c r="R260" s="123">
        <v>0.8</v>
      </c>
      <c r="S260" s="381">
        <v>11</v>
      </c>
      <c r="T260" s="95"/>
      <c r="U260" s="95"/>
      <c r="V260" s="95"/>
      <c r="W260" s="95"/>
      <c r="X260" s="95"/>
      <c r="Y260" s="95"/>
      <c r="Z260" s="95"/>
      <c r="AA260" s="95"/>
      <c r="AB260" s="95"/>
      <c r="AC260" s="95"/>
      <c r="AD260" s="95"/>
      <c r="AE260" s="113">
        <f t="shared" si="31"/>
        <v>0</v>
      </c>
      <c r="AF260" s="60">
        <f t="shared" si="32"/>
        <v>0</v>
      </c>
      <c r="AG260" s="60">
        <f t="shared" si="33"/>
        <v>0</v>
      </c>
      <c r="AH260" s="60">
        <f t="shared" si="34"/>
        <v>0</v>
      </c>
      <c r="AI260" s="60">
        <f t="shared" si="35"/>
        <v>1</v>
      </c>
      <c r="AJ260" s="60">
        <f t="shared" si="36"/>
        <v>0</v>
      </c>
      <c r="AK260" s="60">
        <f t="shared" si="37"/>
        <v>0</v>
      </c>
      <c r="AL260" s="60">
        <f t="shared" si="38"/>
        <v>0</v>
      </c>
      <c r="AM260" s="60">
        <f t="shared" si="39"/>
        <v>0</v>
      </c>
      <c r="AN260" s="60">
        <f t="shared" si="40"/>
        <v>1</v>
      </c>
      <c r="AO260" s="62" t="s">
        <v>2098</v>
      </c>
    </row>
    <row r="261" spans="1:42" ht="35.450000000000003" hidden="1" customHeight="1">
      <c r="A261" s="34" t="s">
        <v>12</v>
      </c>
      <c r="B261" s="34" t="s">
        <v>42</v>
      </c>
      <c r="C261" s="34">
        <v>300554</v>
      </c>
      <c r="D261" s="41" t="s">
        <v>92</v>
      </c>
      <c r="E261" s="41" t="s">
        <v>93</v>
      </c>
      <c r="F261" s="34">
        <v>1</v>
      </c>
      <c r="G261" s="19"/>
      <c r="H261" s="34">
        <v>1</v>
      </c>
      <c r="I261" s="19"/>
      <c r="J261" s="19"/>
      <c r="K261" s="19"/>
      <c r="L261" s="19"/>
      <c r="M261" s="18"/>
      <c r="N261" s="42">
        <v>2206445.44</v>
      </c>
      <c r="O261" s="40" t="s">
        <v>1902</v>
      </c>
      <c r="P261" s="68">
        <v>1</v>
      </c>
      <c r="Q261" s="163" t="s">
        <v>2131</v>
      </c>
      <c r="R261" s="123"/>
      <c r="S261" s="381">
        <v>1</v>
      </c>
      <c r="T261" s="95"/>
      <c r="U261" s="95"/>
      <c r="V261" s="95"/>
      <c r="W261" s="95"/>
      <c r="X261" s="95"/>
      <c r="Y261" s="95"/>
      <c r="Z261" s="95"/>
      <c r="AA261" s="95"/>
      <c r="AB261" s="95"/>
      <c r="AC261" s="95"/>
      <c r="AD261" s="95"/>
      <c r="AE261" s="113">
        <f t="shared" si="31"/>
        <v>0</v>
      </c>
      <c r="AF261" s="60">
        <f t="shared" si="32"/>
        <v>0</v>
      </c>
      <c r="AG261" s="60">
        <f t="shared" si="33"/>
        <v>0</v>
      </c>
      <c r="AH261" s="60">
        <f t="shared" si="34"/>
        <v>0</v>
      </c>
      <c r="AI261" s="60">
        <f t="shared" si="35"/>
        <v>1</v>
      </c>
      <c r="AJ261" s="60">
        <f t="shared" si="36"/>
        <v>0</v>
      </c>
      <c r="AK261" s="60">
        <f t="shared" si="37"/>
        <v>0</v>
      </c>
      <c r="AL261" s="60">
        <f t="shared" si="38"/>
        <v>0</v>
      </c>
      <c r="AM261" s="60">
        <f t="shared" si="39"/>
        <v>0</v>
      </c>
      <c r="AN261" s="60">
        <f t="shared" si="40"/>
        <v>1</v>
      </c>
      <c r="AO261" s="62" t="s">
        <v>2098</v>
      </c>
      <c r="AP261" s="359" t="s">
        <v>3549</v>
      </c>
    </row>
    <row r="262" spans="1:42" ht="35.450000000000003" hidden="1" customHeight="1">
      <c r="A262" s="34" t="s">
        <v>12</v>
      </c>
      <c r="B262" s="34" t="s">
        <v>42</v>
      </c>
      <c r="C262" s="34">
        <v>300601</v>
      </c>
      <c r="D262" s="41" t="s">
        <v>57</v>
      </c>
      <c r="E262" s="41" t="s">
        <v>58</v>
      </c>
      <c r="F262" s="34">
        <v>1</v>
      </c>
      <c r="G262" s="19"/>
      <c r="H262" s="34">
        <v>1</v>
      </c>
      <c r="I262" s="19"/>
      <c r="J262" s="19"/>
      <c r="K262" s="19"/>
      <c r="L262" s="19"/>
      <c r="M262" s="18"/>
      <c r="N262" s="42">
        <v>1323322.1399999999</v>
      </c>
      <c r="O262" s="40" t="s">
        <v>1901</v>
      </c>
      <c r="P262" s="68">
        <v>1</v>
      </c>
      <c r="Q262" s="95" t="s">
        <v>2131</v>
      </c>
      <c r="R262" s="123">
        <v>1</v>
      </c>
      <c r="S262" s="381">
        <v>1</v>
      </c>
      <c r="T262" s="95"/>
      <c r="U262" s="95"/>
      <c r="V262" s="95"/>
      <c r="W262" s="95"/>
      <c r="X262" s="95"/>
      <c r="Y262" s="95"/>
      <c r="Z262" s="95"/>
      <c r="AA262" s="95"/>
      <c r="AB262" s="95"/>
      <c r="AC262" s="95"/>
      <c r="AD262" s="95"/>
      <c r="AE262" s="113">
        <f t="shared" si="31"/>
        <v>0</v>
      </c>
      <c r="AF262" s="60">
        <f t="shared" si="32"/>
        <v>0</v>
      </c>
      <c r="AG262" s="60">
        <f t="shared" si="33"/>
        <v>0</v>
      </c>
      <c r="AH262" s="60">
        <f t="shared" si="34"/>
        <v>0</v>
      </c>
      <c r="AI262" s="60">
        <f t="shared" si="35"/>
        <v>1</v>
      </c>
      <c r="AJ262" s="60">
        <f t="shared" si="36"/>
        <v>0</v>
      </c>
      <c r="AK262" s="60">
        <f t="shared" si="37"/>
        <v>0</v>
      </c>
      <c r="AL262" s="60">
        <f t="shared" si="38"/>
        <v>0</v>
      </c>
      <c r="AM262" s="60">
        <f t="shared" si="39"/>
        <v>0</v>
      </c>
      <c r="AN262" s="60">
        <f t="shared" si="40"/>
        <v>1</v>
      </c>
      <c r="AO262" s="62" t="s">
        <v>2098</v>
      </c>
    </row>
    <row r="263" spans="1:42" ht="35.450000000000003" hidden="1" customHeight="1">
      <c r="A263" s="34" t="s">
        <v>12</v>
      </c>
      <c r="B263" s="34" t="s">
        <v>42</v>
      </c>
      <c r="C263" s="34">
        <v>300603</v>
      </c>
      <c r="D263" s="41" t="s">
        <v>73</v>
      </c>
      <c r="E263" s="41" t="s">
        <v>74</v>
      </c>
      <c r="F263" s="34">
        <v>1</v>
      </c>
      <c r="G263" s="19"/>
      <c r="H263" s="34">
        <v>1</v>
      </c>
      <c r="I263" s="19"/>
      <c r="J263" s="19"/>
      <c r="K263" s="19"/>
      <c r="L263" s="19"/>
      <c r="M263" s="18"/>
      <c r="N263" s="42">
        <v>1646981.65</v>
      </c>
      <c r="O263" s="40" t="s">
        <v>1901</v>
      </c>
      <c r="P263" s="68">
        <v>1</v>
      </c>
      <c r="Q263" s="95" t="s">
        <v>2131</v>
      </c>
      <c r="R263" s="123">
        <v>1</v>
      </c>
      <c r="S263" s="381">
        <v>1</v>
      </c>
      <c r="T263" s="95"/>
      <c r="U263" s="95"/>
      <c r="V263" s="95"/>
      <c r="W263" s="95"/>
      <c r="X263" s="95"/>
      <c r="Y263" s="95"/>
      <c r="Z263" s="95"/>
      <c r="AA263" s="95"/>
      <c r="AB263" s="95"/>
      <c r="AC263" s="95"/>
      <c r="AD263" s="95"/>
      <c r="AE263" s="113">
        <f t="shared" si="31"/>
        <v>0</v>
      </c>
      <c r="AF263" s="60">
        <f t="shared" si="32"/>
        <v>0</v>
      </c>
      <c r="AG263" s="60">
        <f t="shared" si="33"/>
        <v>0</v>
      </c>
      <c r="AH263" s="60">
        <f t="shared" si="34"/>
        <v>0</v>
      </c>
      <c r="AI263" s="60">
        <f t="shared" si="35"/>
        <v>1</v>
      </c>
      <c r="AJ263" s="60">
        <f t="shared" si="36"/>
        <v>0</v>
      </c>
      <c r="AK263" s="60">
        <f t="shared" si="37"/>
        <v>0</v>
      </c>
      <c r="AL263" s="60">
        <f t="shared" si="38"/>
        <v>0</v>
      </c>
      <c r="AM263" s="60">
        <f t="shared" si="39"/>
        <v>0</v>
      </c>
      <c r="AN263" s="60">
        <f t="shared" si="40"/>
        <v>1</v>
      </c>
      <c r="AO263" s="62" t="s">
        <v>2098</v>
      </c>
    </row>
    <row r="264" spans="1:42" ht="35.450000000000003" hidden="1" customHeight="1">
      <c r="A264" s="34" t="s">
        <v>12</v>
      </c>
      <c r="B264" s="34" t="s">
        <v>42</v>
      </c>
      <c r="C264" s="34">
        <v>300606</v>
      </c>
      <c r="D264" s="41" t="s">
        <v>59</v>
      </c>
      <c r="E264" s="41" t="s">
        <v>60</v>
      </c>
      <c r="F264" s="34">
        <v>1</v>
      </c>
      <c r="G264" s="19"/>
      <c r="H264" s="34">
        <v>1</v>
      </c>
      <c r="I264" s="19"/>
      <c r="J264" s="19"/>
      <c r="K264" s="19"/>
      <c r="L264" s="19"/>
      <c r="M264" s="18"/>
      <c r="N264" s="42">
        <v>1649011.33</v>
      </c>
      <c r="O264" s="40" t="s">
        <v>1901</v>
      </c>
      <c r="P264" s="68">
        <v>1</v>
      </c>
      <c r="Q264" s="95" t="s">
        <v>2131</v>
      </c>
      <c r="R264" s="123">
        <v>1</v>
      </c>
      <c r="S264" s="381">
        <v>1</v>
      </c>
      <c r="T264" s="95"/>
      <c r="U264" s="95"/>
      <c r="V264" s="95"/>
      <c r="W264" s="95"/>
      <c r="X264" s="95"/>
      <c r="Y264" s="95"/>
      <c r="Z264" s="95"/>
      <c r="AA264" s="95"/>
      <c r="AB264" s="95"/>
      <c r="AC264" s="95"/>
      <c r="AD264" s="95"/>
      <c r="AE264" s="113">
        <f t="shared" ref="AE264:AE327" si="41">IF($Q264="Reverted",1,0)</f>
        <v>0</v>
      </c>
      <c r="AF264" s="60">
        <f t="shared" ref="AF264:AF327" si="42">IF($Q264="Not yet started",1,0)</f>
        <v>0</v>
      </c>
      <c r="AG264" s="60">
        <f t="shared" ref="AG264:AG327" si="43">IF($Q264="Under Procurement",1,0)</f>
        <v>0</v>
      </c>
      <c r="AH264" s="60">
        <f t="shared" ref="AH264:AH327" si="44">IF($Q264="Ongoing",1,0)</f>
        <v>0</v>
      </c>
      <c r="AI264" s="60">
        <f t="shared" ref="AI264:AI327" si="45">IF($Q264="Completed",1,0)</f>
        <v>1</v>
      </c>
      <c r="AJ264" s="60">
        <f t="shared" ref="AJ264:AJ327" si="46">IF($AE264=1,$H264,0)</f>
        <v>0</v>
      </c>
      <c r="AK264" s="60">
        <f t="shared" ref="AK264:AK327" si="47">IF($AF264=1,$H264,0)</f>
        <v>0</v>
      </c>
      <c r="AL264" s="60">
        <f t="shared" ref="AL264:AL327" si="48">IF($AG264=1,$H264,0)</f>
        <v>0</v>
      </c>
      <c r="AM264" s="60">
        <f t="shared" ref="AM264:AM327" si="49">IF($AH264=1,$H264,0)</f>
        <v>0</v>
      </c>
      <c r="AN264" s="60">
        <f t="shared" ref="AN264:AN327" si="50">IF($AI264=1,$H264,0)</f>
        <v>1</v>
      </c>
      <c r="AO264" s="62" t="s">
        <v>2098</v>
      </c>
    </row>
    <row r="265" spans="1:42" ht="35.450000000000003" hidden="1" customHeight="1">
      <c r="A265" s="34" t="s">
        <v>12</v>
      </c>
      <c r="B265" s="34" t="s">
        <v>42</v>
      </c>
      <c r="C265" s="43">
        <v>300609</v>
      </c>
      <c r="D265" s="44" t="s">
        <v>55</v>
      </c>
      <c r="E265" s="41" t="s">
        <v>56</v>
      </c>
      <c r="F265" s="34">
        <v>1</v>
      </c>
      <c r="G265" s="19"/>
      <c r="H265" s="34">
        <v>1</v>
      </c>
      <c r="I265" s="19"/>
      <c r="J265" s="19"/>
      <c r="K265" s="19"/>
      <c r="L265" s="19"/>
      <c r="M265" s="18"/>
      <c r="N265" s="42">
        <v>1628465.08</v>
      </c>
      <c r="O265" s="40" t="s">
        <v>1901</v>
      </c>
      <c r="P265" s="68">
        <v>1</v>
      </c>
      <c r="Q265" s="95" t="s">
        <v>2131</v>
      </c>
      <c r="R265" s="123">
        <v>0.8</v>
      </c>
      <c r="S265" s="381">
        <v>1</v>
      </c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113">
        <f t="shared" si="41"/>
        <v>0</v>
      </c>
      <c r="AF265" s="60">
        <f t="shared" si="42"/>
        <v>0</v>
      </c>
      <c r="AG265" s="60">
        <f t="shared" si="43"/>
        <v>0</v>
      </c>
      <c r="AH265" s="60">
        <f t="shared" si="44"/>
        <v>0</v>
      </c>
      <c r="AI265" s="60">
        <f t="shared" si="45"/>
        <v>1</v>
      </c>
      <c r="AJ265" s="60">
        <f t="shared" si="46"/>
        <v>0</v>
      </c>
      <c r="AK265" s="60">
        <f t="shared" si="47"/>
        <v>0</v>
      </c>
      <c r="AL265" s="60">
        <f t="shared" si="48"/>
        <v>0</v>
      </c>
      <c r="AM265" s="60">
        <f t="shared" si="49"/>
        <v>0</v>
      </c>
      <c r="AN265" s="60">
        <f t="shared" si="50"/>
        <v>1</v>
      </c>
      <c r="AO265" s="62" t="s">
        <v>2098</v>
      </c>
    </row>
    <row r="266" spans="1:42" ht="35.450000000000003" hidden="1" customHeight="1">
      <c r="A266" s="34" t="s">
        <v>12</v>
      </c>
      <c r="B266" s="34" t="s">
        <v>42</v>
      </c>
      <c r="C266" s="34">
        <v>306153</v>
      </c>
      <c r="D266" s="41" t="s">
        <v>91</v>
      </c>
      <c r="E266" s="41" t="s">
        <v>56</v>
      </c>
      <c r="F266" s="34">
        <v>1</v>
      </c>
      <c r="G266" s="19"/>
      <c r="H266" s="34">
        <v>1</v>
      </c>
      <c r="I266" s="19"/>
      <c r="J266" s="19"/>
      <c r="K266" s="19"/>
      <c r="L266" s="19"/>
      <c r="M266" s="18"/>
      <c r="N266" s="42">
        <v>1451220.68</v>
      </c>
      <c r="O266" s="40" t="s">
        <v>1901</v>
      </c>
      <c r="P266" s="68">
        <v>1</v>
      </c>
      <c r="Q266" s="95" t="s">
        <v>2131</v>
      </c>
      <c r="R266" s="123">
        <v>0.8</v>
      </c>
      <c r="S266" s="381">
        <v>1</v>
      </c>
      <c r="T266" s="95"/>
      <c r="U266" s="95"/>
      <c r="V266" s="95"/>
      <c r="W266" s="95"/>
      <c r="X266" s="95"/>
      <c r="Y266" s="95"/>
      <c r="Z266" s="95"/>
      <c r="AA266" s="95"/>
      <c r="AB266" s="95"/>
      <c r="AC266" s="95"/>
      <c r="AD266" s="95"/>
      <c r="AE266" s="113">
        <f t="shared" si="41"/>
        <v>0</v>
      </c>
      <c r="AF266" s="60">
        <f t="shared" si="42"/>
        <v>0</v>
      </c>
      <c r="AG266" s="60">
        <f t="shared" si="43"/>
        <v>0</v>
      </c>
      <c r="AH266" s="60">
        <f t="shared" si="44"/>
        <v>0</v>
      </c>
      <c r="AI266" s="60">
        <f t="shared" si="45"/>
        <v>1</v>
      </c>
      <c r="AJ266" s="60">
        <f t="shared" si="46"/>
        <v>0</v>
      </c>
      <c r="AK266" s="60">
        <f t="shared" si="47"/>
        <v>0</v>
      </c>
      <c r="AL266" s="60">
        <f t="shared" si="48"/>
        <v>0</v>
      </c>
      <c r="AM266" s="60">
        <f t="shared" si="49"/>
        <v>0</v>
      </c>
      <c r="AN266" s="60">
        <f t="shared" si="50"/>
        <v>1</v>
      </c>
      <c r="AO266" s="62" t="s">
        <v>2098</v>
      </c>
    </row>
    <row r="267" spans="1:42" ht="35.450000000000003" hidden="1" customHeight="1">
      <c r="A267" s="34" t="s">
        <v>12</v>
      </c>
      <c r="B267" s="34" t="s">
        <v>42</v>
      </c>
      <c r="C267" s="34">
        <v>300503</v>
      </c>
      <c r="D267" s="41" t="s">
        <v>75</v>
      </c>
      <c r="E267" s="41" t="s">
        <v>76</v>
      </c>
      <c r="F267" s="34">
        <v>2</v>
      </c>
      <c r="G267" s="19"/>
      <c r="H267" s="34">
        <v>1</v>
      </c>
      <c r="I267" s="19"/>
      <c r="J267" s="19"/>
      <c r="K267" s="19"/>
      <c r="L267" s="19"/>
      <c r="M267" s="18"/>
      <c r="N267" s="42">
        <v>1176226.6599999999</v>
      </c>
      <c r="O267" s="40" t="s">
        <v>1901</v>
      </c>
      <c r="P267" s="68">
        <v>1</v>
      </c>
      <c r="Q267" s="95" t="s">
        <v>2131</v>
      </c>
      <c r="R267" s="123">
        <v>1</v>
      </c>
      <c r="S267" s="381">
        <v>1</v>
      </c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113">
        <f t="shared" si="41"/>
        <v>0</v>
      </c>
      <c r="AF267" s="60">
        <f t="shared" si="42"/>
        <v>0</v>
      </c>
      <c r="AG267" s="60">
        <f t="shared" si="43"/>
        <v>0</v>
      </c>
      <c r="AH267" s="60">
        <f t="shared" si="44"/>
        <v>0</v>
      </c>
      <c r="AI267" s="60">
        <f t="shared" si="45"/>
        <v>1</v>
      </c>
      <c r="AJ267" s="60">
        <f t="shared" si="46"/>
        <v>0</v>
      </c>
      <c r="AK267" s="60">
        <f t="shared" si="47"/>
        <v>0</v>
      </c>
      <c r="AL267" s="60">
        <f t="shared" si="48"/>
        <v>0</v>
      </c>
      <c r="AM267" s="60">
        <f t="shared" si="49"/>
        <v>0</v>
      </c>
      <c r="AN267" s="60">
        <f t="shared" si="50"/>
        <v>1</v>
      </c>
      <c r="AO267" s="62" t="s">
        <v>2098</v>
      </c>
    </row>
    <row r="268" spans="1:42" ht="35.450000000000003" hidden="1" customHeight="1">
      <c r="A268" s="34" t="s">
        <v>12</v>
      </c>
      <c r="B268" s="34" t="s">
        <v>42</v>
      </c>
      <c r="C268" s="43">
        <v>300509</v>
      </c>
      <c r="D268" s="44" t="s">
        <v>53</v>
      </c>
      <c r="E268" s="41" t="s">
        <v>54</v>
      </c>
      <c r="F268" s="34">
        <v>2</v>
      </c>
      <c r="G268" s="19"/>
      <c r="H268" s="34">
        <v>1</v>
      </c>
      <c r="I268" s="19"/>
      <c r="J268" s="19"/>
      <c r="K268" s="19"/>
      <c r="L268" s="19"/>
      <c r="M268" s="18"/>
      <c r="N268" s="42">
        <v>1414778.54</v>
      </c>
      <c r="O268" s="40" t="s">
        <v>1901</v>
      </c>
      <c r="P268" s="68">
        <v>1</v>
      </c>
      <c r="Q268" s="95" t="s">
        <v>2131</v>
      </c>
      <c r="R268" s="123">
        <v>0.8</v>
      </c>
      <c r="S268" s="381">
        <v>1</v>
      </c>
      <c r="T268" s="95"/>
      <c r="U268" s="95"/>
      <c r="V268" s="95"/>
      <c r="W268" s="95"/>
      <c r="X268" s="95"/>
      <c r="Y268" s="95"/>
      <c r="Z268" s="95"/>
      <c r="AA268" s="95"/>
      <c r="AB268" s="95"/>
      <c r="AC268" s="95"/>
      <c r="AD268" s="95"/>
      <c r="AE268" s="113">
        <f t="shared" si="41"/>
        <v>0</v>
      </c>
      <c r="AF268" s="60">
        <f t="shared" si="42"/>
        <v>0</v>
      </c>
      <c r="AG268" s="60">
        <f t="shared" si="43"/>
        <v>0</v>
      </c>
      <c r="AH268" s="60">
        <f t="shared" si="44"/>
        <v>0</v>
      </c>
      <c r="AI268" s="60">
        <f t="shared" si="45"/>
        <v>1</v>
      </c>
      <c r="AJ268" s="60">
        <f t="shared" si="46"/>
        <v>0</v>
      </c>
      <c r="AK268" s="60">
        <f t="shared" si="47"/>
        <v>0</v>
      </c>
      <c r="AL268" s="60">
        <f t="shared" si="48"/>
        <v>0</v>
      </c>
      <c r="AM268" s="60">
        <f t="shared" si="49"/>
        <v>0</v>
      </c>
      <c r="AN268" s="60">
        <f t="shared" si="50"/>
        <v>1</v>
      </c>
      <c r="AO268" s="62" t="s">
        <v>2098</v>
      </c>
    </row>
    <row r="269" spans="1:42" ht="35.450000000000003" hidden="1" customHeight="1">
      <c r="A269" s="26" t="s">
        <v>12</v>
      </c>
      <c r="B269" s="34" t="s">
        <v>42</v>
      </c>
      <c r="C269" s="26">
        <v>300511</v>
      </c>
      <c r="D269" s="35" t="s">
        <v>241</v>
      </c>
      <c r="E269" s="35" t="s">
        <v>54</v>
      </c>
      <c r="F269" s="36">
        <v>2</v>
      </c>
      <c r="G269" s="33"/>
      <c r="H269" s="34">
        <v>1</v>
      </c>
      <c r="I269" s="32"/>
      <c r="J269" s="32"/>
      <c r="K269" s="31"/>
      <c r="L269" s="31"/>
      <c r="M269" s="33"/>
      <c r="N269" s="39">
        <v>1273274.55</v>
      </c>
      <c r="O269" s="40" t="s">
        <v>1901</v>
      </c>
      <c r="P269" s="68">
        <v>1</v>
      </c>
      <c r="Q269" s="95" t="s">
        <v>2131</v>
      </c>
      <c r="R269" s="123">
        <v>0.8</v>
      </c>
      <c r="S269" s="381">
        <v>1</v>
      </c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113">
        <f t="shared" si="41"/>
        <v>0</v>
      </c>
      <c r="AF269" s="60">
        <f t="shared" si="42"/>
        <v>0</v>
      </c>
      <c r="AG269" s="60">
        <f t="shared" si="43"/>
        <v>0</v>
      </c>
      <c r="AH269" s="60">
        <f t="shared" si="44"/>
        <v>0</v>
      </c>
      <c r="AI269" s="60">
        <f t="shared" si="45"/>
        <v>1</v>
      </c>
      <c r="AJ269" s="60">
        <f t="shared" si="46"/>
        <v>0</v>
      </c>
      <c r="AK269" s="60">
        <f t="shared" si="47"/>
        <v>0</v>
      </c>
      <c r="AL269" s="60">
        <f t="shared" si="48"/>
        <v>0</v>
      </c>
      <c r="AM269" s="60">
        <f t="shared" si="49"/>
        <v>0</v>
      </c>
      <c r="AN269" s="60">
        <f t="shared" si="50"/>
        <v>1</v>
      </c>
      <c r="AO269" s="62" t="s">
        <v>2098</v>
      </c>
    </row>
    <row r="270" spans="1:42" ht="35.450000000000003" hidden="1" customHeight="1">
      <c r="A270" s="26" t="s">
        <v>12</v>
      </c>
      <c r="B270" s="34" t="s">
        <v>42</v>
      </c>
      <c r="C270" s="26">
        <v>300561</v>
      </c>
      <c r="D270" s="35" t="s">
        <v>243</v>
      </c>
      <c r="E270" s="35" t="s">
        <v>240</v>
      </c>
      <c r="F270" s="36">
        <v>2</v>
      </c>
      <c r="G270" s="33"/>
      <c r="H270" s="34">
        <v>1</v>
      </c>
      <c r="I270" s="32"/>
      <c r="J270" s="32"/>
      <c r="K270" s="31"/>
      <c r="L270" s="31"/>
      <c r="M270" s="33"/>
      <c r="N270" s="39">
        <v>1148985.74</v>
      </c>
      <c r="O270" s="40" t="s">
        <v>1901</v>
      </c>
      <c r="P270" s="68">
        <v>1</v>
      </c>
      <c r="Q270" s="283" t="s">
        <v>2131</v>
      </c>
      <c r="R270" s="123">
        <v>0.8</v>
      </c>
      <c r="S270" s="381">
        <v>1</v>
      </c>
      <c r="T270" s="95"/>
      <c r="U270" s="95"/>
      <c r="V270" s="95"/>
      <c r="W270" s="95"/>
      <c r="X270" s="95"/>
      <c r="Y270" s="95"/>
      <c r="Z270" s="95"/>
      <c r="AA270" s="95"/>
      <c r="AB270" s="95"/>
      <c r="AC270" s="95"/>
      <c r="AD270" s="95"/>
      <c r="AE270" s="113">
        <f t="shared" si="41"/>
        <v>0</v>
      </c>
      <c r="AF270" s="60">
        <f t="shared" si="42"/>
        <v>0</v>
      </c>
      <c r="AG270" s="60">
        <f t="shared" si="43"/>
        <v>0</v>
      </c>
      <c r="AH270" s="60">
        <f t="shared" si="44"/>
        <v>0</v>
      </c>
      <c r="AI270" s="60">
        <f t="shared" si="45"/>
        <v>1</v>
      </c>
      <c r="AJ270" s="60">
        <f t="shared" si="46"/>
        <v>0</v>
      </c>
      <c r="AK270" s="60">
        <f t="shared" si="47"/>
        <v>0</v>
      </c>
      <c r="AL270" s="60">
        <f t="shared" si="48"/>
        <v>0</v>
      </c>
      <c r="AM270" s="60">
        <f t="shared" si="49"/>
        <v>0</v>
      </c>
      <c r="AN270" s="60">
        <f t="shared" si="50"/>
        <v>1</v>
      </c>
      <c r="AO270" s="62" t="s">
        <v>2098</v>
      </c>
    </row>
    <row r="271" spans="1:42" ht="35.450000000000003" hidden="1" customHeight="1">
      <c r="A271" s="26" t="s">
        <v>12</v>
      </c>
      <c r="B271" s="34" t="s">
        <v>42</v>
      </c>
      <c r="C271" s="26">
        <v>306110</v>
      </c>
      <c r="D271" s="35" t="s">
        <v>239</v>
      </c>
      <c r="E271" s="35" t="s">
        <v>240</v>
      </c>
      <c r="F271" s="36">
        <v>2</v>
      </c>
      <c r="G271" s="33"/>
      <c r="H271" s="34">
        <v>1</v>
      </c>
      <c r="I271" s="32"/>
      <c r="J271" s="32"/>
      <c r="K271" s="31"/>
      <c r="L271" s="31"/>
      <c r="M271" s="33"/>
      <c r="N271" s="39">
        <v>1190682.8400000001</v>
      </c>
      <c r="O271" s="40" t="s">
        <v>1901</v>
      </c>
      <c r="P271" s="68">
        <v>1</v>
      </c>
      <c r="Q271" s="283" t="s">
        <v>2131</v>
      </c>
      <c r="R271" s="123">
        <v>0.8</v>
      </c>
      <c r="S271" s="381">
        <v>1</v>
      </c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113">
        <f t="shared" si="41"/>
        <v>0</v>
      </c>
      <c r="AF271" s="60">
        <f t="shared" si="42"/>
        <v>0</v>
      </c>
      <c r="AG271" s="60">
        <f t="shared" si="43"/>
        <v>0</v>
      </c>
      <c r="AH271" s="60">
        <f t="shared" si="44"/>
        <v>0</v>
      </c>
      <c r="AI271" s="60">
        <f t="shared" si="45"/>
        <v>1</v>
      </c>
      <c r="AJ271" s="60">
        <f t="shared" si="46"/>
        <v>0</v>
      </c>
      <c r="AK271" s="60">
        <f t="shared" si="47"/>
        <v>0</v>
      </c>
      <c r="AL271" s="60">
        <f t="shared" si="48"/>
        <v>0</v>
      </c>
      <c r="AM271" s="60">
        <f t="shared" si="49"/>
        <v>0</v>
      </c>
      <c r="AN271" s="60">
        <f t="shared" si="50"/>
        <v>1</v>
      </c>
      <c r="AO271" s="62" t="s">
        <v>2098</v>
      </c>
    </row>
    <row r="272" spans="1:42" ht="35.450000000000003" hidden="1" customHeight="1">
      <c r="A272" s="34" t="s">
        <v>12</v>
      </c>
      <c r="B272" s="34" t="s">
        <v>42</v>
      </c>
      <c r="C272" s="43">
        <v>300568</v>
      </c>
      <c r="D272" s="44" t="s">
        <v>52</v>
      </c>
      <c r="E272" s="41" t="s">
        <v>15</v>
      </c>
      <c r="F272" s="34">
        <v>2</v>
      </c>
      <c r="G272" s="19"/>
      <c r="H272" s="34">
        <v>1</v>
      </c>
      <c r="I272" s="19"/>
      <c r="J272" s="19"/>
      <c r="K272" s="19"/>
      <c r="L272" s="19"/>
      <c r="M272" s="18"/>
      <c r="N272" s="42">
        <v>1181729.01</v>
      </c>
      <c r="O272" s="40" t="s">
        <v>1901</v>
      </c>
      <c r="P272" s="68">
        <v>1</v>
      </c>
      <c r="Q272" s="283" t="s">
        <v>2131</v>
      </c>
      <c r="R272" s="123">
        <v>0.8</v>
      </c>
      <c r="S272" s="381">
        <v>1</v>
      </c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113">
        <f t="shared" si="41"/>
        <v>0</v>
      </c>
      <c r="AF272" s="60">
        <f t="shared" si="42"/>
        <v>0</v>
      </c>
      <c r="AG272" s="60">
        <f t="shared" si="43"/>
        <v>0</v>
      </c>
      <c r="AH272" s="60">
        <f t="shared" si="44"/>
        <v>0</v>
      </c>
      <c r="AI272" s="60">
        <f t="shared" si="45"/>
        <v>1</v>
      </c>
      <c r="AJ272" s="60">
        <f t="shared" si="46"/>
        <v>0</v>
      </c>
      <c r="AK272" s="60">
        <f t="shared" si="47"/>
        <v>0</v>
      </c>
      <c r="AL272" s="60">
        <f t="shared" si="48"/>
        <v>0</v>
      </c>
      <c r="AM272" s="60">
        <f t="shared" si="49"/>
        <v>0</v>
      </c>
      <c r="AN272" s="60">
        <f t="shared" si="50"/>
        <v>1</v>
      </c>
      <c r="AO272" s="62" t="s">
        <v>2098</v>
      </c>
    </row>
    <row r="273" spans="1:41" ht="35.450000000000003" hidden="1" customHeight="1">
      <c r="A273" s="34" t="s">
        <v>12</v>
      </c>
      <c r="B273" s="34" t="s">
        <v>42</v>
      </c>
      <c r="C273" s="34">
        <v>300562</v>
      </c>
      <c r="D273" s="41" t="s">
        <v>81</v>
      </c>
      <c r="E273" s="41" t="s">
        <v>50</v>
      </c>
      <c r="F273" s="34">
        <v>2</v>
      </c>
      <c r="G273" s="19"/>
      <c r="H273" s="34">
        <v>1</v>
      </c>
      <c r="I273" s="19"/>
      <c r="J273" s="19"/>
      <c r="K273" s="19"/>
      <c r="L273" s="19"/>
      <c r="M273" s="18"/>
      <c r="N273" s="42">
        <v>1173740.73</v>
      </c>
      <c r="O273" s="40" t="s">
        <v>1901</v>
      </c>
      <c r="P273" s="68">
        <v>1</v>
      </c>
      <c r="Q273" s="283" t="s">
        <v>2131</v>
      </c>
      <c r="R273" s="123">
        <v>0.8</v>
      </c>
      <c r="S273" s="381">
        <v>1</v>
      </c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113">
        <f t="shared" si="41"/>
        <v>0</v>
      </c>
      <c r="AF273" s="60">
        <f t="shared" si="42"/>
        <v>0</v>
      </c>
      <c r="AG273" s="60">
        <f t="shared" si="43"/>
        <v>0</v>
      </c>
      <c r="AH273" s="60">
        <f t="shared" si="44"/>
        <v>0</v>
      </c>
      <c r="AI273" s="60">
        <f t="shared" si="45"/>
        <v>1</v>
      </c>
      <c r="AJ273" s="60">
        <f t="shared" si="46"/>
        <v>0</v>
      </c>
      <c r="AK273" s="60">
        <f t="shared" si="47"/>
        <v>0</v>
      </c>
      <c r="AL273" s="60">
        <f t="shared" si="48"/>
        <v>0</v>
      </c>
      <c r="AM273" s="60">
        <f t="shared" si="49"/>
        <v>0</v>
      </c>
      <c r="AN273" s="60">
        <f t="shared" si="50"/>
        <v>1</v>
      </c>
      <c r="AO273" s="62" t="s">
        <v>2098</v>
      </c>
    </row>
    <row r="274" spans="1:41" ht="35.450000000000003" hidden="1" customHeight="1">
      <c r="A274" s="34" t="s">
        <v>12</v>
      </c>
      <c r="B274" s="34" t="s">
        <v>42</v>
      </c>
      <c r="C274" s="34">
        <v>300579</v>
      </c>
      <c r="D274" s="41" t="s">
        <v>49</v>
      </c>
      <c r="E274" s="41" t="s">
        <v>50</v>
      </c>
      <c r="F274" s="34">
        <v>2</v>
      </c>
      <c r="G274" s="19"/>
      <c r="H274" s="34">
        <v>1</v>
      </c>
      <c r="I274" s="19"/>
      <c r="J274" s="19"/>
      <c r="K274" s="19"/>
      <c r="L274" s="19"/>
      <c r="M274" s="18"/>
      <c r="N274" s="42">
        <v>1999770.49</v>
      </c>
      <c r="O274" s="40" t="s">
        <v>1901</v>
      </c>
      <c r="P274" s="68">
        <v>1</v>
      </c>
      <c r="Q274" s="95" t="s">
        <v>2131</v>
      </c>
      <c r="R274" s="123">
        <v>1</v>
      </c>
      <c r="S274" s="381">
        <v>1</v>
      </c>
      <c r="T274" s="95"/>
      <c r="U274" s="95"/>
      <c r="V274" s="95"/>
      <c r="W274" s="95"/>
      <c r="X274" s="95"/>
      <c r="Y274" s="95"/>
      <c r="Z274" s="95"/>
      <c r="AA274" s="95"/>
      <c r="AB274" s="95"/>
      <c r="AC274" s="95"/>
      <c r="AD274" s="95"/>
      <c r="AE274" s="113">
        <f t="shared" si="41"/>
        <v>0</v>
      </c>
      <c r="AF274" s="60">
        <f t="shared" si="42"/>
        <v>0</v>
      </c>
      <c r="AG274" s="60">
        <f t="shared" si="43"/>
        <v>0</v>
      </c>
      <c r="AH274" s="60">
        <f t="shared" si="44"/>
        <v>0</v>
      </c>
      <c r="AI274" s="60">
        <f t="shared" si="45"/>
        <v>1</v>
      </c>
      <c r="AJ274" s="60">
        <f t="shared" si="46"/>
        <v>0</v>
      </c>
      <c r="AK274" s="60">
        <f t="shared" si="47"/>
        <v>0</v>
      </c>
      <c r="AL274" s="60">
        <f t="shared" si="48"/>
        <v>0</v>
      </c>
      <c r="AM274" s="60">
        <f t="shared" si="49"/>
        <v>0</v>
      </c>
      <c r="AN274" s="60">
        <f t="shared" si="50"/>
        <v>1</v>
      </c>
      <c r="AO274" s="62" t="s">
        <v>2098</v>
      </c>
    </row>
    <row r="275" spans="1:41" ht="35.450000000000003" hidden="1" customHeight="1">
      <c r="A275" s="34" t="s">
        <v>12</v>
      </c>
      <c r="B275" s="34" t="s">
        <v>42</v>
      </c>
      <c r="C275" s="34">
        <v>306111</v>
      </c>
      <c r="D275" s="41" t="s">
        <v>51</v>
      </c>
      <c r="E275" s="41" t="s">
        <v>50</v>
      </c>
      <c r="F275" s="34">
        <v>2</v>
      </c>
      <c r="G275" s="19"/>
      <c r="H275" s="34">
        <v>1</v>
      </c>
      <c r="I275" s="19"/>
      <c r="J275" s="19"/>
      <c r="K275" s="19"/>
      <c r="L275" s="19"/>
      <c r="M275" s="18"/>
      <c r="N275" s="42">
        <v>1252371.25</v>
      </c>
      <c r="O275" s="40" t="s">
        <v>1901</v>
      </c>
      <c r="P275" s="68">
        <v>1</v>
      </c>
      <c r="Q275" s="283" t="s">
        <v>2131</v>
      </c>
      <c r="R275" s="123">
        <v>0.8</v>
      </c>
      <c r="S275" s="381">
        <v>1</v>
      </c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113">
        <f t="shared" si="41"/>
        <v>0</v>
      </c>
      <c r="AF275" s="60">
        <f t="shared" si="42"/>
        <v>0</v>
      </c>
      <c r="AG275" s="60">
        <f t="shared" si="43"/>
        <v>0</v>
      </c>
      <c r="AH275" s="60">
        <f t="shared" si="44"/>
        <v>0</v>
      </c>
      <c r="AI275" s="60">
        <f t="shared" si="45"/>
        <v>1</v>
      </c>
      <c r="AJ275" s="60">
        <f t="shared" si="46"/>
        <v>0</v>
      </c>
      <c r="AK275" s="60">
        <f t="shared" si="47"/>
        <v>0</v>
      </c>
      <c r="AL275" s="60">
        <f t="shared" si="48"/>
        <v>0</v>
      </c>
      <c r="AM275" s="60">
        <f t="shared" si="49"/>
        <v>0</v>
      </c>
      <c r="AN275" s="60">
        <f t="shared" si="50"/>
        <v>1</v>
      </c>
      <c r="AO275" s="62" t="s">
        <v>2098</v>
      </c>
    </row>
    <row r="276" spans="1:41" ht="35.450000000000003" hidden="1" customHeight="1">
      <c r="A276" s="26" t="s">
        <v>12</v>
      </c>
      <c r="B276" s="34" t="s">
        <v>42</v>
      </c>
      <c r="C276" s="26">
        <v>500094</v>
      </c>
      <c r="D276" s="35" t="s">
        <v>248</v>
      </c>
      <c r="E276" s="35" t="s">
        <v>50</v>
      </c>
      <c r="F276" s="36">
        <v>2</v>
      </c>
      <c r="G276" s="33"/>
      <c r="H276" s="34">
        <v>1</v>
      </c>
      <c r="I276" s="32"/>
      <c r="J276" s="32"/>
      <c r="K276" s="31"/>
      <c r="L276" s="31"/>
      <c r="M276" s="33"/>
      <c r="N276" s="39">
        <v>1218106.74</v>
      </c>
      <c r="O276" s="40" t="s">
        <v>1901</v>
      </c>
      <c r="P276" s="68">
        <v>1</v>
      </c>
      <c r="Q276" s="283" t="s">
        <v>2131</v>
      </c>
      <c r="R276" s="123">
        <v>0.8</v>
      </c>
      <c r="S276" s="381">
        <v>1</v>
      </c>
      <c r="T276" s="95"/>
      <c r="U276" s="95"/>
      <c r="V276" s="95"/>
      <c r="W276" s="95"/>
      <c r="X276" s="95"/>
      <c r="Y276" s="95"/>
      <c r="Z276" s="95"/>
      <c r="AA276" s="95"/>
      <c r="AB276" s="95"/>
      <c r="AC276" s="95"/>
      <c r="AD276" s="95"/>
      <c r="AE276" s="113">
        <f t="shared" si="41"/>
        <v>0</v>
      </c>
      <c r="AF276" s="60">
        <f t="shared" si="42"/>
        <v>0</v>
      </c>
      <c r="AG276" s="60">
        <f t="shared" si="43"/>
        <v>0</v>
      </c>
      <c r="AH276" s="60">
        <f t="shared" si="44"/>
        <v>0</v>
      </c>
      <c r="AI276" s="60">
        <f t="shared" si="45"/>
        <v>1</v>
      </c>
      <c r="AJ276" s="60">
        <f t="shared" si="46"/>
        <v>0</v>
      </c>
      <c r="AK276" s="60">
        <f t="shared" si="47"/>
        <v>0</v>
      </c>
      <c r="AL276" s="60">
        <f t="shared" si="48"/>
        <v>0</v>
      </c>
      <c r="AM276" s="60">
        <f t="shared" si="49"/>
        <v>0</v>
      </c>
      <c r="AN276" s="60">
        <f t="shared" si="50"/>
        <v>1</v>
      </c>
      <c r="AO276" s="62" t="s">
        <v>2098</v>
      </c>
    </row>
    <row r="277" spans="1:41" ht="35.450000000000003" hidden="1" customHeight="1">
      <c r="A277" s="26" t="s">
        <v>12</v>
      </c>
      <c r="B277" s="34" t="s">
        <v>42</v>
      </c>
      <c r="C277" s="26">
        <v>300512</v>
      </c>
      <c r="D277" s="35" t="s">
        <v>251</v>
      </c>
      <c r="E277" s="35" t="s">
        <v>250</v>
      </c>
      <c r="F277" s="36">
        <v>2</v>
      </c>
      <c r="G277" s="33"/>
      <c r="H277" s="34">
        <v>1</v>
      </c>
      <c r="I277" s="32"/>
      <c r="J277" s="32"/>
      <c r="K277" s="31"/>
      <c r="L277" s="31"/>
      <c r="M277" s="33"/>
      <c r="N277" s="39">
        <v>1744759.24</v>
      </c>
      <c r="O277" s="40" t="s">
        <v>1901</v>
      </c>
      <c r="P277" s="68">
        <v>1</v>
      </c>
      <c r="Q277" s="95" t="s">
        <v>2131</v>
      </c>
      <c r="R277" s="123">
        <v>1</v>
      </c>
      <c r="S277" s="381">
        <v>1</v>
      </c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113">
        <f t="shared" si="41"/>
        <v>0</v>
      </c>
      <c r="AF277" s="60">
        <f t="shared" si="42"/>
        <v>0</v>
      </c>
      <c r="AG277" s="60">
        <f t="shared" si="43"/>
        <v>0</v>
      </c>
      <c r="AH277" s="60">
        <f t="shared" si="44"/>
        <v>0</v>
      </c>
      <c r="AI277" s="60">
        <f t="shared" si="45"/>
        <v>1</v>
      </c>
      <c r="AJ277" s="60">
        <f t="shared" si="46"/>
        <v>0</v>
      </c>
      <c r="AK277" s="60">
        <f t="shared" si="47"/>
        <v>0</v>
      </c>
      <c r="AL277" s="60">
        <f t="shared" si="48"/>
        <v>0</v>
      </c>
      <c r="AM277" s="60">
        <f t="shared" si="49"/>
        <v>0</v>
      </c>
      <c r="AN277" s="60">
        <f t="shared" si="50"/>
        <v>1</v>
      </c>
      <c r="AO277" s="62" t="s">
        <v>2098</v>
      </c>
    </row>
    <row r="278" spans="1:41" ht="35.450000000000003" hidden="1" customHeight="1">
      <c r="A278" s="26" t="s">
        <v>12</v>
      </c>
      <c r="B278" s="34" t="s">
        <v>42</v>
      </c>
      <c r="C278" s="26">
        <v>300514</v>
      </c>
      <c r="D278" s="35" t="s">
        <v>249</v>
      </c>
      <c r="E278" s="35" t="s">
        <v>250</v>
      </c>
      <c r="F278" s="36">
        <v>2</v>
      </c>
      <c r="G278" s="33"/>
      <c r="H278" s="34">
        <v>1</v>
      </c>
      <c r="I278" s="32"/>
      <c r="J278" s="32"/>
      <c r="K278" s="31"/>
      <c r="L278" s="31"/>
      <c r="M278" s="33"/>
      <c r="N278" s="39">
        <v>1547898.63</v>
      </c>
      <c r="O278" s="40" t="s">
        <v>1901</v>
      </c>
      <c r="P278" s="68">
        <v>1</v>
      </c>
      <c r="Q278" s="95" t="s">
        <v>2131</v>
      </c>
      <c r="R278" s="123">
        <v>1</v>
      </c>
      <c r="S278" s="382">
        <v>1</v>
      </c>
      <c r="T278" s="95"/>
      <c r="U278" s="95"/>
      <c r="V278" s="95"/>
      <c r="W278" s="95"/>
      <c r="X278" s="95"/>
      <c r="Y278" s="95"/>
      <c r="Z278" s="95"/>
      <c r="AA278" s="95"/>
      <c r="AB278" s="95"/>
      <c r="AC278" s="95"/>
      <c r="AD278" s="95"/>
      <c r="AE278" s="113">
        <f t="shared" si="41"/>
        <v>0</v>
      </c>
      <c r="AF278" s="60">
        <f t="shared" si="42"/>
        <v>0</v>
      </c>
      <c r="AG278" s="60">
        <f t="shared" si="43"/>
        <v>0</v>
      </c>
      <c r="AH278" s="60">
        <f t="shared" si="44"/>
        <v>0</v>
      </c>
      <c r="AI278" s="60">
        <f t="shared" si="45"/>
        <v>1</v>
      </c>
      <c r="AJ278" s="60">
        <f t="shared" si="46"/>
        <v>0</v>
      </c>
      <c r="AK278" s="60">
        <f t="shared" si="47"/>
        <v>0</v>
      </c>
      <c r="AL278" s="60">
        <f t="shared" si="48"/>
        <v>0</v>
      </c>
      <c r="AM278" s="60">
        <f t="shared" si="49"/>
        <v>0</v>
      </c>
      <c r="AN278" s="60">
        <f t="shared" si="50"/>
        <v>1</v>
      </c>
      <c r="AO278" s="62" t="s">
        <v>2098</v>
      </c>
    </row>
    <row r="279" spans="1:41" ht="35.450000000000003" hidden="1" customHeight="1">
      <c r="A279" s="26" t="s">
        <v>12</v>
      </c>
      <c r="B279" s="34" t="s">
        <v>42</v>
      </c>
      <c r="C279" s="26">
        <v>300565</v>
      </c>
      <c r="D279" s="35" t="s">
        <v>244</v>
      </c>
      <c r="E279" s="35" t="s">
        <v>245</v>
      </c>
      <c r="F279" s="36">
        <v>3</v>
      </c>
      <c r="G279" s="33"/>
      <c r="H279" s="34">
        <v>1</v>
      </c>
      <c r="I279" s="32"/>
      <c r="J279" s="32"/>
      <c r="K279" s="31"/>
      <c r="L279" s="31"/>
      <c r="M279" s="33"/>
      <c r="N279" s="39">
        <v>1186861.71</v>
      </c>
      <c r="O279" s="40" t="s">
        <v>1901</v>
      </c>
      <c r="P279" s="68">
        <v>1</v>
      </c>
      <c r="Q279" s="95" t="s">
        <v>2131</v>
      </c>
      <c r="R279" s="123">
        <v>0.8</v>
      </c>
      <c r="S279" s="381">
        <v>1</v>
      </c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113">
        <f t="shared" si="41"/>
        <v>0</v>
      </c>
      <c r="AF279" s="60">
        <f t="shared" si="42"/>
        <v>0</v>
      </c>
      <c r="AG279" s="60">
        <f t="shared" si="43"/>
        <v>0</v>
      </c>
      <c r="AH279" s="60">
        <f t="shared" si="44"/>
        <v>0</v>
      </c>
      <c r="AI279" s="60">
        <f t="shared" si="45"/>
        <v>1</v>
      </c>
      <c r="AJ279" s="60">
        <f t="shared" si="46"/>
        <v>0</v>
      </c>
      <c r="AK279" s="60">
        <f t="shared" si="47"/>
        <v>0</v>
      </c>
      <c r="AL279" s="60">
        <f t="shared" si="48"/>
        <v>0</v>
      </c>
      <c r="AM279" s="60">
        <f t="shared" si="49"/>
        <v>0</v>
      </c>
      <c r="AN279" s="60">
        <f t="shared" si="50"/>
        <v>1</v>
      </c>
      <c r="AO279" s="62" t="s">
        <v>2098</v>
      </c>
    </row>
    <row r="280" spans="1:41" ht="35.450000000000003" hidden="1" customHeight="1">
      <c r="A280" s="26" t="s">
        <v>12</v>
      </c>
      <c r="B280" s="34" t="s">
        <v>42</v>
      </c>
      <c r="C280" s="26">
        <v>300576</v>
      </c>
      <c r="D280" s="35" t="s">
        <v>247</v>
      </c>
      <c r="E280" s="35" t="s">
        <v>245</v>
      </c>
      <c r="F280" s="36">
        <v>3</v>
      </c>
      <c r="G280" s="33"/>
      <c r="H280" s="34">
        <v>1</v>
      </c>
      <c r="I280" s="32"/>
      <c r="J280" s="32"/>
      <c r="K280" s="31"/>
      <c r="L280" s="31"/>
      <c r="M280" s="33"/>
      <c r="N280" s="39">
        <v>1075486.31</v>
      </c>
      <c r="O280" s="40" t="s">
        <v>1901</v>
      </c>
      <c r="P280" s="68">
        <v>1</v>
      </c>
      <c r="Q280" s="95" t="s">
        <v>2131</v>
      </c>
      <c r="R280" s="123">
        <v>1</v>
      </c>
      <c r="S280" s="381">
        <v>1</v>
      </c>
      <c r="T280" s="95"/>
      <c r="U280" s="95"/>
      <c r="V280" s="95"/>
      <c r="W280" s="95"/>
      <c r="X280" s="95"/>
      <c r="Y280" s="95"/>
      <c r="Z280" s="95"/>
      <c r="AA280" s="95"/>
      <c r="AB280" s="95"/>
      <c r="AC280" s="95"/>
      <c r="AD280" s="95"/>
      <c r="AE280" s="113">
        <f t="shared" si="41"/>
        <v>0</v>
      </c>
      <c r="AF280" s="60">
        <f t="shared" si="42"/>
        <v>0</v>
      </c>
      <c r="AG280" s="60">
        <f t="shared" si="43"/>
        <v>0</v>
      </c>
      <c r="AH280" s="60">
        <f t="shared" si="44"/>
        <v>0</v>
      </c>
      <c r="AI280" s="60">
        <f t="shared" si="45"/>
        <v>1</v>
      </c>
      <c r="AJ280" s="60">
        <f t="shared" si="46"/>
        <v>0</v>
      </c>
      <c r="AK280" s="60">
        <f t="shared" si="47"/>
        <v>0</v>
      </c>
      <c r="AL280" s="60">
        <f t="shared" si="48"/>
        <v>0</v>
      </c>
      <c r="AM280" s="60">
        <f t="shared" si="49"/>
        <v>0</v>
      </c>
      <c r="AN280" s="60">
        <f t="shared" si="50"/>
        <v>1</v>
      </c>
      <c r="AO280" s="62" t="s">
        <v>2098</v>
      </c>
    </row>
    <row r="281" spans="1:41" ht="35.450000000000003" hidden="1" customHeight="1">
      <c r="A281" s="34" t="s">
        <v>12</v>
      </c>
      <c r="B281" s="34" t="s">
        <v>42</v>
      </c>
      <c r="C281" s="34">
        <v>300506</v>
      </c>
      <c r="D281" s="41" t="s">
        <v>45</v>
      </c>
      <c r="E281" s="41" t="s">
        <v>46</v>
      </c>
      <c r="F281" s="34">
        <v>3</v>
      </c>
      <c r="G281" s="19"/>
      <c r="H281" s="34">
        <v>1</v>
      </c>
      <c r="I281" s="19"/>
      <c r="J281" s="19"/>
      <c r="K281" s="19"/>
      <c r="L281" s="19"/>
      <c r="M281" s="18"/>
      <c r="N281" s="42">
        <v>1049158.75</v>
      </c>
      <c r="O281" s="40" t="s">
        <v>1901</v>
      </c>
      <c r="P281" s="68">
        <v>1</v>
      </c>
      <c r="Q281" s="95" t="s">
        <v>2131</v>
      </c>
      <c r="R281" s="123">
        <v>1</v>
      </c>
      <c r="S281" s="381">
        <v>1</v>
      </c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113">
        <f t="shared" si="41"/>
        <v>0</v>
      </c>
      <c r="AF281" s="60">
        <f t="shared" si="42"/>
        <v>0</v>
      </c>
      <c r="AG281" s="60">
        <f t="shared" si="43"/>
        <v>0</v>
      </c>
      <c r="AH281" s="60">
        <f t="shared" si="44"/>
        <v>0</v>
      </c>
      <c r="AI281" s="60">
        <f t="shared" si="45"/>
        <v>1</v>
      </c>
      <c r="AJ281" s="60">
        <f t="shared" si="46"/>
        <v>0</v>
      </c>
      <c r="AK281" s="60">
        <f t="shared" si="47"/>
        <v>0</v>
      </c>
      <c r="AL281" s="60">
        <f t="shared" si="48"/>
        <v>0</v>
      </c>
      <c r="AM281" s="60">
        <f t="shared" si="49"/>
        <v>0</v>
      </c>
      <c r="AN281" s="60">
        <f t="shared" si="50"/>
        <v>1</v>
      </c>
      <c r="AO281" s="62" t="s">
        <v>2098</v>
      </c>
    </row>
    <row r="282" spans="1:41" ht="35.450000000000003" hidden="1" customHeight="1">
      <c r="A282" s="34" t="s">
        <v>12</v>
      </c>
      <c r="B282" s="34" t="s">
        <v>42</v>
      </c>
      <c r="C282" s="34">
        <v>300504</v>
      </c>
      <c r="D282" s="41" t="s">
        <v>43</v>
      </c>
      <c r="E282" s="41" t="s">
        <v>44</v>
      </c>
      <c r="F282" s="34">
        <v>3</v>
      </c>
      <c r="G282" s="19"/>
      <c r="H282" s="34">
        <v>1</v>
      </c>
      <c r="I282" s="19"/>
      <c r="J282" s="19"/>
      <c r="K282" s="19"/>
      <c r="L282" s="19"/>
      <c r="M282" s="18"/>
      <c r="N282" s="42">
        <v>1929966.85</v>
      </c>
      <c r="O282" s="40" t="s">
        <v>1901</v>
      </c>
      <c r="P282" s="68">
        <v>1</v>
      </c>
      <c r="Q282" s="95" t="s">
        <v>2131</v>
      </c>
      <c r="R282" s="123">
        <v>1</v>
      </c>
      <c r="S282" s="381">
        <v>1</v>
      </c>
      <c r="T282" s="95"/>
      <c r="U282" s="95"/>
      <c r="V282" s="95"/>
      <c r="W282" s="95"/>
      <c r="X282" s="95"/>
      <c r="Y282" s="95"/>
      <c r="Z282" s="95"/>
      <c r="AA282" s="95"/>
      <c r="AB282" s="95"/>
      <c r="AC282" s="95"/>
      <c r="AD282" s="95"/>
      <c r="AE282" s="113">
        <f t="shared" si="41"/>
        <v>0</v>
      </c>
      <c r="AF282" s="60">
        <f t="shared" si="42"/>
        <v>0</v>
      </c>
      <c r="AG282" s="60">
        <f t="shared" si="43"/>
        <v>0</v>
      </c>
      <c r="AH282" s="60">
        <f t="shared" si="44"/>
        <v>0</v>
      </c>
      <c r="AI282" s="60">
        <f t="shared" si="45"/>
        <v>1</v>
      </c>
      <c r="AJ282" s="60">
        <f t="shared" si="46"/>
        <v>0</v>
      </c>
      <c r="AK282" s="60">
        <f t="shared" si="47"/>
        <v>0</v>
      </c>
      <c r="AL282" s="60">
        <f t="shared" si="48"/>
        <v>0</v>
      </c>
      <c r="AM282" s="60">
        <f t="shared" si="49"/>
        <v>0</v>
      </c>
      <c r="AN282" s="60">
        <f t="shared" si="50"/>
        <v>1</v>
      </c>
      <c r="AO282" s="62" t="s">
        <v>2098</v>
      </c>
    </row>
    <row r="283" spans="1:41" ht="35.450000000000003" hidden="1" customHeight="1">
      <c r="A283" s="34" t="s">
        <v>12</v>
      </c>
      <c r="B283" s="34" t="s">
        <v>42</v>
      </c>
      <c r="C283" s="34">
        <v>300558</v>
      </c>
      <c r="D283" s="41" t="s">
        <v>77</v>
      </c>
      <c r="E283" s="41" t="s">
        <v>78</v>
      </c>
      <c r="F283" s="34">
        <v>3</v>
      </c>
      <c r="G283" s="19"/>
      <c r="H283" s="34">
        <v>1</v>
      </c>
      <c r="I283" s="19"/>
      <c r="J283" s="19"/>
      <c r="K283" s="19"/>
      <c r="L283" s="19"/>
      <c r="M283" s="18"/>
      <c r="N283" s="42">
        <v>1195227.54</v>
      </c>
      <c r="O283" s="40" t="s">
        <v>1901</v>
      </c>
      <c r="P283" s="68">
        <v>1</v>
      </c>
      <c r="Q283" s="95" t="s">
        <v>2131</v>
      </c>
      <c r="R283" s="123">
        <v>1</v>
      </c>
      <c r="S283" s="381">
        <v>1</v>
      </c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113">
        <f t="shared" si="41"/>
        <v>0</v>
      </c>
      <c r="AF283" s="60">
        <f t="shared" si="42"/>
        <v>0</v>
      </c>
      <c r="AG283" s="60">
        <f t="shared" si="43"/>
        <v>0</v>
      </c>
      <c r="AH283" s="60">
        <f t="shared" si="44"/>
        <v>0</v>
      </c>
      <c r="AI283" s="60">
        <f t="shared" si="45"/>
        <v>1</v>
      </c>
      <c r="AJ283" s="60">
        <f t="shared" si="46"/>
        <v>0</v>
      </c>
      <c r="AK283" s="60">
        <f t="shared" si="47"/>
        <v>0</v>
      </c>
      <c r="AL283" s="60">
        <f t="shared" si="48"/>
        <v>0</v>
      </c>
      <c r="AM283" s="60">
        <f t="shared" si="49"/>
        <v>0</v>
      </c>
      <c r="AN283" s="60">
        <f t="shared" si="50"/>
        <v>1</v>
      </c>
      <c r="AO283" s="62" t="s">
        <v>2098</v>
      </c>
    </row>
    <row r="284" spans="1:41" ht="35.450000000000003" hidden="1" customHeight="1">
      <c r="A284" s="34" t="s">
        <v>12</v>
      </c>
      <c r="B284" s="34" t="s">
        <v>42</v>
      </c>
      <c r="C284" s="34">
        <v>300575</v>
      </c>
      <c r="D284" s="41" t="s">
        <v>47</v>
      </c>
      <c r="E284" s="41" t="s">
        <v>48</v>
      </c>
      <c r="F284" s="34">
        <v>3</v>
      </c>
      <c r="G284" s="19"/>
      <c r="H284" s="34">
        <v>1</v>
      </c>
      <c r="I284" s="19"/>
      <c r="J284" s="19"/>
      <c r="K284" s="19"/>
      <c r="L284" s="19"/>
      <c r="M284" s="18"/>
      <c r="N284" s="42">
        <v>1432514.77</v>
      </c>
      <c r="O284" s="40" t="s">
        <v>1901</v>
      </c>
      <c r="P284" s="68">
        <v>1</v>
      </c>
      <c r="Q284" s="95" t="s">
        <v>2131</v>
      </c>
      <c r="R284" s="123">
        <v>1</v>
      </c>
      <c r="S284" s="381">
        <v>1</v>
      </c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113">
        <f t="shared" si="41"/>
        <v>0</v>
      </c>
      <c r="AF284" s="60">
        <f t="shared" si="42"/>
        <v>0</v>
      </c>
      <c r="AG284" s="60">
        <f t="shared" si="43"/>
        <v>0</v>
      </c>
      <c r="AH284" s="60">
        <f t="shared" si="44"/>
        <v>0</v>
      </c>
      <c r="AI284" s="60">
        <f t="shared" si="45"/>
        <v>1</v>
      </c>
      <c r="AJ284" s="60">
        <f t="shared" si="46"/>
        <v>0</v>
      </c>
      <c r="AK284" s="60">
        <f t="shared" si="47"/>
        <v>0</v>
      </c>
      <c r="AL284" s="60">
        <f t="shared" si="48"/>
        <v>0</v>
      </c>
      <c r="AM284" s="60">
        <f t="shared" si="49"/>
        <v>0</v>
      </c>
      <c r="AN284" s="60">
        <f t="shared" si="50"/>
        <v>1</v>
      </c>
      <c r="AO284" s="62" t="s">
        <v>2098</v>
      </c>
    </row>
    <row r="285" spans="1:41" ht="35.450000000000003" hidden="1" customHeight="1">
      <c r="A285" s="26" t="s">
        <v>12</v>
      </c>
      <c r="B285" s="34" t="s">
        <v>42</v>
      </c>
      <c r="C285" s="26">
        <v>306116</v>
      </c>
      <c r="D285" s="35" t="s">
        <v>246</v>
      </c>
      <c r="E285" s="35" t="s">
        <v>48</v>
      </c>
      <c r="F285" s="36">
        <v>3</v>
      </c>
      <c r="G285" s="33"/>
      <c r="H285" s="34">
        <v>1</v>
      </c>
      <c r="I285" s="32"/>
      <c r="J285" s="32"/>
      <c r="K285" s="31"/>
      <c r="L285" s="31"/>
      <c r="M285" s="33"/>
      <c r="N285" s="39">
        <v>1116614.51</v>
      </c>
      <c r="O285" s="40" t="s">
        <v>1901</v>
      </c>
      <c r="P285" s="68">
        <v>1</v>
      </c>
      <c r="Q285" s="95" t="s">
        <v>2131</v>
      </c>
      <c r="R285" s="123">
        <v>0.8</v>
      </c>
      <c r="S285" s="381">
        <v>1</v>
      </c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113">
        <f t="shared" si="41"/>
        <v>0</v>
      </c>
      <c r="AF285" s="60">
        <f t="shared" si="42"/>
        <v>0</v>
      </c>
      <c r="AG285" s="60">
        <f t="shared" si="43"/>
        <v>0</v>
      </c>
      <c r="AH285" s="60">
        <f t="shared" si="44"/>
        <v>0</v>
      </c>
      <c r="AI285" s="60">
        <f t="shared" si="45"/>
        <v>1</v>
      </c>
      <c r="AJ285" s="60">
        <f t="shared" si="46"/>
        <v>0</v>
      </c>
      <c r="AK285" s="60">
        <f t="shared" si="47"/>
        <v>0</v>
      </c>
      <c r="AL285" s="60">
        <f t="shared" si="48"/>
        <v>0</v>
      </c>
      <c r="AM285" s="60">
        <f t="shared" si="49"/>
        <v>0</v>
      </c>
      <c r="AN285" s="60">
        <f t="shared" si="50"/>
        <v>1</v>
      </c>
      <c r="AO285" s="62" t="s">
        <v>2098</v>
      </c>
    </row>
    <row r="286" spans="1:41" ht="35.450000000000003" hidden="1" customHeight="1">
      <c r="A286" s="34" t="s">
        <v>12</v>
      </c>
      <c r="B286" s="34" t="s">
        <v>42</v>
      </c>
      <c r="C286" s="34">
        <v>300590</v>
      </c>
      <c r="D286" s="41" t="s">
        <v>82</v>
      </c>
      <c r="E286" s="41" t="s">
        <v>83</v>
      </c>
      <c r="F286" s="34">
        <v>3</v>
      </c>
      <c r="G286" s="19"/>
      <c r="H286" s="34">
        <v>1</v>
      </c>
      <c r="I286" s="19"/>
      <c r="J286" s="19"/>
      <c r="K286" s="19"/>
      <c r="L286" s="19"/>
      <c r="M286" s="18"/>
      <c r="N286" s="42">
        <v>1074656.19</v>
      </c>
      <c r="O286" s="40" t="s">
        <v>1901</v>
      </c>
      <c r="P286" s="68">
        <v>1</v>
      </c>
      <c r="Q286" s="95" t="s">
        <v>2131</v>
      </c>
      <c r="R286" s="123">
        <v>1</v>
      </c>
      <c r="S286" s="381">
        <v>1</v>
      </c>
      <c r="T286" s="95"/>
      <c r="U286" s="95"/>
      <c r="V286" s="95"/>
      <c r="W286" s="95"/>
      <c r="X286" s="95"/>
      <c r="Y286" s="95"/>
      <c r="Z286" s="95"/>
      <c r="AA286" s="95"/>
      <c r="AB286" s="95"/>
      <c r="AC286" s="95"/>
      <c r="AD286" s="95"/>
      <c r="AE286" s="113">
        <f t="shared" si="41"/>
        <v>0</v>
      </c>
      <c r="AF286" s="60">
        <f t="shared" si="42"/>
        <v>0</v>
      </c>
      <c r="AG286" s="60">
        <f t="shared" si="43"/>
        <v>0</v>
      </c>
      <c r="AH286" s="60">
        <f t="shared" si="44"/>
        <v>0</v>
      </c>
      <c r="AI286" s="60">
        <f t="shared" si="45"/>
        <v>1</v>
      </c>
      <c r="AJ286" s="60">
        <f t="shared" si="46"/>
        <v>0</v>
      </c>
      <c r="AK286" s="60">
        <f t="shared" si="47"/>
        <v>0</v>
      </c>
      <c r="AL286" s="60">
        <f t="shared" si="48"/>
        <v>0</v>
      </c>
      <c r="AM286" s="60">
        <f t="shared" si="49"/>
        <v>0</v>
      </c>
      <c r="AN286" s="60">
        <f t="shared" si="50"/>
        <v>1</v>
      </c>
      <c r="AO286" s="62" t="s">
        <v>2098</v>
      </c>
    </row>
    <row r="287" spans="1:41" ht="35.450000000000003" hidden="1" customHeight="1">
      <c r="A287" s="34" t="s">
        <v>12</v>
      </c>
      <c r="B287" s="34" t="s">
        <v>42</v>
      </c>
      <c r="C287" s="34">
        <v>300581</v>
      </c>
      <c r="D287" s="41" t="s">
        <v>79</v>
      </c>
      <c r="E287" s="41" t="s">
        <v>80</v>
      </c>
      <c r="F287" s="34">
        <v>3</v>
      </c>
      <c r="G287" s="19"/>
      <c r="H287" s="34">
        <v>1</v>
      </c>
      <c r="I287" s="19"/>
      <c r="J287" s="19"/>
      <c r="K287" s="19"/>
      <c r="L287" s="19"/>
      <c r="M287" s="18"/>
      <c r="N287" s="42">
        <v>1245397.8400000001</v>
      </c>
      <c r="O287" s="40" t="s">
        <v>1901</v>
      </c>
      <c r="P287" s="68">
        <v>1</v>
      </c>
      <c r="Q287" s="283" t="s">
        <v>2131</v>
      </c>
      <c r="R287" s="123">
        <v>0.8</v>
      </c>
      <c r="S287" s="381">
        <v>1</v>
      </c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113">
        <f t="shared" si="41"/>
        <v>0</v>
      </c>
      <c r="AF287" s="60">
        <f t="shared" si="42"/>
        <v>0</v>
      </c>
      <c r="AG287" s="60">
        <f t="shared" si="43"/>
        <v>0</v>
      </c>
      <c r="AH287" s="60">
        <f t="shared" si="44"/>
        <v>0</v>
      </c>
      <c r="AI287" s="60">
        <f t="shared" si="45"/>
        <v>1</v>
      </c>
      <c r="AJ287" s="60">
        <f t="shared" si="46"/>
        <v>0</v>
      </c>
      <c r="AK287" s="60">
        <f t="shared" si="47"/>
        <v>0</v>
      </c>
      <c r="AL287" s="60">
        <f t="shared" si="48"/>
        <v>0</v>
      </c>
      <c r="AM287" s="60">
        <f t="shared" si="49"/>
        <v>0</v>
      </c>
      <c r="AN287" s="60">
        <f t="shared" si="50"/>
        <v>1</v>
      </c>
      <c r="AO287" s="62" t="s">
        <v>2098</v>
      </c>
    </row>
    <row r="288" spans="1:41" ht="35.450000000000003" hidden="1" customHeight="1">
      <c r="A288" s="26" t="s">
        <v>12</v>
      </c>
      <c r="B288" s="34" t="s">
        <v>42</v>
      </c>
      <c r="C288" s="26">
        <v>300508</v>
      </c>
      <c r="D288" s="35" t="s">
        <v>242</v>
      </c>
      <c r="E288" s="35" t="s">
        <v>233</v>
      </c>
      <c r="F288" s="36">
        <v>4</v>
      </c>
      <c r="G288" s="33"/>
      <c r="H288" s="34">
        <v>1</v>
      </c>
      <c r="I288" s="32"/>
      <c r="J288" s="32"/>
      <c r="K288" s="31"/>
      <c r="L288" s="31"/>
      <c r="M288" s="33"/>
      <c r="N288" s="39">
        <v>790744.56</v>
      </c>
      <c r="O288" s="40" t="s">
        <v>1901</v>
      </c>
      <c r="P288" s="68">
        <v>1</v>
      </c>
      <c r="Q288" s="95" t="s">
        <v>2131</v>
      </c>
      <c r="R288" s="123">
        <v>1</v>
      </c>
      <c r="S288" s="381">
        <v>1</v>
      </c>
      <c r="T288" s="95"/>
      <c r="U288" s="95"/>
      <c r="V288" s="95"/>
      <c r="W288" s="95"/>
      <c r="X288" s="95"/>
      <c r="Y288" s="95"/>
      <c r="Z288" s="95"/>
      <c r="AA288" s="95"/>
      <c r="AB288" s="95"/>
      <c r="AC288" s="95"/>
      <c r="AD288" s="95"/>
      <c r="AE288" s="113">
        <f t="shared" si="41"/>
        <v>0</v>
      </c>
      <c r="AF288" s="60">
        <f t="shared" si="42"/>
        <v>0</v>
      </c>
      <c r="AG288" s="60">
        <f t="shared" si="43"/>
        <v>0</v>
      </c>
      <c r="AH288" s="60">
        <f t="shared" si="44"/>
        <v>0</v>
      </c>
      <c r="AI288" s="60">
        <f t="shared" si="45"/>
        <v>1</v>
      </c>
      <c r="AJ288" s="60">
        <f t="shared" si="46"/>
        <v>0</v>
      </c>
      <c r="AK288" s="60">
        <f t="shared" si="47"/>
        <v>0</v>
      </c>
      <c r="AL288" s="60">
        <f t="shared" si="48"/>
        <v>0</v>
      </c>
      <c r="AM288" s="60">
        <f t="shared" si="49"/>
        <v>0</v>
      </c>
      <c r="AN288" s="60">
        <f t="shared" si="50"/>
        <v>1</v>
      </c>
      <c r="AO288" s="62" t="s">
        <v>2098</v>
      </c>
    </row>
    <row r="289" spans="1:42" ht="35.450000000000003" hidden="1" customHeight="1">
      <c r="A289" s="26" t="s">
        <v>12</v>
      </c>
      <c r="B289" s="34" t="s">
        <v>42</v>
      </c>
      <c r="C289" s="26">
        <v>300523</v>
      </c>
      <c r="D289" s="35" t="s">
        <v>232</v>
      </c>
      <c r="E289" s="35" t="s">
        <v>233</v>
      </c>
      <c r="F289" s="36">
        <v>4</v>
      </c>
      <c r="G289" s="33"/>
      <c r="H289" s="34">
        <v>1</v>
      </c>
      <c r="I289" s="32"/>
      <c r="J289" s="32"/>
      <c r="K289" s="31"/>
      <c r="L289" s="31"/>
      <c r="M289" s="33"/>
      <c r="N289" s="39">
        <v>885270.95</v>
      </c>
      <c r="O289" s="40" t="s">
        <v>1901</v>
      </c>
      <c r="P289" s="68">
        <v>1</v>
      </c>
      <c r="Q289" s="95" t="s">
        <v>2131</v>
      </c>
      <c r="R289" s="123">
        <v>1</v>
      </c>
      <c r="S289" s="381">
        <v>1</v>
      </c>
      <c r="T289" s="95"/>
      <c r="U289" s="95"/>
      <c r="V289" s="95"/>
      <c r="W289" s="95"/>
      <c r="X289" s="95"/>
      <c r="Y289" s="95"/>
      <c r="Z289" s="95"/>
      <c r="AA289" s="95"/>
      <c r="AB289" s="95"/>
      <c r="AC289" s="95"/>
      <c r="AD289" s="95"/>
      <c r="AE289" s="113">
        <f t="shared" si="41"/>
        <v>0</v>
      </c>
      <c r="AF289" s="60">
        <f t="shared" si="42"/>
        <v>0</v>
      </c>
      <c r="AG289" s="60">
        <f t="shared" si="43"/>
        <v>0</v>
      </c>
      <c r="AH289" s="60">
        <f t="shared" si="44"/>
        <v>0</v>
      </c>
      <c r="AI289" s="60">
        <f t="shared" si="45"/>
        <v>1</v>
      </c>
      <c r="AJ289" s="60">
        <f t="shared" si="46"/>
        <v>0</v>
      </c>
      <c r="AK289" s="60">
        <f t="shared" si="47"/>
        <v>0</v>
      </c>
      <c r="AL289" s="60">
        <f t="shared" si="48"/>
        <v>0</v>
      </c>
      <c r="AM289" s="60">
        <f t="shared" si="49"/>
        <v>0</v>
      </c>
      <c r="AN289" s="60">
        <f t="shared" si="50"/>
        <v>1</v>
      </c>
      <c r="AO289" s="62" t="s">
        <v>2098</v>
      </c>
    </row>
    <row r="290" spans="1:42" ht="35.450000000000003" hidden="1" customHeight="1">
      <c r="A290" s="26" t="s">
        <v>12</v>
      </c>
      <c r="B290" s="34" t="s">
        <v>42</v>
      </c>
      <c r="C290" s="26">
        <v>300532</v>
      </c>
      <c r="D290" s="35" t="s">
        <v>238</v>
      </c>
      <c r="E290" s="35" t="s">
        <v>233</v>
      </c>
      <c r="F290" s="36">
        <v>4</v>
      </c>
      <c r="G290" s="33"/>
      <c r="H290" s="34">
        <v>1</v>
      </c>
      <c r="I290" s="32"/>
      <c r="J290" s="32"/>
      <c r="K290" s="31"/>
      <c r="L290" s="31"/>
      <c r="M290" s="33"/>
      <c r="N290" s="39">
        <v>834063</v>
      </c>
      <c r="O290" s="40" t="s">
        <v>1901</v>
      </c>
      <c r="P290" s="68">
        <v>1</v>
      </c>
      <c r="Q290" s="95" t="s">
        <v>2131</v>
      </c>
      <c r="R290" s="123">
        <v>1</v>
      </c>
      <c r="S290" s="381">
        <v>1</v>
      </c>
      <c r="T290" s="95"/>
      <c r="U290" s="95"/>
      <c r="V290" s="95"/>
      <c r="W290" s="95"/>
      <c r="X290" s="95"/>
      <c r="Y290" s="95"/>
      <c r="Z290" s="95"/>
      <c r="AA290" s="95"/>
      <c r="AB290" s="95"/>
      <c r="AC290" s="95"/>
      <c r="AD290" s="95"/>
      <c r="AE290" s="113">
        <f t="shared" si="41"/>
        <v>0</v>
      </c>
      <c r="AF290" s="60">
        <f t="shared" si="42"/>
        <v>0</v>
      </c>
      <c r="AG290" s="60">
        <f t="shared" si="43"/>
        <v>0</v>
      </c>
      <c r="AH290" s="60">
        <f t="shared" si="44"/>
        <v>0</v>
      </c>
      <c r="AI290" s="60">
        <f t="shared" si="45"/>
        <v>1</v>
      </c>
      <c r="AJ290" s="60">
        <f t="shared" si="46"/>
        <v>0</v>
      </c>
      <c r="AK290" s="60">
        <f t="shared" si="47"/>
        <v>0</v>
      </c>
      <c r="AL290" s="60">
        <f t="shared" si="48"/>
        <v>0</v>
      </c>
      <c r="AM290" s="60">
        <f t="shared" si="49"/>
        <v>0</v>
      </c>
      <c r="AN290" s="60">
        <f t="shared" si="50"/>
        <v>1</v>
      </c>
      <c r="AO290" s="62" t="s">
        <v>2098</v>
      </c>
    </row>
    <row r="291" spans="1:42" ht="35.450000000000003" hidden="1" customHeight="1">
      <c r="A291" s="26" t="s">
        <v>12</v>
      </c>
      <c r="B291" s="34" t="s">
        <v>42</v>
      </c>
      <c r="C291" s="26">
        <v>306143</v>
      </c>
      <c r="D291" s="35" t="s">
        <v>234</v>
      </c>
      <c r="E291" s="35" t="s">
        <v>233</v>
      </c>
      <c r="F291" s="36">
        <v>4</v>
      </c>
      <c r="G291" s="33"/>
      <c r="H291" s="34">
        <v>1</v>
      </c>
      <c r="I291" s="32"/>
      <c r="J291" s="32"/>
      <c r="K291" s="31"/>
      <c r="L291" s="31"/>
      <c r="M291" s="33"/>
      <c r="N291" s="39">
        <v>813316.04</v>
      </c>
      <c r="O291" s="40" t="s">
        <v>1901</v>
      </c>
      <c r="P291" s="68">
        <v>1</v>
      </c>
      <c r="Q291" s="283" t="s">
        <v>2131</v>
      </c>
      <c r="R291" s="123">
        <v>0.8</v>
      </c>
      <c r="S291" s="381">
        <v>1</v>
      </c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113">
        <f t="shared" si="41"/>
        <v>0</v>
      </c>
      <c r="AF291" s="60">
        <f t="shared" si="42"/>
        <v>0</v>
      </c>
      <c r="AG291" s="60">
        <f t="shared" si="43"/>
        <v>0</v>
      </c>
      <c r="AH291" s="60">
        <f t="shared" si="44"/>
        <v>0</v>
      </c>
      <c r="AI291" s="60">
        <f t="shared" si="45"/>
        <v>1</v>
      </c>
      <c r="AJ291" s="60">
        <f t="shared" si="46"/>
        <v>0</v>
      </c>
      <c r="AK291" s="60">
        <f t="shared" si="47"/>
        <v>0</v>
      </c>
      <c r="AL291" s="60">
        <f t="shared" si="48"/>
        <v>0</v>
      </c>
      <c r="AM291" s="60">
        <f t="shared" si="49"/>
        <v>0</v>
      </c>
      <c r="AN291" s="60">
        <f t="shared" si="50"/>
        <v>1</v>
      </c>
      <c r="AO291" s="62" t="s">
        <v>2098</v>
      </c>
    </row>
    <row r="292" spans="1:42" ht="35.450000000000003" hidden="1" customHeight="1">
      <c r="A292" s="26" t="s">
        <v>12</v>
      </c>
      <c r="B292" s="34" t="s">
        <v>42</v>
      </c>
      <c r="C292" s="26">
        <v>300526</v>
      </c>
      <c r="D292" s="35" t="s">
        <v>254</v>
      </c>
      <c r="E292" s="35" t="s">
        <v>255</v>
      </c>
      <c r="F292" s="36">
        <v>4</v>
      </c>
      <c r="G292" s="33"/>
      <c r="H292" s="34">
        <v>1</v>
      </c>
      <c r="I292" s="32"/>
      <c r="J292" s="32"/>
      <c r="K292" s="31"/>
      <c r="L292" s="31"/>
      <c r="M292" s="33"/>
      <c r="N292" s="39">
        <v>889647.51</v>
      </c>
      <c r="O292" s="40" t="s">
        <v>1901</v>
      </c>
      <c r="P292" s="68">
        <v>1</v>
      </c>
      <c r="Q292" s="283" t="s">
        <v>2131</v>
      </c>
      <c r="R292" s="123">
        <v>0.8</v>
      </c>
      <c r="S292" s="381">
        <v>1</v>
      </c>
      <c r="T292" s="95"/>
      <c r="U292" s="95"/>
      <c r="V292" s="95"/>
      <c r="W292" s="95"/>
      <c r="X292" s="95"/>
      <c r="Y292" s="95"/>
      <c r="Z292" s="95"/>
      <c r="AA292" s="95"/>
      <c r="AB292" s="95"/>
      <c r="AC292" s="95"/>
      <c r="AD292" s="95"/>
      <c r="AE292" s="113">
        <f t="shared" si="41"/>
        <v>0</v>
      </c>
      <c r="AF292" s="60">
        <f t="shared" si="42"/>
        <v>0</v>
      </c>
      <c r="AG292" s="60">
        <f t="shared" si="43"/>
        <v>0</v>
      </c>
      <c r="AH292" s="60">
        <f t="shared" si="44"/>
        <v>0</v>
      </c>
      <c r="AI292" s="60">
        <f t="shared" si="45"/>
        <v>1</v>
      </c>
      <c r="AJ292" s="60">
        <f t="shared" si="46"/>
        <v>0</v>
      </c>
      <c r="AK292" s="60">
        <f t="shared" si="47"/>
        <v>0</v>
      </c>
      <c r="AL292" s="60">
        <f t="shared" si="48"/>
        <v>0</v>
      </c>
      <c r="AM292" s="60">
        <f t="shared" si="49"/>
        <v>0</v>
      </c>
      <c r="AN292" s="60">
        <f t="shared" si="50"/>
        <v>1</v>
      </c>
      <c r="AO292" s="62" t="s">
        <v>2098</v>
      </c>
    </row>
    <row r="293" spans="1:42" ht="35.450000000000003" hidden="1" customHeight="1">
      <c r="A293" s="26" t="s">
        <v>12</v>
      </c>
      <c r="B293" s="34" t="s">
        <v>42</v>
      </c>
      <c r="C293" s="26">
        <v>300529</v>
      </c>
      <c r="D293" s="35" t="s">
        <v>235</v>
      </c>
      <c r="E293" s="35" t="s">
        <v>64</v>
      </c>
      <c r="F293" s="36">
        <v>4</v>
      </c>
      <c r="G293" s="33"/>
      <c r="H293" s="34">
        <v>1</v>
      </c>
      <c r="I293" s="32"/>
      <c r="J293" s="32"/>
      <c r="K293" s="31"/>
      <c r="L293" s="31"/>
      <c r="M293" s="33"/>
      <c r="N293" s="39">
        <v>784636.12</v>
      </c>
      <c r="O293" s="40" t="s">
        <v>1901</v>
      </c>
      <c r="P293" s="68">
        <v>1</v>
      </c>
      <c r="Q293" s="283" t="s">
        <v>2131</v>
      </c>
      <c r="R293" s="123">
        <v>0.8</v>
      </c>
      <c r="S293" s="381">
        <v>1</v>
      </c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113">
        <f t="shared" si="41"/>
        <v>0</v>
      </c>
      <c r="AF293" s="60">
        <f t="shared" si="42"/>
        <v>0</v>
      </c>
      <c r="AG293" s="60">
        <f t="shared" si="43"/>
        <v>0</v>
      </c>
      <c r="AH293" s="60">
        <f t="shared" si="44"/>
        <v>0</v>
      </c>
      <c r="AI293" s="60">
        <f t="shared" si="45"/>
        <v>1</v>
      </c>
      <c r="AJ293" s="60">
        <f t="shared" si="46"/>
        <v>0</v>
      </c>
      <c r="AK293" s="60">
        <f t="shared" si="47"/>
        <v>0</v>
      </c>
      <c r="AL293" s="60">
        <f t="shared" si="48"/>
        <v>0</v>
      </c>
      <c r="AM293" s="60">
        <f t="shared" si="49"/>
        <v>0</v>
      </c>
      <c r="AN293" s="60">
        <f t="shared" si="50"/>
        <v>1</v>
      </c>
      <c r="AO293" s="62" t="s">
        <v>2098</v>
      </c>
    </row>
    <row r="294" spans="1:42" ht="35.450000000000003" hidden="1" customHeight="1">
      <c r="A294" s="34" t="s">
        <v>12</v>
      </c>
      <c r="B294" s="34" t="s">
        <v>42</v>
      </c>
      <c r="C294" s="34">
        <v>300539</v>
      </c>
      <c r="D294" s="41" t="s">
        <v>63</v>
      </c>
      <c r="E294" s="41" t="s">
        <v>64</v>
      </c>
      <c r="F294" s="34">
        <v>4</v>
      </c>
      <c r="G294" s="19"/>
      <c r="H294" s="34">
        <v>1</v>
      </c>
      <c r="I294" s="19"/>
      <c r="J294" s="19"/>
      <c r="K294" s="19"/>
      <c r="L294" s="19"/>
      <c r="M294" s="18"/>
      <c r="N294" s="42">
        <v>820545.41</v>
      </c>
      <c r="O294" s="40" t="s">
        <v>1901</v>
      </c>
      <c r="P294" s="68">
        <v>1</v>
      </c>
      <c r="Q294" s="283" t="s">
        <v>2131</v>
      </c>
      <c r="R294" s="123">
        <v>0.8</v>
      </c>
      <c r="S294" s="381">
        <v>1</v>
      </c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113">
        <f t="shared" si="41"/>
        <v>0</v>
      </c>
      <c r="AF294" s="60">
        <f t="shared" si="42"/>
        <v>0</v>
      </c>
      <c r="AG294" s="60">
        <f t="shared" si="43"/>
        <v>0</v>
      </c>
      <c r="AH294" s="60">
        <f t="shared" si="44"/>
        <v>0</v>
      </c>
      <c r="AI294" s="60">
        <f t="shared" si="45"/>
        <v>1</v>
      </c>
      <c r="AJ294" s="60">
        <f t="shared" si="46"/>
        <v>0</v>
      </c>
      <c r="AK294" s="60">
        <f t="shared" si="47"/>
        <v>0</v>
      </c>
      <c r="AL294" s="60">
        <f t="shared" si="48"/>
        <v>0</v>
      </c>
      <c r="AM294" s="60">
        <f t="shared" si="49"/>
        <v>0</v>
      </c>
      <c r="AN294" s="60">
        <f t="shared" si="50"/>
        <v>1</v>
      </c>
      <c r="AO294" s="62" t="s">
        <v>2098</v>
      </c>
    </row>
    <row r="295" spans="1:42" ht="35.450000000000003" hidden="1" customHeight="1">
      <c r="A295" s="34" t="s">
        <v>12</v>
      </c>
      <c r="B295" s="34" t="s">
        <v>42</v>
      </c>
      <c r="C295" s="34">
        <v>300566</v>
      </c>
      <c r="D295" s="41" t="s">
        <v>65</v>
      </c>
      <c r="E295" s="41" t="s">
        <v>64</v>
      </c>
      <c r="F295" s="34">
        <v>4</v>
      </c>
      <c r="G295" s="19"/>
      <c r="H295" s="34">
        <v>1</v>
      </c>
      <c r="I295" s="19"/>
      <c r="J295" s="19"/>
      <c r="K295" s="19"/>
      <c r="L295" s="19"/>
      <c r="M295" s="18"/>
      <c r="N295" s="42">
        <v>831472.93</v>
      </c>
      <c r="O295" s="40" t="s">
        <v>1901</v>
      </c>
      <c r="P295" s="68">
        <v>1</v>
      </c>
      <c r="Q295" s="283" t="s">
        <v>2131</v>
      </c>
      <c r="R295" s="123">
        <v>0.8</v>
      </c>
      <c r="S295" s="381">
        <v>1</v>
      </c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113">
        <f t="shared" si="41"/>
        <v>0</v>
      </c>
      <c r="AF295" s="60">
        <f t="shared" si="42"/>
        <v>0</v>
      </c>
      <c r="AG295" s="60">
        <f t="shared" si="43"/>
        <v>0</v>
      </c>
      <c r="AH295" s="60">
        <f t="shared" si="44"/>
        <v>0</v>
      </c>
      <c r="AI295" s="60">
        <f t="shared" si="45"/>
        <v>1</v>
      </c>
      <c r="AJ295" s="60">
        <f t="shared" si="46"/>
        <v>0</v>
      </c>
      <c r="AK295" s="60">
        <f t="shared" si="47"/>
        <v>0</v>
      </c>
      <c r="AL295" s="60">
        <f t="shared" si="48"/>
        <v>0</v>
      </c>
      <c r="AM295" s="60">
        <f t="shared" si="49"/>
        <v>0</v>
      </c>
      <c r="AN295" s="60">
        <f t="shared" si="50"/>
        <v>1</v>
      </c>
      <c r="AO295" s="62" t="s">
        <v>2098</v>
      </c>
    </row>
    <row r="296" spans="1:42" ht="35.450000000000003" hidden="1" customHeight="1">
      <c r="A296" s="34" t="s">
        <v>12</v>
      </c>
      <c r="B296" s="34" t="s">
        <v>42</v>
      </c>
      <c r="C296" s="34">
        <v>300611</v>
      </c>
      <c r="D296" s="41" t="s">
        <v>70</v>
      </c>
      <c r="E296" s="41" t="s">
        <v>64</v>
      </c>
      <c r="F296" s="34">
        <v>4</v>
      </c>
      <c r="G296" s="19"/>
      <c r="H296" s="34">
        <v>1</v>
      </c>
      <c r="I296" s="19"/>
      <c r="J296" s="19"/>
      <c r="K296" s="19"/>
      <c r="L296" s="19"/>
      <c r="M296" s="18"/>
      <c r="N296" s="42">
        <v>1062208.47</v>
      </c>
      <c r="O296" s="40" t="s">
        <v>1901</v>
      </c>
      <c r="P296" s="68">
        <v>1</v>
      </c>
      <c r="Q296" s="283" t="s">
        <v>2131</v>
      </c>
      <c r="R296" s="123">
        <v>0.8</v>
      </c>
      <c r="S296" s="381">
        <v>1</v>
      </c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113">
        <f t="shared" si="41"/>
        <v>0</v>
      </c>
      <c r="AF296" s="60">
        <f t="shared" si="42"/>
        <v>0</v>
      </c>
      <c r="AG296" s="60">
        <f t="shared" si="43"/>
        <v>0</v>
      </c>
      <c r="AH296" s="60">
        <f t="shared" si="44"/>
        <v>0</v>
      </c>
      <c r="AI296" s="60">
        <f t="shared" si="45"/>
        <v>1</v>
      </c>
      <c r="AJ296" s="60">
        <f t="shared" si="46"/>
        <v>0</v>
      </c>
      <c r="AK296" s="60">
        <f t="shared" si="47"/>
        <v>0</v>
      </c>
      <c r="AL296" s="60">
        <f t="shared" si="48"/>
        <v>0</v>
      </c>
      <c r="AM296" s="60">
        <f t="shared" si="49"/>
        <v>0</v>
      </c>
      <c r="AN296" s="60">
        <f t="shared" si="50"/>
        <v>1</v>
      </c>
      <c r="AO296" s="62" t="s">
        <v>2098</v>
      </c>
    </row>
    <row r="297" spans="1:42" ht="35.450000000000003" hidden="1" customHeight="1">
      <c r="A297" s="26" t="s">
        <v>12</v>
      </c>
      <c r="B297" s="34" t="s">
        <v>42</v>
      </c>
      <c r="C297" s="26">
        <v>300555</v>
      </c>
      <c r="D297" s="35" t="s">
        <v>230</v>
      </c>
      <c r="E297" s="35" t="s">
        <v>231</v>
      </c>
      <c r="F297" s="36">
        <v>4</v>
      </c>
      <c r="G297" s="33"/>
      <c r="H297" s="34">
        <v>1</v>
      </c>
      <c r="I297" s="32"/>
      <c r="J297" s="32"/>
      <c r="K297" s="31"/>
      <c r="L297" s="31"/>
      <c r="M297" s="33"/>
      <c r="N297" s="39">
        <v>1480331.65</v>
      </c>
      <c r="O297" s="40" t="s">
        <v>1901</v>
      </c>
      <c r="P297" s="68">
        <v>1</v>
      </c>
      <c r="Q297" s="283" t="s">
        <v>2131</v>
      </c>
      <c r="R297" s="123">
        <v>0.8</v>
      </c>
      <c r="S297" s="381">
        <v>1</v>
      </c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113">
        <f t="shared" si="41"/>
        <v>0</v>
      </c>
      <c r="AF297" s="60">
        <f t="shared" si="42"/>
        <v>0</v>
      </c>
      <c r="AG297" s="60">
        <f t="shared" si="43"/>
        <v>0</v>
      </c>
      <c r="AH297" s="60">
        <f t="shared" si="44"/>
        <v>0</v>
      </c>
      <c r="AI297" s="60">
        <f t="shared" si="45"/>
        <v>1</v>
      </c>
      <c r="AJ297" s="60">
        <f t="shared" si="46"/>
        <v>0</v>
      </c>
      <c r="AK297" s="60">
        <f t="shared" si="47"/>
        <v>0</v>
      </c>
      <c r="AL297" s="60">
        <f t="shared" si="48"/>
        <v>0</v>
      </c>
      <c r="AM297" s="60">
        <f t="shared" si="49"/>
        <v>0</v>
      </c>
      <c r="AN297" s="60">
        <f t="shared" si="50"/>
        <v>1</v>
      </c>
      <c r="AO297" s="62" t="s">
        <v>2098</v>
      </c>
    </row>
    <row r="298" spans="1:42" ht="35.450000000000003" hidden="1" customHeight="1">
      <c r="A298" s="34" t="s">
        <v>12</v>
      </c>
      <c r="B298" s="34" t="s">
        <v>42</v>
      </c>
      <c r="C298" s="34">
        <v>300572</v>
      </c>
      <c r="D298" s="41" t="s">
        <v>69</v>
      </c>
      <c r="E298" s="41" t="s">
        <v>67</v>
      </c>
      <c r="F298" s="34">
        <v>4</v>
      </c>
      <c r="G298" s="19"/>
      <c r="H298" s="34">
        <v>1</v>
      </c>
      <c r="I298" s="19"/>
      <c r="J298" s="19"/>
      <c r="K298" s="19"/>
      <c r="L298" s="19"/>
      <c r="M298" s="18"/>
      <c r="N298" s="42">
        <v>817580.17</v>
      </c>
      <c r="O298" s="40" t="s">
        <v>1901</v>
      </c>
      <c r="P298" s="68">
        <v>1</v>
      </c>
      <c r="Q298" s="95" t="s">
        <v>2131</v>
      </c>
      <c r="R298" s="123">
        <v>1</v>
      </c>
      <c r="S298" s="381">
        <v>1</v>
      </c>
      <c r="T298" s="95"/>
      <c r="U298" s="95"/>
      <c r="V298" s="95"/>
      <c r="W298" s="95"/>
      <c r="X298" s="95"/>
      <c r="Y298" s="95"/>
      <c r="Z298" s="95"/>
      <c r="AA298" s="95"/>
      <c r="AB298" s="95"/>
      <c r="AC298" s="95"/>
      <c r="AD298" s="95"/>
      <c r="AE298" s="113">
        <f t="shared" si="41"/>
        <v>0</v>
      </c>
      <c r="AF298" s="60">
        <f t="shared" si="42"/>
        <v>0</v>
      </c>
      <c r="AG298" s="60">
        <f t="shared" si="43"/>
        <v>0</v>
      </c>
      <c r="AH298" s="60">
        <f t="shared" si="44"/>
        <v>0</v>
      </c>
      <c r="AI298" s="60">
        <f t="shared" si="45"/>
        <v>1</v>
      </c>
      <c r="AJ298" s="60">
        <f t="shared" si="46"/>
        <v>0</v>
      </c>
      <c r="AK298" s="60">
        <f t="shared" si="47"/>
        <v>0</v>
      </c>
      <c r="AL298" s="60">
        <f t="shared" si="48"/>
        <v>0</v>
      </c>
      <c r="AM298" s="60">
        <f t="shared" si="49"/>
        <v>0</v>
      </c>
      <c r="AN298" s="60">
        <f t="shared" si="50"/>
        <v>1</v>
      </c>
      <c r="AO298" s="62" t="s">
        <v>2098</v>
      </c>
    </row>
    <row r="299" spans="1:42" ht="35.450000000000003" hidden="1" customHeight="1">
      <c r="A299" s="34" t="s">
        <v>12</v>
      </c>
      <c r="B299" s="34" t="s">
        <v>42</v>
      </c>
      <c r="C299" s="34">
        <v>300574</v>
      </c>
      <c r="D299" s="41" t="s">
        <v>68</v>
      </c>
      <c r="E299" s="41" t="s">
        <v>67</v>
      </c>
      <c r="F299" s="34">
        <v>4</v>
      </c>
      <c r="G299" s="19"/>
      <c r="H299" s="34">
        <v>1</v>
      </c>
      <c r="I299" s="19"/>
      <c r="J299" s="19"/>
      <c r="K299" s="19"/>
      <c r="L299" s="19"/>
      <c r="M299" s="18"/>
      <c r="N299" s="42">
        <v>1184147.04</v>
      </c>
      <c r="O299" s="40" t="s">
        <v>1901</v>
      </c>
      <c r="P299" s="68">
        <v>1</v>
      </c>
      <c r="Q299" s="95" t="s">
        <v>2131</v>
      </c>
      <c r="R299" s="123">
        <v>1</v>
      </c>
      <c r="S299" s="381">
        <v>1</v>
      </c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113">
        <f t="shared" si="41"/>
        <v>0</v>
      </c>
      <c r="AF299" s="60">
        <f t="shared" si="42"/>
        <v>0</v>
      </c>
      <c r="AG299" s="60">
        <f t="shared" si="43"/>
        <v>0</v>
      </c>
      <c r="AH299" s="60">
        <f t="shared" si="44"/>
        <v>0</v>
      </c>
      <c r="AI299" s="60">
        <f t="shared" si="45"/>
        <v>1</v>
      </c>
      <c r="AJ299" s="60">
        <f t="shared" si="46"/>
        <v>0</v>
      </c>
      <c r="AK299" s="60">
        <f t="shared" si="47"/>
        <v>0</v>
      </c>
      <c r="AL299" s="60">
        <f t="shared" si="48"/>
        <v>0</v>
      </c>
      <c r="AM299" s="60">
        <f t="shared" si="49"/>
        <v>0</v>
      </c>
      <c r="AN299" s="60">
        <f t="shared" si="50"/>
        <v>1</v>
      </c>
      <c r="AO299" s="62" t="s">
        <v>2098</v>
      </c>
    </row>
    <row r="300" spans="1:42" ht="35.450000000000003" hidden="1" customHeight="1">
      <c r="A300" s="34" t="s">
        <v>12</v>
      </c>
      <c r="B300" s="34" t="s">
        <v>42</v>
      </c>
      <c r="C300" s="34">
        <v>306142</v>
      </c>
      <c r="D300" s="41" t="s">
        <v>66</v>
      </c>
      <c r="E300" s="41" t="s">
        <v>67</v>
      </c>
      <c r="F300" s="34">
        <v>4</v>
      </c>
      <c r="G300" s="19"/>
      <c r="H300" s="34">
        <v>1</v>
      </c>
      <c r="I300" s="19"/>
      <c r="J300" s="19"/>
      <c r="K300" s="19"/>
      <c r="L300" s="19"/>
      <c r="M300" s="18"/>
      <c r="N300" s="42">
        <v>1149327.6200000001</v>
      </c>
      <c r="O300" s="40" t="s">
        <v>1901</v>
      </c>
      <c r="P300" s="68">
        <v>1</v>
      </c>
      <c r="Q300" s="283" t="s">
        <v>2131</v>
      </c>
      <c r="R300" s="123">
        <v>0.7</v>
      </c>
      <c r="S300" s="381">
        <v>1</v>
      </c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113">
        <f t="shared" si="41"/>
        <v>0</v>
      </c>
      <c r="AF300" s="60">
        <f t="shared" si="42"/>
        <v>0</v>
      </c>
      <c r="AG300" s="60">
        <f t="shared" si="43"/>
        <v>0</v>
      </c>
      <c r="AH300" s="60">
        <f t="shared" si="44"/>
        <v>0</v>
      </c>
      <c r="AI300" s="60">
        <f t="shared" si="45"/>
        <v>1</v>
      </c>
      <c r="AJ300" s="60">
        <f t="shared" si="46"/>
        <v>0</v>
      </c>
      <c r="AK300" s="60">
        <f t="shared" si="47"/>
        <v>0</v>
      </c>
      <c r="AL300" s="60">
        <f t="shared" si="48"/>
        <v>0</v>
      </c>
      <c r="AM300" s="60">
        <f t="shared" si="49"/>
        <v>0</v>
      </c>
      <c r="AN300" s="60">
        <f t="shared" si="50"/>
        <v>1</v>
      </c>
      <c r="AO300" s="62" t="s">
        <v>2098</v>
      </c>
    </row>
    <row r="301" spans="1:42" ht="35.450000000000003" hidden="1" customHeight="1">
      <c r="A301" s="26" t="s">
        <v>12</v>
      </c>
      <c r="B301" s="34" t="s">
        <v>42</v>
      </c>
      <c r="C301" s="26">
        <v>300518</v>
      </c>
      <c r="D301" s="35" t="s">
        <v>236</v>
      </c>
      <c r="E301" s="35" t="s">
        <v>237</v>
      </c>
      <c r="F301" s="36">
        <v>4</v>
      </c>
      <c r="G301" s="33"/>
      <c r="H301" s="34">
        <v>1</v>
      </c>
      <c r="I301" s="32"/>
      <c r="J301" s="32"/>
      <c r="K301" s="31"/>
      <c r="L301" s="31"/>
      <c r="M301" s="33"/>
      <c r="N301" s="39">
        <v>1145258.17</v>
      </c>
      <c r="O301" s="40" t="s">
        <v>1901</v>
      </c>
      <c r="P301" s="68">
        <v>1</v>
      </c>
      <c r="Q301" s="283" t="s">
        <v>2131</v>
      </c>
      <c r="R301" s="123">
        <v>1</v>
      </c>
      <c r="S301" s="381">
        <v>1</v>
      </c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113">
        <f t="shared" si="41"/>
        <v>0</v>
      </c>
      <c r="AF301" s="60">
        <f t="shared" si="42"/>
        <v>0</v>
      </c>
      <c r="AG301" s="60">
        <f t="shared" si="43"/>
        <v>0</v>
      </c>
      <c r="AH301" s="60">
        <f t="shared" si="44"/>
        <v>0</v>
      </c>
      <c r="AI301" s="60">
        <f t="shared" si="45"/>
        <v>1</v>
      </c>
      <c r="AJ301" s="60">
        <f t="shared" si="46"/>
        <v>0</v>
      </c>
      <c r="AK301" s="60">
        <f t="shared" si="47"/>
        <v>0</v>
      </c>
      <c r="AL301" s="60">
        <f t="shared" si="48"/>
        <v>0</v>
      </c>
      <c r="AM301" s="60">
        <f t="shared" si="49"/>
        <v>0</v>
      </c>
      <c r="AN301" s="60">
        <f t="shared" si="50"/>
        <v>1</v>
      </c>
      <c r="AO301" s="62" t="s">
        <v>2098</v>
      </c>
    </row>
    <row r="302" spans="1:42" ht="35.450000000000003" hidden="1" customHeight="1">
      <c r="A302" s="34" t="s">
        <v>12</v>
      </c>
      <c r="B302" s="34" t="s">
        <v>42</v>
      </c>
      <c r="C302" s="34">
        <v>300591</v>
      </c>
      <c r="D302" s="41" t="s">
        <v>61</v>
      </c>
      <c r="E302" s="41" t="s">
        <v>62</v>
      </c>
      <c r="F302" s="34">
        <v>4</v>
      </c>
      <c r="G302" s="19"/>
      <c r="H302" s="34">
        <v>1</v>
      </c>
      <c r="I302" s="19"/>
      <c r="J302" s="19"/>
      <c r="K302" s="19"/>
      <c r="L302" s="19"/>
      <c r="M302" s="18"/>
      <c r="N302" s="42">
        <v>903294.53</v>
      </c>
      <c r="O302" s="40" t="s">
        <v>1901</v>
      </c>
      <c r="P302" s="68">
        <v>1</v>
      </c>
      <c r="Q302" s="283" t="s">
        <v>2131</v>
      </c>
      <c r="R302" s="123">
        <v>0.7</v>
      </c>
      <c r="S302" s="381">
        <v>1</v>
      </c>
      <c r="T302" s="95"/>
      <c r="U302" s="95"/>
      <c r="V302" s="95"/>
      <c r="W302" s="95"/>
      <c r="X302" s="95"/>
      <c r="Y302" s="95"/>
      <c r="Z302" s="95"/>
      <c r="AA302" s="95"/>
      <c r="AB302" s="95"/>
      <c r="AC302" s="95"/>
      <c r="AD302" s="95"/>
      <c r="AE302" s="113">
        <f t="shared" si="41"/>
        <v>0</v>
      </c>
      <c r="AF302" s="60">
        <f t="shared" si="42"/>
        <v>0</v>
      </c>
      <c r="AG302" s="60">
        <f t="shared" si="43"/>
        <v>0</v>
      </c>
      <c r="AH302" s="60">
        <f t="shared" si="44"/>
        <v>0</v>
      </c>
      <c r="AI302" s="60">
        <f t="shared" si="45"/>
        <v>1</v>
      </c>
      <c r="AJ302" s="60">
        <f t="shared" si="46"/>
        <v>0</v>
      </c>
      <c r="AK302" s="60">
        <f t="shared" si="47"/>
        <v>0</v>
      </c>
      <c r="AL302" s="60">
        <f t="shared" si="48"/>
        <v>0</v>
      </c>
      <c r="AM302" s="60">
        <f t="shared" si="49"/>
        <v>0</v>
      </c>
      <c r="AN302" s="60">
        <f t="shared" si="50"/>
        <v>1</v>
      </c>
      <c r="AO302" s="62" t="s">
        <v>2098</v>
      </c>
    </row>
    <row r="303" spans="1:42" ht="35.450000000000003" hidden="1" customHeight="1">
      <c r="A303" s="26" t="s">
        <v>12</v>
      </c>
      <c r="B303" s="34" t="s">
        <v>13</v>
      </c>
      <c r="C303" s="26">
        <v>300617</v>
      </c>
      <c r="D303" s="35" t="s">
        <v>293</v>
      </c>
      <c r="E303" s="35" t="s">
        <v>294</v>
      </c>
      <c r="F303" s="36">
        <v>0</v>
      </c>
      <c r="G303" s="33"/>
      <c r="H303" s="34">
        <v>1</v>
      </c>
      <c r="I303" s="32"/>
      <c r="J303" s="32"/>
      <c r="K303" s="31"/>
      <c r="L303" s="31"/>
      <c r="M303" s="33"/>
      <c r="N303" s="39">
        <v>2380840.46</v>
      </c>
      <c r="O303" s="40" t="s">
        <v>1901</v>
      </c>
      <c r="P303" s="68">
        <v>1</v>
      </c>
      <c r="Q303" s="95" t="s">
        <v>2131</v>
      </c>
      <c r="R303" s="100">
        <v>1</v>
      </c>
      <c r="S303" s="100">
        <v>1</v>
      </c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113">
        <f t="shared" si="41"/>
        <v>0</v>
      </c>
      <c r="AF303" s="60">
        <f t="shared" si="42"/>
        <v>0</v>
      </c>
      <c r="AG303" s="60">
        <f t="shared" si="43"/>
        <v>0</v>
      </c>
      <c r="AH303" s="60">
        <f t="shared" si="44"/>
        <v>0</v>
      </c>
      <c r="AI303" s="60">
        <f t="shared" si="45"/>
        <v>1</v>
      </c>
      <c r="AJ303" s="60">
        <f t="shared" si="46"/>
        <v>0</v>
      </c>
      <c r="AK303" s="60">
        <f t="shared" si="47"/>
        <v>0</v>
      </c>
      <c r="AL303" s="60">
        <f t="shared" si="48"/>
        <v>0</v>
      </c>
      <c r="AM303" s="60">
        <f t="shared" si="49"/>
        <v>0</v>
      </c>
      <c r="AN303" s="60">
        <f t="shared" si="50"/>
        <v>1</v>
      </c>
      <c r="AO303" s="62"/>
      <c r="AP303" s="359" t="s">
        <v>3548</v>
      </c>
    </row>
    <row r="304" spans="1:42" ht="35.450000000000003" hidden="1" customHeight="1">
      <c r="A304" s="26" t="s">
        <v>12</v>
      </c>
      <c r="B304" s="34" t="s">
        <v>13</v>
      </c>
      <c r="C304" s="26">
        <v>300620</v>
      </c>
      <c r="D304" s="35" t="s">
        <v>295</v>
      </c>
      <c r="E304" s="35" t="s">
        <v>296</v>
      </c>
      <c r="F304" s="36">
        <v>0</v>
      </c>
      <c r="G304" s="33"/>
      <c r="H304" s="34">
        <v>1</v>
      </c>
      <c r="I304" s="32"/>
      <c r="J304" s="32"/>
      <c r="K304" s="31"/>
      <c r="L304" s="31"/>
      <c r="M304" s="33"/>
      <c r="N304" s="39">
        <v>4643660.5</v>
      </c>
      <c r="O304" s="40" t="s">
        <v>1901</v>
      </c>
      <c r="P304" s="68">
        <v>1</v>
      </c>
      <c r="Q304" s="95" t="s">
        <v>2131</v>
      </c>
      <c r="R304" s="100">
        <v>1</v>
      </c>
      <c r="S304" s="100">
        <v>1</v>
      </c>
      <c r="T304" s="95"/>
      <c r="U304" s="95"/>
      <c r="V304" s="95"/>
      <c r="W304" s="95"/>
      <c r="X304" s="95"/>
      <c r="Y304" s="95"/>
      <c r="Z304" s="95"/>
      <c r="AA304" s="95"/>
      <c r="AB304" s="95"/>
      <c r="AC304" s="95"/>
      <c r="AD304" s="95"/>
      <c r="AE304" s="113">
        <f t="shared" si="41"/>
        <v>0</v>
      </c>
      <c r="AF304" s="60">
        <f t="shared" si="42"/>
        <v>0</v>
      </c>
      <c r="AG304" s="60">
        <f t="shared" si="43"/>
        <v>0</v>
      </c>
      <c r="AH304" s="60">
        <f t="shared" si="44"/>
        <v>0</v>
      </c>
      <c r="AI304" s="60">
        <f t="shared" si="45"/>
        <v>1</v>
      </c>
      <c r="AJ304" s="60">
        <f t="shared" si="46"/>
        <v>0</v>
      </c>
      <c r="AK304" s="60">
        <f t="shared" si="47"/>
        <v>0</v>
      </c>
      <c r="AL304" s="60">
        <f t="shared" si="48"/>
        <v>0</v>
      </c>
      <c r="AM304" s="60">
        <f t="shared" si="49"/>
        <v>0</v>
      </c>
      <c r="AN304" s="60">
        <f t="shared" si="50"/>
        <v>1</v>
      </c>
      <c r="AO304" s="62"/>
      <c r="AP304" s="359" t="s">
        <v>3548</v>
      </c>
    </row>
    <row r="305" spans="1:42" ht="35.450000000000003" hidden="1" customHeight="1">
      <c r="A305" s="34" t="s">
        <v>12</v>
      </c>
      <c r="B305" s="34" t="s">
        <v>13</v>
      </c>
      <c r="C305" s="34">
        <v>300635</v>
      </c>
      <c r="D305" s="41" t="s">
        <v>16</v>
      </c>
      <c r="E305" s="41" t="s">
        <v>17</v>
      </c>
      <c r="F305" s="34">
        <v>0</v>
      </c>
      <c r="G305" s="19"/>
      <c r="H305" s="34">
        <v>1</v>
      </c>
      <c r="I305" s="19"/>
      <c r="J305" s="19"/>
      <c r="K305" s="19"/>
      <c r="L305" s="19"/>
      <c r="M305" s="18"/>
      <c r="N305" s="42">
        <v>5168669.82</v>
      </c>
      <c r="O305" s="40" t="s">
        <v>1901</v>
      </c>
      <c r="P305" s="68">
        <v>1</v>
      </c>
      <c r="Q305" s="95" t="s">
        <v>2131</v>
      </c>
      <c r="R305" s="100">
        <v>1</v>
      </c>
      <c r="S305" s="100">
        <v>1</v>
      </c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113">
        <f t="shared" si="41"/>
        <v>0</v>
      </c>
      <c r="AF305" s="60">
        <f t="shared" si="42"/>
        <v>0</v>
      </c>
      <c r="AG305" s="60">
        <f t="shared" si="43"/>
        <v>0</v>
      </c>
      <c r="AH305" s="60">
        <f t="shared" si="44"/>
        <v>0</v>
      </c>
      <c r="AI305" s="60">
        <f t="shared" si="45"/>
        <v>1</v>
      </c>
      <c r="AJ305" s="60">
        <f t="shared" si="46"/>
        <v>0</v>
      </c>
      <c r="AK305" s="60">
        <f t="shared" si="47"/>
        <v>0</v>
      </c>
      <c r="AL305" s="60">
        <f t="shared" si="48"/>
        <v>0</v>
      </c>
      <c r="AM305" s="60">
        <f t="shared" si="49"/>
        <v>0</v>
      </c>
      <c r="AN305" s="60">
        <f t="shared" si="50"/>
        <v>1</v>
      </c>
      <c r="AO305" s="62"/>
      <c r="AP305" s="359" t="s">
        <v>3548</v>
      </c>
    </row>
    <row r="306" spans="1:42" ht="35.450000000000003" hidden="1" customHeight="1">
      <c r="A306" s="26" t="s">
        <v>12</v>
      </c>
      <c r="B306" s="34" t="s">
        <v>13</v>
      </c>
      <c r="C306" s="26">
        <v>300628</v>
      </c>
      <c r="D306" s="35" t="s">
        <v>348</v>
      </c>
      <c r="E306" s="35" t="s">
        <v>349</v>
      </c>
      <c r="F306" s="36">
        <v>0</v>
      </c>
      <c r="G306" s="33"/>
      <c r="H306" s="34">
        <v>1</v>
      </c>
      <c r="I306" s="32"/>
      <c r="J306" s="32"/>
      <c r="K306" s="31"/>
      <c r="L306" s="31"/>
      <c r="M306" s="33"/>
      <c r="N306" s="39">
        <v>1453392.33</v>
      </c>
      <c r="O306" s="40" t="s">
        <v>1901</v>
      </c>
      <c r="P306" s="68">
        <v>1</v>
      </c>
      <c r="Q306" s="95" t="s">
        <v>2131</v>
      </c>
      <c r="R306" s="100">
        <v>1</v>
      </c>
      <c r="S306" s="100">
        <v>1</v>
      </c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113">
        <f t="shared" si="41"/>
        <v>0</v>
      </c>
      <c r="AF306" s="60">
        <f t="shared" si="42"/>
        <v>0</v>
      </c>
      <c r="AG306" s="60">
        <f t="shared" si="43"/>
        <v>0</v>
      </c>
      <c r="AH306" s="60">
        <f t="shared" si="44"/>
        <v>0</v>
      </c>
      <c r="AI306" s="60">
        <f t="shared" si="45"/>
        <v>1</v>
      </c>
      <c r="AJ306" s="60">
        <f t="shared" si="46"/>
        <v>0</v>
      </c>
      <c r="AK306" s="60">
        <f t="shared" si="47"/>
        <v>0</v>
      </c>
      <c r="AL306" s="60">
        <f t="shared" si="48"/>
        <v>0</v>
      </c>
      <c r="AM306" s="60">
        <f t="shared" si="49"/>
        <v>0</v>
      </c>
      <c r="AN306" s="60">
        <f t="shared" si="50"/>
        <v>1</v>
      </c>
      <c r="AO306" s="62"/>
      <c r="AP306" s="359" t="s">
        <v>3548</v>
      </c>
    </row>
    <row r="307" spans="1:42" ht="35.450000000000003" hidden="1" customHeight="1">
      <c r="A307" s="26" t="s">
        <v>12</v>
      </c>
      <c r="B307" s="34" t="s">
        <v>13</v>
      </c>
      <c r="C307" s="26">
        <v>104098</v>
      </c>
      <c r="D307" s="35" t="s">
        <v>218</v>
      </c>
      <c r="E307" s="35" t="s">
        <v>219</v>
      </c>
      <c r="F307" s="36">
        <v>0</v>
      </c>
      <c r="G307" s="33"/>
      <c r="H307" s="34">
        <v>1</v>
      </c>
      <c r="I307" s="32"/>
      <c r="J307" s="32"/>
      <c r="K307" s="31"/>
      <c r="L307" s="31"/>
      <c r="M307" s="33"/>
      <c r="N307" s="39">
        <v>3440083.05</v>
      </c>
      <c r="O307" s="40" t="s">
        <v>1902</v>
      </c>
      <c r="P307" s="68">
        <v>1</v>
      </c>
      <c r="Q307" s="95" t="s">
        <v>2131</v>
      </c>
      <c r="R307" s="100">
        <v>0.85</v>
      </c>
      <c r="S307" s="100">
        <v>1</v>
      </c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113">
        <f t="shared" si="41"/>
        <v>0</v>
      </c>
      <c r="AF307" s="60">
        <f t="shared" si="42"/>
        <v>0</v>
      </c>
      <c r="AG307" s="60">
        <f t="shared" si="43"/>
        <v>0</v>
      </c>
      <c r="AH307" s="60">
        <f t="shared" si="44"/>
        <v>0</v>
      </c>
      <c r="AI307" s="60">
        <f t="shared" si="45"/>
        <v>1</v>
      </c>
      <c r="AJ307" s="60">
        <f t="shared" si="46"/>
        <v>0</v>
      </c>
      <c r="AK307" s="60">
        <f t="shared" si="47"/>
        <v>0</v>
      </c>
      <c r="AL307" s="60">
        <f t="shared" si="48"/>
        <v>0</v>
      </c>
      <c r="AM307" s="60">
        <f t="shared" si="49"/>
        <v>0</v>
      </c>
      <c r="AN307" s="60">
        <f t="shared" si="50"/>
        <v>1</v>
      </c>
      <c r="AO307" s="63"/>
      <c r="AP307" s="359" t="s">
        <v>3549</v>
      </c>
    </row>
    <row r="308" spans="1:42" ht="35.450000000000003" hidden="1" customHeight="1">
      <c r="A308" s="26" t="s">
        <v>12</v>
      </c>
      <c r="B308" s="34" t="s">
        <v>13</v>
      </c>
      <c r="C308" s="26">
        <v>104114</v>
      </c>
      <c r="D308" s="35" t="s">
        <v>217</v>
      </c>
      <c r="E308" s="35" t="s">
        <v>19</v>
      </c>
      <c r="F308" s="36">
        <v>0</v>
      </c>
      <c r="G308" s="33"/>
      <c r="H308" s="34">
        <v>1</v>
      </c>
      <c r="I308" s="32"/>
      <c r="J308" s="32"/>
      <c r="K308" s="31"/>
      <c r="L308" s="31"/>
      <c r="M308" s="33"/>
      <c r="N308" s="39">
        <v>1377860.4</v>
      </c>
      <c r="O308" s="40" t="s">
        <v>1902</v>
      </c>
      <c r="P308" s="68">
        <v>1</v>
      </c>
      <c r="Q308" s="95" t="s">
        <v>2131</v>
      </c>
      <c r="R308" s="100">
        <v>1</v>
      </c>
      <c r="S308" s="100">
        <v>1</v>
      </c>
      <c r="T308" s="95"/>
      <c r="U308" s="95"/>
      <c r="V308" s="95"/>
      <c r="W308" s="95"/>
      <c r="X308" s="95"/>
      <c r="Y308" s="95"/>
      <c r="Z308" s="95"/>
      <c r="AA308" s="95"/>
      <c r="AB308" s="95"/>
      <c r="AC308" s="95"/>
      <c r="AD308" s="95"/>
      <c r="AE308" s="113">
        <f t="shared" si="41"/>
        <v>0</v>
      </c>
      <c r="AF308" s="60">
        <f t="shared" si="42"/>
        <v>0</v>
      </c>
      <c r="AG308" s="60">
        <f t="shared" si="43"/>
        <v>0</v>
      </c>
      <c r="AH308" s="60">
        <f t="shared" si="44"/>
        <v>0</v>
      </c>
      <c r="AI308" s="60">
        <f t="shared" si="45"/>
        <v>1</v>
      </c>
      <c r="AJ308" s="60">
        <f t="shared" si="46"/>
        <v>0</v>
      </c>
      <c r="AK308" s="60">
        <f t="shared" si="47"/>
        <v>0</v>
      </c>
      <c r="AL308" s="60">
        <f t="shared" si="48"/>
        <v>0</v>
      </c>
      <c r="AM308" s="60">
        <f t="shared" si="49"/>
        <v>0</v>
      </c>
      <c r="AN308" s="60">
        <f t="shared" si="50"/>
        <v>1</v>
      </c>
      <c r="AO308" s="63"/>
      <c r="AP308" s="359" t="s">
        <v>3549</v>
      </c>
    </row>
    <row r="309" spans="1:42" ht="35.450000000000003" hidden="1" customHeight="1">
      <c r="A309" s="34" t="s">
        <v>12</v>
      </c>
      <c r="B309" s="34" t="s">
        <v>13</v>
      </c>
      <c r="C309" s="34">
        <v>300633</v>
      </c>
      <c r="D309" s="41" t="s">
        <v>18</v>
      </c>
      <c r="E309" s="41" t="s">
        <v>19</v>
      </c>
      <c r="F309" s="34">
        <v>0</v>
      </c>
      <c r="G309" s="19"/>
      <c r="H309" s="34">
        <v>1</v>
      </c>
      <c r="I309" s="19"/>
      <c r="J309" s="19"/>
      <c r="K309" s="19"/>
      <c r="L309" s="19"/>
      <c r="M309" s="18"/>
      <c r="N309" s="42">
        <v>2511723.29</v>
      </c>
      <c r="O309" s="40" t="s">
        <v>1901</v>
      </c>
      <c r="P309" s="68">
        <v>1</v>
      </c>
      <c r="Q309" s="95" t="s">
        <v>2131</v>
      </c>
      <c r="R309" s="100">
        <v>1</v>
      </c>
      <c r="S309" s="100">
        <v>1</v>
      </c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113">
        <f t="shared" si="41"/>
        <v>0</v>
      </c>
      <c r="AF309" s="60">
        <f t="shared" si="42"/>
        <v>0</v>
      </c>
      <c r="AG309" s="60">
        <f t="shared" si="43"/>
        <v>0</v>
      </c>
      <c r="AH309" s="60">
        <f t="shared" si="44"/>
        <v>0</v>
      </c>
      <c r="AI309" s="60">
        <f t="shared" si="45"/>
        <v>1</v>
      </c>
      <c r="AJ309" s="60">
        <f t="shared" si="46"/>
        <v>0</v>
      </c>
      <c r="AK309" s="60">
        <f t="shared" si="47"/>
        <v>0</v>
      </c>
      <c r="AL309" s="60">
        <f t="shared" si="48"/>
        <v>0</v>
      </c>
      <c r="AM309" s="60">
        <f t="shared" si="49"/>
        <v>0</v>
      </c>
      <c r="AN309" s="60">
        <f t="shared" si="50"/>
        <v>1</v>
      </c>
      <c r="AO309" s="62"/>
      <c r="AP309" s="359" t="s">
        <v>3548</v>
      </c>
    </row>
    <row r="310" spans="1:42" ht="35.450000000000003" hidden="1" customHeight="1">
      <c r="A310" s="34" t="s">
        <v>12</v>
      </c>
      <c r="B310" s="34" t="s">
        <v>13</v>
      </c>
      <c r="C310" s="34">
        <v>306204</v>
      </c>
      <c r="D310" s="41" t="s">
        <v>14</v>
      </c>
      <c r="E310" s="41" t="s">
        <v>15</v>
      </c>
      <c r="F310" s="34">
        <v>0</v>
      </c>
      <c r="G310" s="19"/>
      <c r="H310" s="34">
        <v>1</v>
      </c>
      <c r="I310" s="19"/>
      <c r="J310" s="19"/>
      <c r="K310" s="19"/>
      <c r="L310" s="19"/>
      <c r="M310" s="18"/>
      <c r="N310" s="42">
        <v>2299961.96</v>
      </c>
      <c r="O310" s="40" t="s">
        <v>1901</v>
      </c>
      <c r="P310" s="68">
        <v>1</v>
      </c>
      <c r="Q310" s="95" t="s">
        <v>2131</v>
      </c>
      <c r="R310" s="100">
        <v>1</v>
      </c>
      <c r="S310" s="100">
        <v>1</v>
      </c>
      <c r="T310" s="95"/>
      <c r="U310" s="95"/>
      <c r="V310" s="95"/>
      <c r="W310" s="95"/>
      <c r="X310" s="95"/>
      <c r="Y310" s="95"/>
      <c r="Z310" s="95"/>
      <c r="AA310" s="95"/>
      <c r="AB310" s="95"/>
      <c r="AC310" s="95"/>
      <c r="AD310" s="95"/>
      <c r="AE310" s="113">
        <f t="shared" si="41"/>
        <v>0</v>
      </c>
      <c r="AF310" s="60">
        <f t="shared" si="42"/>
        <v>0</v>
      </c>
      <c r="AG310" s="60">
        <f t="shared" si="43"/>
        <v>0</v>
      </c>
      <c r="AH310" s="60">
        <f t="shared" si="44"/>
        <v>0</v>
      </c>
      <c r="AI310" s="60">
        <f t="shared" si="45"/>
        <v>1</v>
      </c>
      <c r="AJ310" s="60">
        <f t="shared" si="46"/>
        <v>0</v>
      </c>
      <c r="AK310" s="60">
        <f t="shared" si="47"/>
        <v>0</v>
      </c>
      <c r="AL310" s="60">
        <f t="shared" si="48"/>
        <v>0</v>
      </c>
      <c r="AM310" s="60">
        <f t="shared" si="49"/>
        <v>0</v>
      </c>
      <c r="AN310" s="60">
        <f t="shared" si="50"/>
        <v>1</v>
      </c>
      <c r="AO310" s="62"/>
      <c r="AP310" s="359" t="s">
        <v>3548</v>
      </c>
    </row>
    <row r="311" spans="1:42" ht="35.450000000000003" hidden="1" customHeight="1">
      <c r="A311" s="26" t="s">
        <v>12</v>
      </c>
      <c r="B311" s="34" t="s">
        <v>94</v>
      </c>
      <c r="C311" s="26">
        <v>300652</v>
      </c>
      <c r="D311" s="35" t="s">
        <v>170</v>
      </c>
      <c r="E311" s="35" t="s">
        <v>98</v>
      </c>
      <c r="F311" s="36">
        <v>0</v>
      </c>
      <c r="G311" s="33"/>
      <c r="H311" s="34">
        <v>1</v>
      </c>
      <c r="I311" s="32"/>
      <c r="J311" s="32"/>
      <c r="K311" s="31"/>
      <c r="L311" s="31"/>
      <c r="M311" s="33"/>
      <c r="N311" s="39">
        <v>470878.68</v>
      </c>
      <c r="O311" s="40" t="s">
        <v>1901</v>
      </c>
      <c r="P311" s="68">
        <v>1</v>
      </c>
      <c r="Q311" s="163" t="s">
        <v>2131</v>
      </c>
      <c r="R311" s="383"/>
      <c r="S311" s="383">
        <v>1</v>
      </c>
      <c r="T311" s="95"/>
      <c r="U311" s="95"/>
      <c r="V311" s="95"/>
      <c r="W311" s="95"/>
      <c r="X311" s="139">
        <v>43193</v>
      </c>
      <c r="Y311" s="139">
        <v>43196</v>
      </c>
      <c r="Z311" s="139">
        <v>43213</v>
      </c>
      <c r="AA311" s="95"/>
      <c r="AB311" s="95"/>
      <c r="AC311" s="95"/>
      <c r="AD311" s="95"/>
      <c r="AE311" s="113">
        <f t="shared" si="41"/>
        <v>0</v>
      </c>
      <c r="AF311" s="60">
        <f t="shared" si="42"/>
        <v>0</v>
      </c>
      <c r="AG311" s="60">
        <f t="shared" si="43"/>
        <v>0</v>
      </c>
      <c r="AH311" s="60">
        <f t="shared" si="44"/>
        <v>0</v>
      </c>
      <c r="AI311" s="60">
        <f t="shared" si="45"/>
        <v>1</v>
      </c>
      <c r="AJ311" s="60">
        <f t="shared" si="46"/>
        <v>0</v>
      </c>
      <c r="AK311" s="60">
        <f t="shared" si="47"/>
        <v>0</v>
      </c>
      <c r="AL311" s="60">
        <f t="shared" si="48"/>
        <v>0</v>
      </c>
      <c r="AM311" s="60">
        <f t="shared" si="49"/>
        <v>0</v>
      </c>
      <c r="AN311" s="60">
        <f t="shared" si="50"/>
        <v>1</v>
      </c>
      <c r="AO311" s="62" t="s">
        <v>2098</v>
      </c>
    </row>
    <row r="312" spans="1:42" ht="35.450000000000003" hidden="1" customHeight="1">
      <c r="A312" s="34" t="s">
        <v>12</v>
      </c>
      <c r="B312" s="34" t="s">
        <v>94</v>
      </c>
      <c r="C312" s="34">
        <v>300653</v>
      </c>
      <c r="D312" s="41" t="s">
        <v>97</v>
      </c>
      <c r="E312" s="41" t="s">
        <v>98</v>
      </c>
      <c r="F312" s="34">
        <v>0</v>
      </c>
      <c r="G312" s="19"/>
      <c r="H312" s="34">
        <v>1</v>
      </c>
      <c r="I312" s="19"/>
      <c r="J312" s="19"/>
      <c r="K312" s="19"/>
      <c r="L312" s="19"/>
      <c r="M312" s="18"/>
      <c r="N312" s="42">
        <v>605581.61</v>
      </c>
      <c r="O312" s="40" t="s">
        <v>1901</v>
      </c>
      <c r="P312" s="68">
        <v>1</v>
      </c>
      <c r="Q312" s="163" t="s">
        <v>2131</v>
      </c>
      <c r="R312" s="383"/>
      <c r="S312" s="383">
        <v>1</v>
      </c>
      <c r="T312" s="95"/>
      <c r="U312" s="95"/>
      <c r="V312" s="95"/>
      <c r="W312" s="95"/>
      <c r="X312" s="139">
        <v>43193</v>
      </c>
      <c r="Y312" s="139">
        <v>43196</v>
      </c>
      <c r="Z312" s="139">
        <v>43213</v>
      </c>
      <c r="AA312" s="95"/>
      <c r="AB312" s="95"/>
      <c r="AC312" s="95"/>
      <c r="AD312" s="95"/>
      <c r="AE312" s="113">
        <f t="shared" si="41"/>
        <v>0</v>
      </c>
      <c r="AF312" s="60">
        <f t="shared" si="42"/>
        <v>0</v>
      </c>
      <c r="AG312" s="60">
        <f t="shared" si="43"/>
        <v>0</v>
      </c>
      <c r="AH312" s="60">
        <f t="shared" si="44"/>
        <v>0</v>
      </c>
      <c r="AI312" s="60">
        <f t="shared" si="45"/>
        <v>1</v>
      </c>
      <c r="AJ312" s="60">
        <f t="shared" si="46"/>
        <v>0</v>
      </c>
      <c r="AK312" s="60">
        <f t="shared" si="47"/>
        <v>0</v>
      </c>
      <c r="AL312" s="60">
        <f t="shared" si="48"/>
        <v>0</v>
      </c>
      <c r="AM312" s="60">
        <f t="shared" si="49"/>
        <v>0</v>
      </c>
      <c r="AN312" s="60">
        <f t="shared" si="50"/>
        <v>1</v>
      </c>
      <c r="AO312" s="62" t="s">
        <v>2098</v>
      </c>
    </row>
    <row r="313" spans="1:42" ht="35.450000000000003" hidden="1" customHeight="1">
      <c r="A313" s="26" t="s">
        <v>12</v>
      </c>
      <c r="B313" s="34" t="s">
        <v>94</v>
      </c>
      <c r="C313" s="26">
        <v>300663</v>
      </c>
      <c r="D313" s="35" t="s">
        <v>182</v>
      </c>
      <c r="E313" s="35" t="s">
        <v>98</v>
      </c>
      <c r="F313" s="36">
        <v>0</v>
      </c>
      <c r="G313" s="33"/>
      <c r="H313" s="34">
        <v>1</v>
      </c>
      <c r="I313" s="32"/>
      <c r="J313" s="32"/>
      <c r="K313" s="31"/>
      <c r="L313" s="31"/>
      <c r="M313" s="33"/>
      <c r="N313" s="39">
        <v>722573.4</v>
      </c>
      <c r="O313" s="40" t="s">
        <v>1901</v>
      </c>
      <c r="P313" s="68">
        <v>1</v>
      </c>
      <c r="Q313" s="163" t="s">
        <v>2131</v>
      </c>
      <c r="R313" s="383"/>
      <c r="S313" s="383">
        <v>1</v>
      </c>
      <c r="T313" s="95"/>
      <c r="U313" s="95"/>
      <c r="V313" s="95"/>
      <c r="W313" s="95"/>
      <c r="X313" s="139">
        <v>43193</v>
      </c>
      <c r="Y313" s="139">
        <v>43196</v>
      </c>
      <c r="Z313" s="139">
        <v>43213</v>
      </c>
      <c r="AA313" s="95"/>
      <c r="AB313" s="95"/>
      <c r="AC313" s="95"/>
      <c r="AD313" s="95"/>
      <c r="AE313" s="113">
        <f t="shared" si="41"/>
        <v>0</v>
      </c>
      <c r="AF313" s="60">
        <f t="shared" si="42"/>
        <v>0</v>
      </c>
      <c r="AG313" s="60">
        <f t="shared" si="43"/>
        <v>0</v>
      </c>
      <c r="AH313" s="60">
        <f t="shared" si="44"/>
        <v>0</v>
      </c>
      <c r="AI313" s="60">
        <f t="shared" si="45"/>
        <v>1</v>
      </c>
      <c r="AJ313" s="60">
        <f t="shared" si="46"/>
        <v>0</v>
      </c>
      <c r="AK313" s="60">
        <f t="shared" si="47"/>
        <v>0</v>
      </c>
      <c r="AL313" s="60">
        <f t="shared" si="48"/>
        <v>0</v>
      </c>
      <c r="AM313" s="60">
        <f t="shared" si="49"/>
        <v>0</v>
      </c>
      <c r="AN313" s="60">
        <f t="shared" si="50"/>
        <v>1</v>
      </c>
      <c r="AO313" s="62" t="s">
        <v>2098</v>
      </c>
    </row>
    <row r="314" spans="1:42" ht="35.450000000000003" hidden="1" customHeight="1">
      <c r="A314" s="26" t="s">
        <v>12</v>
      </c>
      <c r="B314" s="34" t="s">
        <v>94</v>
      </c>
      <c r="C314" s="26">
        <v>300656</v>
      </c>
      <c r="D314" s="35" t="s">
        <v>173</v>
      </c>
      <c r="E314" s="35" t="s">
        <v>174</v>
      </c>
      <c r="F314" s="36">
        <v>0</v>
      </c>
      <c r="G314" s="33"/>
      <c r="H314" s="34">
        <v>1</v>
      </c>
      <c r="I314" s="32"/>
      <c r="J314" s="32"/>
      <c r="K314" s="31"/>
      <c r="L314" s="31"/>
      <c r="M314" s="33"/>
      <c r="N314" s="39">
        <v>938805.89</v>
      </c>
      <c r="O314" s="40" t="s">
        <v>1901</v>
      </c>
      <c r="P314" s="68">
        <v>1</v>
      </c>
      <c r="Q314" s="163" t="s">
        <v>2131</v>
      </c>
      <c r="R314" s="383"/>
      <c r="S314" s="383">
        <v>1</v>
      </c>
      <c r="T314" s="95"/>
      <c r="U314" s="95"/>
      <c r="V314" s="95"/>
      <c r="W314" s="95"/>
      <c r="X314" s="139">
        <v>43193</v>
      </c>
      <c r="Y314" s="139">
        <v>43196</v>
      </c>
      <c r="Z314" s="139">
        <v>43213</v>
      </c>
      <c r="AA314" s="95"/>
      <c r="AB314" s="95"/>
      <c r="AC314" s="95"/>
      <c r="AD314" s="95"/>
      <c r="AE314" s="113">
        <f t="shared" si="41"/>
        <v>0</v>
      </c>
      <c r="AF314" s="60">
        <f t="shared" si="42"/>
        <v>0</v>
      </c>
      <c r="AG314" s="60">
        <f t="shared" si="43"/>
        <v>0</v>
      </c>
      <c r="AH314" s="60">
        <f t="shared" si="44"/>
        <v>0</v>
      </c>
      <c r="AI314" s="60">
        <f t="shared" si="45"/>
        <v>1</v>
      </c>
      <c r="AJ314" s="60">
        <f t="shared" si="46"/>
        <v>0</v>
      </c>
      <c r="AK314" s="60">
        <f t="shared" si="47"/>
        <v>0</v>
      </c>
      <c r="AL314" s="60">
        <f t="shared" si="48"/>
        <v>0</v>
      </c>
      <c r="AM314" s="60">
        <f t="shared" si="49"/>
        <v>0</v>
      </c>
      <c r="AN314" s="60">
        <f t="shared" si="50"/>
        <v>1</v>
      </c>
      <c r="AO314" s="62" t="s">
        <v>2098</v>
      </c>
    </row>
    <row r="315" spans="1:42" ht="35.450000000000003" hidden="1" customHeight="1">
      <c r="A315" s="26" t="s">
        <v>12</v>
      </c>
      <c r="B315" s="34" t="s">
        <v>94</v>
      </c>
      <c r="C315" s="26">
        <v>300664</v>
      </c>
      <c r="D315" s="35" t="s">
        <v>183</v>
      </c>
      <c r="E315" s="35" t="s">
        <v>174</v>
      </c>
      <c r="F315" s="36">
        <v>0</v>
      </c>
      <c r="G315" s="33"/>
      <c r="H315" s="34">
        <v>1</v>
      </c>
      <c r="I315" s="32"/>
      <c r="J315" s="32"/>
      <c r="K315" s="31"/>
      <c r="L315" s="31"/>
      <c r="M315" s="33"/>
      <c r="N315" s="39">
        <v>995383.23</v>
      </c>
      <c r="O315" s="40" t="s">
        <v>1901</v>
      </c>
      <c r="P315" s="68">
        <v>1</v>
      </c>
      <c r="Q315" s="163" t="s">
        <v>2131</v>
      </c>
      <c r="R315" s="383"/>
      <c r="S315" s="383">
        <v>1</v>
      </c>
      <c r="T315" s="95"/>
      <c r="U315" s="95"/>
      <c r="V315" s="95"/>
      <c r="W315" s="95"/>
      <c r="X315" s="139">
        <v>43193</v>
      </c>
      <c r="Y315" s="139">
        <v>43196</v>
      </c>
      <c r="Z315" s="139">
        <v>43213</v>
      </c>
      <c r="AA315" s="95"/>
      <c r="AB315" s="95"/>
      <c r="AC315" s="95"/>
      <c r="AD315" s="95"/>
      <c r="AE315" s="113">
        <f t="shared" si="41"/>
        <v>0</v>
      </c>
      <c r="AF315" s="60">
        <f t="shared" si="42"/>
        <v>0</v>
      </c>
      <c r="AG315" s="60">
        <f t="shared" si="43"/>
        <v>0</v>
      </c>
      <c r="AH315" s="60">
        <f t="shared" si="44"/>
        <v>0</v>
      </c>
      <c r="AI315" s="60">
        <f t="shared" si="45"/>
        <v>1</v>
      </c>
      <c r="AJ315" s="60">
        <f t="shared" si="46"/>
        <v>0</v>
      </c>
      <c r="AK315" s="60">
        <f t="shared" si="47"/>
        <v>0</v>
      </c>
      <c r="AL315" s="60">
        <f t="shared" si="48"/>
        <v>0</v>
      </c>
      <c r="AM315" s="60">
        <f t="shared" si="49"/>
        <v>0</v>
      </c>
      <c r="AN315" s="60">
        <f t="shared" si="50"/>
        <v>1</v>
      </c>
      <c r="AO315" s="62" t="s">
        <v>2098</v>
      </c>
    </row>
    <row r="316" spans="1:42" ht="35.450000000000003" hidden="1" customHeight="1">
      <c r="A316" s="26" t="s">
        <v>12</v>
      </c>
      <c r="B316" s="34" t="s">
        <v>94</v>
      </c>
      <c r="C316" s="26">
        <v>300666</v>
      </c>
      <c r="D316" s="35" t="s">
        <v>188</v>
      </c>
      <c r="E316" s="35" t="s">
        <v>174</v>
      </c>
      <c r="F316" s="36">
        <v>0</v>
      </c>
      <c r="G316" s="33"/>
      <c r="H316" s="34">
        <v>1</v>
      </c>
      <c r="I316" s="32"/>
      <c r="J316" s="32"/>
      <c r="K316" s="31"/>
      <c r="L316" s="31"/>
      <c r="M316" s="33"/>
      <c r="N316" s="39">
        <v>618440.27</v>
      </c>
      <c r="O316" s="40" t="s">
        <v>1901</v>
      </c>
      <c r="P316" s="68">
        <v>1</v>
      </c>
      <c r="Q316" s="163" t="s">
        <v>2131</v>
      </c>
      <c r="R316" s="383"/>
      <c r="S316" s="383">
        <v>1</v>
      </c>
      <c r="T316" s="95"/>
      <c r="U316" s="95"/>
      <c r="V316" s="95"/>
      <c r="W316" s="95"/>
      <c r="X316" s="139">
        <v>43193</v>
      </c>
      <c r="Y316" s="139">
        <v>43196</v>
      </c>
      <c r="Z316" s="139">
        <v>43213</v>
      </c>
      <c r="AA316" s="95"/>
      <c r="AB316" s="95"/>
      <c r="AC316" s="95"/>
      <c r="AD316" s="95"/>
      <c r="AE316" s="113">
        <f t="shared" si="41"/>
        <v>0</v>
      </c>
      <c r="AF316" s="60">
        <f t="shared" si="42"/>
        <v>0</v>
      </c>
      <c r="AG316" s="60">
        <f t="shared" si="43"/>
        <v>0</v>
      </c>
      <c r="AH316" s="60">
        <f t="shared" si="44"/>
        <v>0</v>
      </c>
      <c r="AI316" s="60">
        <f t="shared" si="45"/>
        <v>1</v>
      </c>
      <c r="AJ316" s="60">
        <f t="shared" si="46"/>
        <v>0</v>
      </c>
      <c r="AK316" s="60">
        <f t="shared" si="47"/>
        <v>0</v>
      </c>
      <c r="AL316" s="60">
        <f t="shared" si="48"/>
        <v>0</v>
      </c>
      <c r="AM316" s="60">
        <f t="shared" si="49"/>
        <v>0</v>
      </c>
      <c r="AN316" s="60">
        <f t="shared" si="50"/>
        <v>1</v>
      </c>
      <c r="AO316" s="62" t="s">
        <v>2098</v>
      </c>
    </row>
    <row r="317" spans="1:42" ht="35.450000000000003" hidden="1" customHeight="1">
      <c r="A317" s="26" t="s">
        <v>12</v>
      </c>
      <c r="B317" s="34" t="s">
        <v>94</v>
      </c>
      <c r="C317" s="26">
        <v>300657</v>
      </c>
      <c r="D317" s="35" t="s">
        <v>176</v>
      </c>
      <c r="E317" s="35" t="s">
        <v>177</v>
      </c>
      <c r="F317" s="36">
        <v>0</v>
      </c>
      <c r="G317" s="33"/>
      <c r="H317" s="34">
        <v>1</v>
      </c>
      <c r="I317" s="32"/>
      <c r="J317" s="32"/>
      <c r="K317" s="31"/>
      <c r="L317" s="31"/>
      <c r="M317" s="33"/>
      <c r="N317" s="39">
        <v>865201.89</v>
      </c>
      <c r="O317" s="40" t="s">
        <v>1901</v>
      </c>
      <c r="P317" s="68">
        <v>1</v>
      </c>
      <c r="Q317" s="163" t="s">
        <v>2131</v>
      </c>
      <c r="R317" s="383"/>
      <c r="S317" s="383">
        <v>1</v>
      </c>
      <c r="T317" s="95"/>
      <c r="U317" s="95"/>
      <c r="V317" s="95"/>
      <c r="W317" s="95"/>
      <c r="X317" s="139">
        <v>43193</v>
      </c>
      <c r="Y317" s="139">
        <v>43196</v>
      </c>
      <c r="Z317" s="139">
        <v>43213</v>
      </c>
      <c r="AA317" s="95"/>
      <c r="AB317" s="95"/>
      <c r="AC317" s="95"/>
      <c r="AD317" s="95"/>
      <c r="AE317" s="113">
        <f t="shared" si="41"/>
        <v>0</v>
      </c>
      <c r="AF317" s="60">
        <f t="shared" si="42"/>
        <v>0</v>
      </c>
      <c r="AG317" s="60">
        <f t="shared" si="43"/>
        <v>0</v>
      </c>
      <c r="AH317" s="60">
        <f t="shared" si="44"/>
        <v>0</v>
      </c>
      <c r="AI317" s="60">
        <f t="shared" si="45"/>
        <v>1</v>
      </c>
      <c r="AJ317" s="60">
        <f t="shared" si="46"/>
        <v>0</v>
      </c>
      <c r="AK317" s="60">
        <f t="shared" si="47"/>
        <v>0</v>
      </c>
      <c r="AL317" s="60">
        <f t="shared" si="48"/>
        <v>0</v>
      </c>
      <c r="AM317" s="60">
        <f t="shared" si="49"/>
        <v>0</v>
      </c>
      <c r="AN317" s="60">
        <f t="shared" si="50"/>
        <v>1</v>
      </c>
      <c r="AO317" s="62" t="s">
        <v>2098</v>
      </c>
    </row>
    <row r="318" spans="1:42" ht="35.450000000000003" hidden="1" customHeight="1">
      <c r="A318" s="26" t="s">
        <v>12</v>
      </c>
      <c r="B318" s="34" t="s">
        <v>94</v>
      </c>
      <c r="C318" s="26">
        <v>300661</v>
      </c>
      <c r="D318" s="35" t="s">
        <v>180</v>
      </c>
      <c r="E318" s="35" t="s">
        <v>177</v>
      </c>
      <c r="F318" s="36">
        <v>0</v>
      </c>
      <c r="G318" s="33"/>
      <c r="H318" s="34">
        <v>1</v>
      </c>
      <c r="I318" s="32"/>
      <c r="J318" s="32"/>
      <c r="K318" s="31"/>
      <c r="L318" s="31"/>
      <c r="M318" s="33"/>
      <c r="N318" s="39">
        <v>561006.88</v>
      </c>
      <c r="O318" s="40" t="s">
        <v>1901</v>
      </c>
      <c r="P318" s="68">
        <v>1</v>
      </c>
      <c r="Q318" s="163" t="s">
        <v>2131</v>
      </c>
      <c r="R318" s="383"/>
      <c r="S318" s="383">
        <v>1</v>
      </c>
      <c r="T318" s="95"/>
      <c r="U318" s="95"/>
      <c r="V318" s="95"/>
      <c r="W318" s="95"/>
      <c r="X318" s="139">
        <v>43193</v>
      </c>
      <c r="Y318" s="139">
        <v>43196</v>
      </c>
      <c r="Z318" s="139">
        <v>43213</v>
      </c>
      <c r="AA318" s="95"/>
      <c r="AB318" s="95"/>
      <c r="AC318" s="95"/>
      <c r="AD318" s="95"/>
      <c r="AE318" s="113">
        <f t="shared" si="41"/>
        <v>0</v>
      </c>
      <c r="AF318" s="60">
        <f t="shared" si="42"/>
        <v>0</v>
      </c>
      <c r="AG318" s="60">
        <f t="shared" si="43"/>
        <v>0</v>
      </c>
      <c r="AH318" s="60">
        <f t="shared" si="44"/>
        <v>0</v>
      </c>
      <c r="AI318" s="60">
        <f t="shared" si="45"/>
        <v>1</v>
      </c>
      <c r="AJ318" s="60">
        <f t="shared" si="46"/>
        <v>0</v>
      </c>
      <c r="AK318" s="60">
        <f t="shared" si="47"/>
        <v>0</v>
      </c>
      <c r="AL318" s="60">
        <f t="shared" si="48"/>
        <v>0</v>
      </c>
      <c r="AM318" s="60">
        <f t="shared" si="49"/>
        <v>0</v>
      </c>
      <c r="AN318" s="60">
        <f t="shared" si="50"/>
        <v>1</v>
      </c>
      <c r="AO318" s="62" t="s">
        <v>2098</v>
      </c>
    </row>
    <row r="319" spans="1:42" ht="35.450000000000003" hidden="1" customHeight="1">
      <c r="A319" s="26" t="s">
        <v>12</v>
      </c>
      <c r="B319" s="34" t="s">
        <v>94</v>
      </c>
      <c r="C319" s="26">
        <v>300654</v>
      </c>
      <c r="D319" s="35" t="s">
        <v>171</v>
      </c>
      <c r="E319" s="35" t="s">
        <v>172</v>
      </c>
      <c r="F319" s="36">
        <v>0</v>
      </c>
      <c r="G319" s="33"/>
      <c r="H319" s="34">
        <v>1</v>
      </c>
      <c r="I319" s="32"/>
      <c r="J319" s="32"/>
      <c r="K319" s="31"/>
      <c r="L319" s="31"/>
      <c r="M319" s="33"/>
      <c r="N319" s="39">
        <v>506369.85</v>
      </c>
      <c r="O319" s="40" t="s">
        <v>1901</v>
      </c>
      <c r="P319" s="68">
        <v>1</v>
      </c>
      <c r="Q319" s="163" t="s">
        <v>2131</v>
      </c>
      <c r="R319" s="383"/>
      <c r="S319" s="383">
        <v>1</v>
      </c>
      <c r="T319" s="95"/>
      <c r="U319" s="95"/>
      <c r="V319" s="95"/>
      <c r="W319" s="95"/>
      <c r="X319" s="139">
        <v>43193</v>
      </c>
      <c r="Y319" s="139">
        <v>43196</v>
      </c>
      <c r="Z319" s="139">
        <v>43213</v>
      </c>
      <c r="AA319" s="95"/>
      <c r="AB319" s="95"/>
      <c r="AC319" s="95"/>
      <c r="AD319" s="95"/>
      <c r="AE319" s="113">
        <f t="shared" si="41"/>
        <v>0</v>
      </c>
      <c r="AF319" s="60">
        <f t="shared" si="42"/>
        <v>0</v>
      </c>
      <c r="AG319" s="60">
        <f t="shared" si="43"/>
        <v>0</v>
      </c>
      <c r="AH319" s="60">
        <f t="shared" si="44"/>
        <v>0</v>
      </c>
      <c r="AI319" s="60">
        <f t="shared" si="45"/>
        <v>1</v>
      </c>
      <c r="AJ319" s="60">
        <f t="shared" si="46"/>
        <v>0</v>
      </c>
      <c r="AK319" s="60">
        <f t="shared" si="47"/>
        <v>0</v>
      </c>
      <c r="AL319" s="60">
        <f t="shared" si="48"/>
        <v>0</v>
      </c>
      <c r="AM319" s="60">
        <f t="shared" si="49"/>
        <v>0</v>
      </c>
      <c r="AN319" s="60">
        <f t="shared" si="50"/>
        <v>1</v>
      </c>
      <c r="AO319" s="62" t="s">
        <v>2098</v>
      </c>
    </row>
    <row r="320" spans="1:42" ht="35.450000000000003" hidden="1" customHeight="1">
      <c r="A320" s="26" t="s">
        <v>12</v>
      </c>
      <c r="B320" s="34" t="s">
        <v>94</v>
      </c>
      <c r="C320" s="26">
        <v>300660</v>
      </c>
      <c r="D320" s="35" t="s">
        <v>179</v>
      </c>
      <c r="E320" s="35" t="s">
        <v>172</v>
      </c>
      <c r="F320" s="36">
        <v>0</v>
      </c>
      <c r="G320" s="33"/>
      <c r="H320" s="34">
        <v>1</v>
      </c>
      <c r="I320" s="32"/>
      <c r="J320" s="32"/>
      <c r="K320" s="31"/>
      <c r="L320" s="31"/>
      <c r="M320" s="33"/>
      <c r="N320" s="39">
        <v>1181950.74</v>
      </c>
      <c r="O320" s="40" t="s">
        <v>1901</v>
      </c>
      <c r="P320" s="68">
        <v>1</v>
      </c>
      <c r="Q320" s="163" t="s">
        <v>2131</v>
      </c>
      <c r="R320" s="383"/>
      <c r="S320" s="383">
        <v>1</v>
      </c>
      <c r="T320" s="95"/>
      <c r="U320" s="95"/>
      <c r="V320" s="95"/>
      <c r="W320" s="95"/>
      <c r="X320" s="139">
        <v>43193</v>
      </c>
      <c r="Y320" s="139">
        <v>43196</v>
      </c>
      <c r="Z320" s="139">
        <v>43213</v>
      </c>
      <c r="AA320" s="95"/>
      <c r="AB320" s="95"/>
      <c r="AC320" s="95"/>
      <c r="AD320" s="95"/>
      <c r="AE320" s="113">
        <f t="shared" si="41"/>
        <v>0</v>
      </c>
      <c r="AF320" s="60">
        <f t="shared" si="42"/>
        <v>0</v>
      </c>
      <c r="AG320" s="60">
        <f t="shared" si="43"/>
        <v>0</v>
      </c>
      <c r="AH320" s="60">
        <f t="shared" si="44"/>
        <v>0</v>
      </c>
      <c r="AI320" s="60">
        <f t="shared" si="45"/>
        <v>1</v>
      </c>
      <c r="AJ320" s="60">
        <f t="shared" si="46"/>
        <v>0</v>
      </c>
      <c r="AK320" s="60">
        <f t="shared" si="47"/>
        <v>0</v>
      </c>
      <c r="AL320" s="60">
        <f t="shared" si="48"/>
        <v>0</v>
      </c>
      <c r="AM320" s="60">
        <f t="shared" si="49"/>
        <v>0</v>
      </c>
      <c r="AN320" s="60">
        <f t="shared" si="50"/>
        <v>1</v>
      </c>
      <c r="AO320" s="62" t="s">
        <v>2098</v>
      </c>
    </row>
    <row r="321" spans="1:42" ht="35.450000000000003" hidden="1" customHeight="1">
      <c r="A321" s="26" t="s">
        <v>12</v>
      </c>
      <c r="B321" s="34" t="s">
        <v>94</v>
      </c>
      <c r="C321" s="26">
        <v>306309</v>
      </c>
      <c r="D321" s="35" t="s">
        <v>186</v>
      </c>
      <c r="E321" s="35" t="s">
        <v>172</v>
      </c>
      <c r="F321" s="36">
        <v>0</v>
      </c>
      <c r="G321" s="33"/>
      <c r="H321" s="34">
        <v>1</v>
      </c>
      <c r="I321" s="32"/>
      <c r="J321" s="32"/>
      <c r="K321" s="31"/>
      <c r="L321" s="31"/>
      <c r="M321" s="33"/>
      <c r="N321" s="39">
        <v>222063.52</v>
      </c>
      <c r="O321" s="40" t="s">
        <v>1901</v>
      </c>
      <c r="P321" s="68">
        <v>1</v>
      </c>
      <c r="Q321" s="163" t="s">
        <v>2131</v>
      </c>
      <c r="R321" s="383"/>
      <c r="S321" s="383">
        <v>1</v>
      </c>
      <c r="T321" s="95"/>
      <c r="U321" s="95"/>
      <c r="V321" s="95"/>
      <c r="W321" s="95"/>
      <c r="X321" s="139">
        <v>43193</v>
      </c>
      <c r="Y321" s="139">
        <v>43196</v>
      </c>
      <c r="Z321" s="139">
        <v>43213</v>
      </c>
      <c r="AA321" s="95"/>
      <c r="AB321" s="95"/>
      <c r="AC321" s="95"/>
      <c r="AD321" s="95"/>
      <c r="AE321" s="113">
        <f t="shared" si="41"/>
        <v>0</v>
      </c>
      <c r="AF321" s="60">
        <f t="shared" si="42"/>
        <v>0</v>
      </c>
      <c r="AG321" s="60">
        <f t="shared" si="43"/>
        <v>0</v>
      </c>
      <c r="AH321" s="60">
        <f t="shared" si="44"/>
        <v>0</v>
      </c>
      <c r="AI321" s="60">
        <f t="shared" si="45"/>
        <v>1</v>
      </c>
      <c r="AJ321" s="60">
        <f t="shared" si="46"/>
        <v>0</v>
      </c>
      <c r="AK321" s="60">
        <f t="shared" si="47"/>
        <v>0</v>
      </c>
      <c r="AL321" s="60">
        <f t="shared" si="48"/>
        <v>0</v>
      </c>
      <c r="AM321" s="60">
        <f t="shared" si="49"/>
        <v>0</v>
      </c>
      <c r="AN321" s="60">
        <f t="shared" si="50"/>
        <v>1</v>
      </c>
      <c r="AO321" s="62" t="s">
        <v>2098</v>
      </c>
    </row>
    <row r="322" spans="1:42" ht="35.450000000000003" hidden="1" customHeight="1">
      <c r="A322" s="26" t="s">
        <v>12</v>
      </c>
      <c r="B322" s="34" t="s">
        <v>94</v>
      </c>
      <c r="C322" s="26">
        <v>306317</v>
      </c>
      <c r="D322" s="35" t="s">
        <v>175</v>
      </c>
      <c r="E322" s="35" t="s">
        <v>172</v>
      </c>
      <c r="F322" s="36">
        <v>0</v>
      </c>
      <c r="G322" s="33"/>
      <c r="H322" s="34">
        <v>1</v>
      </c>
      <c r="I322" s="32"/>
      <c r="J322" s="32"/>
      <c r="K322" s="31"/>
      <c r="L322" s="31"/>
      <c r="M322" s="33"/>
      <c r="N322" s="39">
        <v>742761.6</v>
      </c>
      <c r="O322" s="40" t="s">
        <v>1901</v>
      </c>
      <c r="P322" s="68">
        <v>1</v>
      </c>
      <c r="Q322" s="163" t="s">
        <v>2131</v>
      </c>
      <c r="R322" s="383"/>
      <c r="S322" s="383">
        <v>1</v>
      </c>
      <c r="T322" s="95"/>
      <c r="U322" s="95"/>
      <c r="V322" s="95"/>
      <c r="W322" s="95"/>
      <c r="X322" s="139">
        <v>43193</v>
      </c>
      <c r="Y322" s="139">
        <v>43196</v>
      </c>
      <c r="Z322" s="139">
        <v>43213</v>
      </c>
      <c r="AA322" s="95"/>
      <c r="AB322" s="95"/>
      <c r="AC322" s="95"/>
      <c r="AD322" s="95"/>
      <c r="AE322" s="113">
        <f t="shared" si="41"/>
        <v>0</v>
      </c>
      <c r="AF322" s="60">
        <f t="shared" si="42"/>
        <v>0</v>
      </c>
      <c r="AG322" s="60">
        <f t="shared" si="43"/>
        <v>0</v>
      </c>
      <c r="AH322" s="60">
        <f t="shared" si="44"/>
        <v>0</v>
      </c>
      <c r="AI322" s="60">
        <f t="shared" si="45"/>
        <v>1</v>
      </c>
      <c r="AJ322" s="60">
        <f t="shared" si="46"/>
        <v>0</v>
      </c>
      <c r="AK322" s="60">
        <f t="shared" si="47"/>
        <v>0</v>
      </c>
      <c r="AL322" s="60">
        <f t="shared" si="48"/>
        <v>0</v>
      </c>
      <c r="AM322" s="60">
        <f t="shared" si="49"/>
        <v>0</v>
      </c>
      <c r="AN322" s="60">
        <f t="shared" si="50"/>
        <v>1</v>
      </c>
      <c r="AO322" s="62" t="s">
        <v>2098</v>
      </c>
    </row>
    <row r="323" spans="1:42" ht="35.450000000000003" hidden="1" customHeight="1">
      <c r="A323" s="26" t="s">
        <v>12</v>
      </c>
      <c r="B323" s="34" t="s">
        <v>94</v>
      </c>
      <c r="C323" s="26">
        <v>300662</v>
      </c>
      <c r="D323" s="35" t="s">
        <v>181</v>
      </c>
      <c r="E323" s="35" t="s">
        <v>96</v>
      </c>
      <c r="F323" s="36">
        <v>0</v>
      </c>
      <c r="G323" s="33"/>
      <c r="H323" s="34">
        <v>1</v>
      </c>
      <c r="I323" s="32"/>
      <c r="J323" s="32"/>
      <c r="K323" s="31"/>
      <c r="L323" s="31"/>
      <c r="M323" s="33"/>
      <c r="N323" s="39">
        <v>687122.84</v>
      </c>
      <c r="O323" s="40" t="s">
        <v>1901</v>
      </c>
      <c r="P323" s="68">
        <v>1</v>
      </c>
      <c r="Q323" s="163" t="s">
        <v>2131</v>
      </c>
      <c r="R323" s="383"/>
      <c r="S323" s="383">
        <v>1</v>
      </c>
      <c r="T323" s="95"/>
      <c r="U323" s="95"/>
      <c r="V323" s="95"/>
      <c r="W323" s="95"/>
      <c r="X323" s="139">
        <v>43193</v>
      </c>
      <c r="Y323" s="139">
        <v>43196</v>
      </c>
      <c r="Z323" s="139">
        <v>43213</v>
      </c>
      <c r="AA323" s="95"/>
      <c r="AB323" s="95"/>
      <c r="AC323" s="95"/>
      <c r="AD323" s="95"/>
      <c r="AE323" s="113">
        <f t="shared" si="41"/>
        <v>0</v>
      </c>
      <c r="AF323" s="60">
        <f t="shared" si="42"/>
        <v>0</v>
      </c>
      <c r="AG323" s="60">
        <f t="shared" si="43"/>
        <v>0</v>
      </c>
      <c r="AH323" s="60">
        <f t="shared" si="44"/>
        <v>0</v>
      </c>
      <c r="AI323" s="60">
        <f t="shared" si="45"/>
        <v>1</v>
      </c>
      <c r="AJ323" s="60">
        <f t="shared" si="46"/>
        <v>0</v>
      </c>
      <c r="AK323" s="60">
        <f t="shared" si="47"/>
        <v>0</v>
      </c>
      <c r="AL323" s="60">
        <f t="shared" si="48"/>
        <v>0</v>
      </c>
      <c r="AM323" s="60">
        <f t="shared" si="49"/>
        <v>0</v>
      </c>
      <c r="AN323" s="60">
        <f t="shared" si="50"/>
        <v>1</v>
      </c>
      <c r="AO323" s="62" t="s">
        <v>2098</v>
      </c>
    </row>
    <row r="324" spans="1:42" ht="35.450000000000003" hidden="1" customHeight="1">
      <c r="A324" s="34" t="s">
        <v>12</v>
      </c>
      <c r="B324" s="34" t="s">
        <v>94</v>
      </c>
      <c r="C324" s="34">
        <v>306303</v>
      </c>
      <c r="D324" s="41" t="s">
        <v>95</v>
      </c>
      <c r="E324" s="41" t="s">
        <v>96</v>
      </c>
      <c r="F324" s="34">
        <v>0</v>
      </c>
      <c r="G324" s="19"/>
      <c r="H324" s="34">
        <v>1</v>
      </c>
      <c r="I324" s="19"/>
      <c r="J324" s="19"/>
      <c r="K324" s="19"/>
      <c r="L324" s="19"/>
      <c r="M324" s="18"/>
      <c r="N324" s="42">
        <v>350034.81</v>
      </c>
      <c r="O324" s="40" t="s">
        <v>1901</v>
      </c>
      <c r="P324" s="68">
        <v>1</v>
      </c>
      <c r="Q324" s="163" t="s">
        <v>2131</v>
      </c>
      <c r="R324" s="383"/>
      <c r="S324" s="383">
        <v>1</v>
      </c>
      <c r="T324" s="95"/>
      <c r="U324" s="95"/>
      <c r="V324" s="95"/>
      <c r="W324" s="95"/>
      <c r="X324" s="139">
        <v>43193</v>
      </c>
      <c r="Y324" s="139">
        <v>43196</v>
      </c>
      <c r="Z324" s="139">
        <v>43213</v>
      </c>
      <c r="AA324" s="95"/>
      <c r="AB324" s="95"/>
      <c r="AC324" s="95"/>
      <c r="AD324" s="95"/>
      <c r="AE324" s="113">
        <f t="shared" si="41"/>
        <v>0</v>
      </c>
      <c r="AF324" s="60">
        <f t="shared" si="42"/>
        <v>0</v>
      </c>
      <c r="AG324" s="60">
        <f t="shared" si="43"/>
        <v>0</v>
      </c>
      <c r="AH324" s="60">
        <f t="shared" si="44"/>
        <v>0</v>
      </c>
      <c r="AI324" s="60">
        <f t="shared" si="45"/>
        <v>1</v>
      </c>
      <c r="AJ324" s="60">
        <f t="shared" si="46"/>
        <v>0</v>
      </c>
      <c r="AK324" s="60">
        <f t="shared" si="47"/>
        <v>0</v>
      </c>
      <c r="AL324" s="60">
        <f t="shared" si="48"/>
        <v>0</v>
      </c>
      <c r="AM324" s="60">
        <f t="shared" si="49"/>
        <v>0</v>
      </c>
      <c r="AN324" s="60">
        <f t="shared" si="50"/>
        <v>1</v>
      </c>
      <c r="AO324" s="62" t="s">
        <v>2098</v>
      </c>
    </row>
    <row r="325" spans="1:42" ht="35.450000000000003" hidden="1" customHeight="1">
      <c r="A325" s="26" t="s">
        <v>12</v>
      </c>
      <c r="B325" s="34" t="s">
        <v>94</v>
      </c>
      <c r="C325" s="26">
        <v>306310</v>
      </c>
      <c r="D325" s="35" t="s">
        <v>178</v>
      </c>
      <c r="E325" s="35" t="s">
        <v>96</v>
      </c>
      <c r="F325" s="36">
        <v>0</v>
      </c>
      <c r="G325" s="33"/>
      <c r="H325" s="34">
        <v>1</v>
      </c>
      <c r="I325" s="32"/>
      <c r="J325" s="32"/>
      <c r="K325" s="31"/>
      <c r="L325" s="31"/>
      <c r="M325" s="33"/>
      <c r="N325" s="39">
        <v>2653311.7599999998</v>
      </c>
      <c r="O325" s="40" t="s">
        <v>1902</v>
      </c>
      <c r="P325" s="68">
        <v>1</v>
      </c>
      <c r="Q325" s="163" t="s">
        <v>2131</v>
      </c>
      <c r="R325" s="383"/>
      <c r="S325" s="383">
        <v>1</v>
      </c>
      <c r="T325" s="95"/>
      <c r="U325" s="95"/>
      <c r="V325" s="95"/>
      <c r="W325" s="95"/>
      <c r="X325" s="139"/>
      <c r="Y325" s="139"/>
      <c r="Z325" s="139"/>
      <c r="AA325" s="95"/>
      <c r="AB325" s="95"/>
      <c r="AC325" s="95"/>
      <c r="AD325" s="95"/>
      <c r="AE325" s="113">
        <f t="shared" si="41"/>
        <v>0</v>
      </c>
      <c r="AF325" s="60">
        <f t="shared" si="42"/>
        <v>0</v>
      </c>
      <c r="AG325" s="60">
        <f t="shared" si="43"/>
        <v>0</v>
      </c>
      <c r="AH325" s="60">
        <f t="shared" si="44"/>
        <v>0</v>
      </c>
      <c r="AI325" s="60">
        <f t="shared" si="45"/>
        <v>1</v>
      </c>
      <c r="AJ325" s="60">
        <f t="shared" si="46"/>
        <v>0</v>
      </c>
      <c r="AK325" s="60">
        <f t="shared" si="47"/>
        <v>0</v>
      </c>
      <c r="AL325" s="60">
        <f t="shared" si="48"/>
        <v>0</v>
      </c>
      <c r="AM325" s="60">
        <f t="shared" si="49"/>
        <v>0</v>
      </c>
      <c r="AN325" s="60">
        <f t="shared" si="50"/>
        <v>1</v>
      </c>
      <c r="AO325" s="64" t="s">
        <v>2099</v>
      </c>
      <c r="AP325" s="359" t="s">
        <v>3549</v>
      </c>
    </row>
    <row r="326" spans="1:42" ht="35.450000000000003" hidden="1" customHeight="1">
      <c r="A326" s="26" t="s">
        <v>12</v>
      </c>
      <c r="B326" s="34" t="s">
        <v>94</v>
      </c>
      <c r="C326" s="26">
        <v>306316</v>
      </c>
      <c r="D326" s="35" t="s">
        <v>187</v>
      </c>
      <c r="E326" s="35" t="s">
        <v>96</v>
      </c>
      <c r="F326" s="36">
        <v>0</v>
      </c>
      <c r="G326" s="33"/>
      <c r="H326" s="34">
        <v>1</v>
      </c>
      <c r="I326" s="32"/>
      <c r="J326" s="32"/>
      <c r="K326" s="31"/>
      <c r="L326" s="31"/>
      <c r="M326" s="33"/>
      <c r="N326" s="39">
        <v>759093.07</v>
      </c>
      <c r="O326" s="40" t="s">
        <v>1901</v>
      </c>
      <c r="P326" s="68">
        <v>1</v>
      </c>
      <c r="Q326" s="163" t="s">
        <v>2131</v>
      </c>
      <c r="R326" s="383"/>
      <c r="S326" s="383">
        <v>1</v>
      </c>
      <c r="T326" s="95"/>
      <c r="U326" s="95"/>
      <c r="V326" s="95"/>
      <c r="W326" s="95"/>
      <c r="X326" s="139">
        <v>43193</v>
      </c>
      <c r="Y326" s="139">
        <v>43196</v>
      </c>
      <c r="Z326" s="139">
        <v>43213</v>
      </c>
      <c r="AA326" s="95"/>
      <c r="AB326" s="95"/>
      <c r="AC326" s="95"/>
      <c r="AD326" s="95"/>
      <c r="AE326" s="113">
        <f t="shared" si="41"/>
        <v>0</v>
      </c>
      <c r="AF326" s="60">
        <f t="shared" si="42"/>
        <v>0</v>
      </c>
      <c r="AG326" s="60">
        <f t="shared" si="43"/>
        <v>0</v>
      </c>
      <c r="AH326" s="60">
        <f t="shared" si="44"/>
        <v>0</v>
      </c>
      <c r="AI326" s="60">
        <f t="shared" si="45"/>
        <v>1</v>
      </c>
      <c r="AJ326" s="60">
        <f t="shared" si="46"/>
        <v>0</v>
      </c>
      <c r="AK326" s="60">
        <f t="shared" si="47"/>
        <v>0</v>
      </c>
      <c r="AL326" s="60">
        <f t="shared" si="48"/>
        <v>0</v>
      </c>
      <c r="AM326" s="60">
        <f t="shared" si="49"/>
        <v>0</v>
      </c>
      <c r="AN326" s="60">
        <f t="shared" si="50"/>
        <v>1</v>
      </c>
      <c r="AO326" s="62" t="s">
        <v>2098</v>
      </c>
    </row>
    <row r="327" spans="1:42" ht="35.450000000000003" hidden="1" customHeight="1">
      <c r="A327" s="26" t="s">
        <v>12</v>
      </c>
      <c r="B327" s="34" t="s">
        <v>94</v>
      </c>
      <c r="C327" s="26">
        <v>300665</v>
      </c>
      <c r="D327" s="35" t="s">
        <v>184</v>
      </c>
      <c r="E327" s="35" t="s">
        <v>185</v>
      </c>
      <c r="F327" s="36">
        <v>0</v>
      </c>
      <c r="G327" s="33"/>
      <c r="H327" s="34">
        <v>1</v>
      </c>
      <c r="I327" s="32"/>
      <c r="J327" s="32"/>
      <c r="K327" s="31"/>
      <c r="L327" s="31"/>
      <c r="M327" s="33"/>
      <c r="N327" s="39">
        <v>716743.19</v>
      </c>
      <c r="O327" s="40" t="s">
        <v>1901</v>
      </c>
      <c r="P327" s="68">
        <v>1</v>
      </c>
      <c r="Q327" s="163" t="s">
        <v>2131</v>
      </c>
      <c r="R327" s="383"/>
      <c r="S327" s="383">
        <v>1</v>
      </c>
      <c r="T327" s="95"/>
      <c r="U327" s="95"/>
      <c r="V327" s="95"/>
      <c r="W327" s="95"/>
      <c r="X327" s="139">
        <v>43193</v>
      </c>
      <c r="Y327" s="139">
        <v>43196</v>
      </c>
      <c r="Z327" s="139">
        <v>43213</v>
      </c>
      <c r="AA327" s="95"/>
      <c r="AB327" s="95"/>
      <c r="AC327" s="95"/>
      <c r="AD327" s="95"/>
      <c r="AE327" s="113">
        <f t="shared" si="41"/>
        <v>0</v>
      </c>
      <c r="AF327" s="60">
        <f t="shared" si="42"/>
        <v>0</v>
      </c>
      <c r="AG327" s="60">
        <f t="shared" si="43"/>
        <v>0</v>
      </c>
      <c r="AH327" s="60">
        <f t="shared" si="44"/>
        <v>0</v>
      </c>
      <c r="AI327" s="60">
        <f t="shared" si="45"/>
        <v>1</v>
      </c>
      <c r="AJ327" s="60">
        <f t="shared" si="46"/>
        <v>0</v>
      </c>
      <c r="AK327" s="60">
        <f t="shared" si="47"/>
        <v>0</v>
      </c>
      <c r="AL327" s="60">
        <f t="shared" si="48"/>
        <v>0</v>
      </c>
      <c r="AM327" s="60">
        <f t="shared" si="49"/>
        <v>0</v>
      </c>
      <c r="AN327" s="60">
        <f t="shared" si="50"/>
        <v>1</v>
      </c>
      <c r="AO327" s="62" t="s">
        <v>2098</v>
      </c>
    </row>
    <row r="328" spans="1:42" ht="35.450000000000003" hidden="1" customHeight="1">
      <c r="A328" s="26" t="s">
        <v>12</v>
      </c>
      <c r="B328" s="34" t="s">
        <v>213</v>
      </c>
      <c r="C328" s="26">
        <v>300578</v>
      </c>
      <c r="D328" s="35" t="s">
        <v>214</v>
      </c>
      <c r="E328" s="35" t="s">
        <v>215</v>
      </c>
      <c r="F328" s="36">
        <v>4</v>
      </c>
      <c r="G328" s="33"/>
      <c r="H328" s="34">
        <v>1</v>
      </c>
      <c r="I328" s="32"/>
      <c r="J328" s="32"/>
      <c r="K328" s="31"/>
      <c r="L328" s="31"/>
      <c r="M328" s="33"/>
      <c r="N328" s="39">
        <v>1974024.18</v>
      </c>
      <c r="O328" s="40" t="s">
        <v>1901</v>
      </c>
      <c r="P328" s="68">
        <v>1</v>
      </c>
      <c r="Q328" s="95" t="s">
        <v>2131</v>
      </c>
      <c r="R328" s="100">
        <v>0.99</v>
      </c>
      <c r="S328" s="100">
        <v>1</v>
      </c>
      <c r="T328" s="95"/>
      <c r="U328" s="95"/>
      <c r="V328" s="95"/>
      <c r="W328" s="95"/>
      <c r="X328" s="95"/>
      <c r="Y328" s="95"/>
      <c r="Z328" s="95"/>
      <c r="AA328" s="95"/>
      <c r="AB328" s="95"/>
      <c r="AC328" s="95"/>
      <c r="AD328" s="95"/>
      <c r="AE328" s="113">
        <f t="shared" ref="AE328:AE391" si="51">IF($Q328="Reverted",1,0)</f>
        <v>0</v>
      </c>
      <c r="AF328" s="60">
        <f t="shared" ref="AF328:AF391" si="52">IF($Q328="Not yet started",1,0)</f>
        <v>0</v>
      </c>
      <c r="AG328" s="60">
        <f t="shared" ref="AG328:AG391" si="53">IF($Q328="Under Procurement",1,0)</f>
        <v>0</v>
      </c>
      <c r="AH328" s="60">
        <f t="shared" ref="AH328:AH391" si="54">IF($Q328="Ongoing",1,0)</f>
        <v>0</v>
      </c>
      <c r="AI328" s="60">
        <f t="shared" ref="AI328:AI391" si="55">IF($Q328="Completed",1,0)</f>
        <v>1</v>
      </c>
      <c r="AJ328" s="60">
        <f t="shared" ref="AJ328:AJ391" si="56">IF($AE328=1,$H328,0)</f>
        <v>0</v>
      </c>
      <c r="AK328" s="60">
        <f t="shared" ref="AK328:AK391" si="57">IF($AF328=1,$H328,0)</f>
        <v>0</v>
      </c>
      <c r="AL328" s="60">
        <f t="shared" ref="AL328:AL391" si="58">IF($AG328=1,$H328,0)</f>
        <v>0</v>
      </c>
      <c r="AM328" s="60">
        <f t="shared" ref="AM328:AM391" si="59">IF($AH328=1,$H328,0)</f>
        <v>0</v>
      </c>
      <c r="AN328" s="60">
        <f t="shared" ref="AN328:AN391" si="60">IF($AI328=1,$H328,0)</f>
        <v>1</v>
      </c>
    </row>
    <row r="329" spans="1:42" ht="35.450000000000003" hidden="1" customHeight="1">
      <c r="A329" s="26" t="s">
        <v>12</v>
      </c>
      <c r="B329" s="34" t="s">
        <v>213</v>
      </c>
      <c r="C329" s="26">
        <v>325201</v>
      </c>
      <c r="D329" s="35" t="s">
        <v>216</v>
      </c>
      <c r="E329" s="35" t="s">
        <v>215</v>
      </c>
      <c r="F329" s="36">
        <v>4</v>
      </c>
      <c r="G329" s="33"/>
      <c r="H329" s="34">
        <v>1</v>
      </c>
      <c r="I329" s="32"/>
      <c r="J329" s="32"/>
      <c r="K329" s="31"/>
      <c r="L329" s="31"/>
      <c r="M329" s="33"/>
      <c r="N329" s="39">
        <v>372407.59</v>
      </c>
      <c r="O329" s="40" t="s">
        <v>1901</v>
      </c>
      <c r="P329" s="68">
        <v>1</v>
      </c>
      <c r="Q329" s="95" t="s">
        <v>2131</v>
      </c>
      <c r="R329" s="100">
        <v>0.99</v>
      </c>
      <c r="S329" s="100">
        <v>1</v>
      </c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113">
        <f t="shared" si="51"/>
        <v>0</v>
      </c>
      <c r="AF329" s="60">
        <f t="shared" si="52"/>
        <v>0</v>
      </c>
      <c r="AG329" s="60">
        <f t="shared" si="53"/>
        <v>0</v>
      </c>
      <c r="AH329" s="60">
        <f t="shared" si="54"/>
        <v>0</v>
      </c>
      <c r="AI329" s="60">
        <f t="shared" si="55"/>
        <v>1</v>
      </c>
      <c r="AJ329" s="60">
        <f t="shared" si="56"/>
        <v>0</v>
      </c>
      <c r="AK329" s="60">
        <f t="shared" si="57"/>
        <v>0</v>
      </c>
      <c r="AL329" s="60">
        <f t="shared" si="58"/>
        <v>0</v>
      </c>
      <c r="AM329" s="60">
        <f t="shared" si="59"/>
        <v>0</v>
      </c>
      <c r="AN329" s="60">
        <f t="shared" si="60"/>
        <v>1</v>
      </c>
    </row>
    <row r="330" spans="1:42" ht="35.450000000000003" hidden="1" customHeight="1">
      <c r="A330" s="34" t="s">
        <v>12</v>
      </c>
      <c r="B330" s="34" t="s">
        <v>20</v>
      </c>
      <c r="C330" s="34">
        <v>300669</v>
      </c>
      <c r="D330" s="41" t="s">
        <v>21</v>
      </c>
      <c r="E330" s="41" t="s">
        <v>20</v>
      </c>
      <c r="F330" s="34">
        <v>0</v>
      </c>
      <c r="G330" s="19"/>
      <c r="H330" s="34">
        <v>1</v>
      </c>
      <c r="I330" s="19"/>
      <c r="J330" s="19"/>
      <c r="K330" s="19"/>
      <c r="L330" s="19"/>
      <c r="M330" s="18"/>
      <c r="N330" s="42">
        <v>447205.36</v>
      </c>
      <c r="O330" s="40" t="s">
        <v>1901</v>
      </c>
      <c r="P330" s="68">
        <v>1</v>
      </c>
      <c r="Q330" s="163" t="s">
        <v>2131</v>
      </c>
      <c r="R330" s="354"/>
      <c r="S330" s="383">
        <v>1</v>
      </c>
      <c r="T330" s="95"/>
      <c r="U330" s="95"/>
      <c r="V330" s="95"/>
      <c r="W330" s="95"/>
      <c r="X330" s="95"/>
      <c r="Y330" s="95"/>
      <c r="Z330" s="95"/>
      <c r="AA330" s="95"/>
      <c r="AB330" s="95"/>
      <c r="AC330" s="95"/>
      <c r="AD330" s="95"/>
      <c r="AE330" s="113">
        <f t="shared" si="51"/>
        <v>0</v>
      </c>
      <c r="AF330" s="60">
        <f t="shared" si="52"/>
        <v>0</v>
      </c>
      <c r="AG330" s="60">
        <f t="shared" si="53"/>
        <v>0</v>
      </c>
      <c r="AH330" s="60">
        <f t="shared" si="54"/>
        <v>0</v>
      </c>
      <c r="AI330" s="60">
        <f t="shared" si="55"/>
        <v>1</v>
      </c>
      <c r="AJ330" s="60">
        <f t="shared" si="56"/>
        <v>0</v>
      </c>
      <c r="AK330" s="60">
        <f t="shared" si="57"/>
        <v>0</v>
      </c>
      <c r="AL330" s="60">
        <f t="shared" si="58"/>
        <v>0</v>
      </c>
      <c r="AM330" s="60">
        <f t="shared" si="59"/>
        <v>0</v>
      </c>
      <c r="AN330" s="60">
        <f t="shared" si="60"/>
        <v>1</v>
      </c>
      <c r="AO330" s="62" t="s">
        <v>2098</v>
      </c>
    </row>
    <row r="331" spans="1:42" ht="35.450000000000003" hidden="1" customHeight="1">
      <c r="A331" s="34" t="s">
        <v>12</v>
      </c>
      <c r="B331" s="34" t="s">
        <v>20</v>
      </c>
      <c r="C331" s="34">
        <v>300668</v>
      </c>
      <c r="D331" s="41" t="s">
        <v>22</v>
      </c>
      <c r="E331" s="41" t="s">
        <v>20</v>
      </c>
      <c r="F331" s="34">
        <v>0</v>
      </c>
      <c r="G331" s="19"/>
      <c r="H331" s="34">
        <v>1</v>
      </c>
      <c r="I331" s="19"/>
      <c r="J331" s="19"/>
      <c r="K331" s="19"/>
      <c r="L331" s="19"/>
      <c r="M331" s="18"/>
      <c r="N331" s="42">
        <v>762912.06</v>
      </c>
      <c r="O331" s="40" t="s">
        <v>1901</v>
      </c>
      <c r="P331" s="68">
        <v>1</v>
      </c>
      <c r="Q331" s="163" t="s">
        <v>2131</v>
      </c>
      <c r="R331" s="354"/>
      <c r="S331" s="383">
        <v>1</v>
      </c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113">
        <f t="shared" si="51"/>
        <v>0</v>
      </c>
      <c r="AF331" s="60">
        <f t="shared" si="52"/>
        <v>0</v>
      </c>
      <c r="AG331" s="60">
        <f t="shared" si="53"/>
        <v>0</v>
      </c>
      <c r="AH331" s="60">
        <f t="shared" si="54"/>
        <v>0</v>
      </c>
      <c r="AI331" s="60">
        <f t="shared" si="55"/>
        <v>1</v>
      </c>
      <c r="AJ331" s="60">
        <f t="shared" si="56"/>
        <v>0</v>
      </c>
      <c r="AK331" s="60">
        <f t="shared" si="57"/>
        <v>0</v>
      </c>
      <c r="AL331" s="60">
        <f t="shared" si="58"/>
        <v>0</v>
      </c>
      <c r="AM331" s="60">
        <f t="shared" si="59"/>
        <v>0</v>
      </c>
      <c r="AN331" s="60">
        <f t="shared" si="60"/>
        <v>1</v>
      </c>
      <c r="AO331" s="62" t="s">
        <v>2098</v>
      </c>
    </row>
    <row r="332" spans="1:42" ht="35.450000000000003" hidden="1" customHeight="1">
      <c r="A332" s="34" t="s">
        <v>12</v>
      </c>
      <c r="B332" s="34" t="s">
        <v>20</v>
      </c>
      <c r="C332" s="34">
        <v>300670</v>
      </c>
      <c r="D332" s="41" t="s">
        <v>23</v>
      </c>
      <c r="E332" s="41" t="s">
        <v>20</v>
      </c>
      <c r="F332" s="34">
        <v>0</v>
      </c>
      <c r="G332" s="19"/>
      <c r="H332" s="34">
        <v>1</v>
      </c>
      <c r="I332" s="19"/>
      <c r="J332" s="19"/>
      <c r="K332" s="19"/>
      <c r="L332" s="19"/>
      <c r="M332" s="18"/>
      <c r="N332" s="42">
        <v>369305.78</v>
      </c>
      <c r="O332" s="40" t="s">
        <v>1901</v>
      </c>
      <c r="P332" s="68">
        <v>1</v>
      </c>
      <c r="Q332" s="163" t="s">
        <v>2131</v>
      </c>
      <c r="R332" s="354"/>
      <c r="S332" s="383">
        <v>1</v>
      </c>
      <c r="T332" s="95"/>
      <c r="U332" s="95"/>
      <c r="V332" s="95"/>
      <c r="W332" s="95"/>
      <c r="X332" s="95"/>
      <c r="Y332" s="95"/>
      <c r="Z332" s="95"/>
      <c r="AA332" s="95"/>
      <c r="AB332" s="95"/>
      <c r="AC332" s="95"/>
      <c r="AD332" s="95"/>
      <c r="AE332" s="113">
        <f t="shared" si="51"/>
        <v>0</v>
      </c>
      <c r="AF332" s="60">
        <f t="shared" si="52"/>
        <v>0</v>
      </c>
      <c r="AG332" s="60">
        <f t="shared" si="53"/>
        <v>0</v>
      </c>
      <c r="AH332" s="60">
        <f t="shared" si="54"/>
        <v>0</v>
      </c>
      <c r="AI332" s="60">
        <f t="shared" si="55"/>
        <v>1</v>
      </c>
      <c r="AJ332" s="60">
        <f t="shared" si="56"/>
        <v>0</v>
      </c>
      <c r="AK332" s="60">
        <f t="shared" si="57"/>
        <v>0</v>
      </c>
      <c r="AL332" s="60">
        <f t="shared" si="58"/>
        <v>0</v>
      </c>
      <c r="AM332" s="60">
        <f t="shared" si="59"/>
        <v>0</v>
      </c>
      <c r="AN332" s="60">
        <f t="shared" si="60"/>
        <v>1</v>
      </c>
      <c r="AO332" s="62" t="s">
        <v>2098</v>
      </c>
    </row>
    <row r="333" spans="1:42" ht="35.450000000000003" hidden="1" customHeight="1">
      <c r="A333" s="34" t="s">
        <v>12</v>
      </c>
      <c r="B333" s="34" t="s">
        <v>20</v>
      </c>
      <c r="C333" s="34">
        <v>306401</v>
      </c>
      <c r="D333" s="41" t="s">
        <v>24</v>
      </c>
      <c r="E333" s="41" t="s">
        <v>20</v>
      </c>
      <c r="F333" s="34">
        <v>0</v>
      </c>
      <c r="G333" s="19"/>
      <c r="H333" s="34">
        <v>1</v>
      </c>
      <c r="I333" s="19"/>
      <c r="J333" s="19"/>
      <c r="K333" s="19"/>
      <c r="L333" s="19"/>
      <c r="M333" s="18"/>
      <c r="N333" s="42">
        <v>751115.65</v>
      </c>
      <c r="O333" s="40" t="s">
        <v>1901</v>
      </c>
      <c r="P333" s="68">
        <v>1</v>
      </c>
      <c r="Q333" s="163" t="s">
        <v>2131</v>
      </c>
      <c r="R333" s="354"/>
      <c r="S333" s="383">
        <v>1</v>
      </c>
      <c r="T333" s="95"/>
      <c r="U333" s="95"/>
      <c r="V333" s="95"/>
      <c r="W333" s="95"/>
      <c r="X333" s="95"/>
      <c r="Y333" s="95"/>
      <c r="Z333" s="95"/>
      <c r="AA333" s="95"/>
      <c r="AB333" s="95"/>
      <c r="AC333" s="95"/>
      <c r="AD333" s="95"/>
      <c r="AE333" s="113">
        <f t="shared" si="51"/>
        <v>0</v>
      </c>
      <c r="AF333" s="60">
        <f t="shared" si="52"/>
        <v>0</v>
      </c>
      <c r="AG333" s="60">
        <f t="shared" si="53"/>
        <v>0</v>
      </c>
      <c r="AH333" s="60">
        <f t="shared" si="54"/>
        <v>0</v>
      </c>
      <c r="AI333" s="60">
        <f t="shared" si="55"/>
        <v>1</v>
      </c>
      <c r="AJ333" s="60">
        <f t="shared" si="56"/>
        <v>0</v>
      </c>
      <c r="AK333" s="60">
        <f t="shared" si="57"/>
        <v>0</v>
      </c>
      <c r="AL333" s="60">
        <f t="shared" si="58"/>
        <v>0</v>
      </c>
      <c r="AM333" s="60">
        <f t="shared" si="59"/>
        <v>0</v>
      </c>
      <c r="AN333" s="60">
        <f t="shared" si="60"/>
        <v>1</v>
      </c>
      <c r="AO333" s="62" t="s">
        <v>2098</v>
      </c>
    </row>
    <row r="334" spans="1:42" ht="35.450000000000003" hidden="1" customHeight="1">
      <c r="A334" s="26" t="s">
        <v>1207</v>
      </c>
      <c r="B334" s="34" t="s">
        <v>1215</v>
      </c>
      <c r="C334" s="26">
        <v>307201</v>
      </c>
      <c r="D334" s="35" t="s">
        <v>1216</v>
      </c>
      <c r="E334" s="35" t="s">
        <v>1217</v>
      </c>
      <c r="F334" s="36">
        <v>1</v>
      </c>
      <c r="G334" s="33"/>
      <c r="H334" s="34">
        <v>1</v>
      </c>
      <c r="I334" s="32"/>
      <c r="J334" s="32"/>
      <c r="K334" s="31"/>
      <c r="L334" s="31"/>
      <c r="M334" s="33"/>
      <c r="N334" s="39">
        <v>173058.28</v>
      </c>
      <c r="O334" s="40" t="s">
        <v>1901</v>
      </c>
      <c r="P334" s="68">
        <v>1</v>
      </c>
      <c r="Q334" s="95" t="s">
        <v>2131</v>
      </c>
      <c r="R334" s="123">
        <v>1</v>
      </c>
      <c r="S334" s="123">
        <v>1</v>
      </c>
      <c r="T334" s="132">
        <v>43365</v>
      </c>
      <c r="U334" s="132">
        <v>43365</v>
      </c>
      <c r="V334" s="122"/>
      <c r="W334" s="122"/>
      <c r="X334" s="122"/>
      <c r="Y334" s="122"/>
      <c r="Z334" s="122"/>
      <c r="AA334" s="122"/>
      <c r="AB334" s="132">
        <v>43335</v>
      </c>
      <c r="AC334" s="131" t="s">
        <v>3027</v>
      </c>
      <c r="AD334" s="140">
        <v>170000</v>
      </c>
      <c r="AE334" s="113">
        <f t="shared" si="51"/>
        <v>0</v>
      </c>
      <c r="AF334" s="60">
        <f t="shared" si="52"/>
        <v>0</v>
      </c>
      <c r="AG334" s="60">
        <f t="shared" si="53"/>
        <v>0</v>
      </c>
      <c r="AH334" s="60">
        <f t="shared" si="54"/>
        <v>0</v>
      </c>
      <c r="AI334" s="60">
        <f t="shared" si="55"/>
        <v>1</v>
      </c>
      <c r="AJ334" s="60">
        <f t="shared" si="56"/>
        <v>0</v>
      </c>
      <c r="AK334" s="60">
        <f t="shared" si="57"/>
        <v>0</v>
      </c>
      <c r="AL334" s="60">
        <f t="shared" si="58"/>
        <v>0</v>
      </c>
      <c r="AM334" s="60">
        <f t="shared" si="59"/>
        <v>0</v>
      </c>
      <c r="AN334" s="60">
        <f t="shared" si="60"/>
        <v>1</v>
      </c>
      <c r="AP334" s="359" t="s">
        <v>3549</v>
      </c>
    </row>
    <row r="335" spans="1:42" ht="35.450000000000003" hidden="1" customHeight="1">
      <c r="A335" s="26" t="s">
        <v>1207</v>
      </c>
      <c r="B335" s="34" t="s">
        <v>1215</v>
      </c>
      <c r="C335" s="26">
        <v>307202</v>
      </c>
      <c r="D335" s="35" t="s">
        <v>1218</v>
      </c>
      <c r="E335" s="35" t="s">
        <v>1217</v>
      </c>
      <c r="F335" s="36">
        <v>1</v>
      </c>
      <c r="G335" s="33"/>
      <c r="H335" s="34">
        <v>1</v>
      </c>
      <c r="I335" s="32"/>
      <c r="J335" s="32"/>
      <c r="K335" s="31"/>
      <c r="L335" s="31"/>
      <c r="M335" s="33"/>
      <c r="N335" s="39">
        <v>173058.28</v>
      </c>
      <c r="O335" s="40" t="s">
        <v>1901</v>
      </c>
      <c r="P335" s="68">
        <v>1</v>
      </c>
      <c r="Q335" s="95" t="s">
        <v>2131</v>
      </c>
      <c r="R335" s="123">
        <v>1</v>
      </c>
      <c r="S335" s="123">
        <v>1</v>
      </c>
      <c r="T335" s="132">
        <v>43365</v>
      </c>
      <c r="U335" s="132">
        <v>43365</v>
      </c>
      <c r="V335" s="122"/>
      <c r="W335" s="122"/>
      <c r="X335" s="122"/>
      <c r="Y335" s="122"/>
      <c r="Z335" s="122"/>
      <c r="AA335" s="122"/>
      <c r="AB335" s="132">
        <v>43335</v>
      </c>
      <c r="AC335" s="131" t="s">
        <v>3027</v>
      </c>
      <c r="AD335" s="140">
        <v>170000</v>
      </c>
      <c r="AE335" s="113">
        <f t="shared" si="51"/>
        <v>0</v>
      </c>
      <c r="AF335" s="60">
        <f t="shared" si="52"/>
        <v>0</v>
      </c>
      <c r="AG335" s="60">
        <f t="shared" si="53"/>
        <v>0</v>
      </c>
      <c r="AH335" s="60">
        <f t="shared" si="54"/>
        <v>0</v>
      </c>
      <c r="AI335" s="60">
        <f t="shared" si="55"/>
        <v>1</v>
      </c>
      <c r="AJ335" s="60">
        <f t="shared" si="56"/>
        <v>0</v>
      </c>
      <c r="AK335" s="60">
        <f t="shared" si="57"/>
        <v>0</v>
      </c>
      <c r="AL335" s="60">
        <f t="shared" si="58"/>
        <v>0</v>
      </c>
      <c r="AM335" s="60">
        <f t="shared" si="59"/>
        <v>0</v>
      </c>
      <c r="AN335" s="60">
        <f t="shared" si="60"/>
        <v>1</v>
      </c>
      <c r="AP335" s="359" t="s">
        <v>3549</v>
      </c>
    </row>
    <row r="336" spans="1:42" ht="35.450000000000003" hidden="1" customHeight="1">
      <c r="A336" s="26" t="s">
        <v>1207</v>
      </c>
      <c r="B336" s="34" t="s">
        <v>1219</v>
      </c>
      <c r="C336" s="26"/>
      <c r="D336" s="35" t="s">
        <v>1222</v>
      </c>
      <c r="E336" s="35" t="s">
        <v>1223</v>
      </c>
      <c r="F336" s="36">
        <v>0</v>
      </c>
      <c r="G336" s="33"/>
      <c r="H336" s="34">
        <v>1</v>
      </c>
      <c r="I336" s="32"/>
      <c r="J336" s="32"/>
      <c r="K336" s="31"/>
      <c r="L336" s="31"/>
      <c r="M336" s="33"/>
      <c r="N336" s="39">
        <v>1894542.42</v>
      </c>
      <c r="O336" s="40" t="s">
        <v>1901</v>
      </c>
      <c r="P336" s="68">
        <v>1</v>
      </c>
      <c r="Q336" s="95" t="s">
        <v>2131</v>
      </c>
      <c r="R336" s="123">
        <v>1</v>
      </c>
      <c r="S336" s="123">
        <v>1</v>
      </c>
      <c r="T336" s="95"/>
      <c r="U336" s="95"/>
      <c r="V336" s="95"/>
      <c r="W336" s="95"/>
      <c r="X336" s="95"/>
      <c r="Y336" s="95"/>
      <c r="Z336" s="95"/>
      <c r="AA336" s="95"/>
      <c r="AB336" s="95"/>
      <c r="AC336" s="95"/>
      <c r="AD336" s="95"/>
      <c r="AE336" s="113">
        <f t="shared" si="51"/>
        <v>0</v>
      </c>
      <c r="AF336" s="60">
        <f t="shared" si="52"/>
        <v>0</v>
      </c>
      <c r="AG336" s="60">
        <f t="shared" si="53"/>
        <v>0</v>
      </c>
      <c r="AH336" s="60">
        <f t="shared" si="54"/>
        <v>0</v>
      </c>
      <c r="AI336" s="60">
        <f t="shared" si="55"/>
        <v>1</v>
      </c>
      <c r="AJ336" s="60">
        <f t="shared" si="56"/>
        <v>0</v>
      </c>
      <c r="AK336" s="60">
        <f t="shared" si="57"/>
        <v>0</v>
      </c>
      <c r="AL336" s="60">
        <f t="shared" si="58"/>
        <v>0</v>
      </c>
      <c r="AM336" s="60">
        <f t="shared" si="59"/>
        <v>0</v>
      </c>
      <c r="AN336" s="60">
        <f t="shared" si="60"/>
        <v>1</v>
      </c>
      <c r="AP336" s="359" t="s">
        <v>3548</v>
      </c>
    </row>
    <row r="337" spans="1:42" ht="35.450000000000003" hidden="1" customHeight="1">
      <c r="A337" s="26" t="s">
        <v>1207</v>
      </c>
      <c r="B337" s="34" t="s">
        <v>1219</v>
      </c>
      <c r="C337" s="26">
        <v>300672</v>
      </c>
      <c r="D337" s="35" t="s">
        <v>1231</v>
      </c>
      <c r="E337" s="35" t="s">
        <v>1232</v>
      </c>
      <c r="F337" s="36">
        <v>0</v>
      </c>
      <c r="G337" s="33"/>
      <c r="H337" s="34">
        <v>1</v>
      </c>
      <c r="I337" s="438"/>
      <c r="J337" s="438"/>
      <c r="K337" s="31"/>
      <c r="L337" s="31"/>
      <c r="M337" s="33"/>
      <c r="N337" s="39">
        <v>1697974.27</v>
      </c>
      <c r="O337" s="40" t="s">
        <v>1901</v>
      </c>
      <c r="P337" s="68">
        <v>1</v>
      </c>
      <c r="Q337" s="283" t="s">
        <v>2131</v>
      </c>
      <c r="R337" s="123">
        <v>1</v>
      </c>
      <c r="S337" s="123">
        <v>1</v>
      </c>
      <c r="T337" s="95"/>
      <c r="U337" s="95"/>
      <c r="V337" s="95"/>
      <c r="W337" s="95"/>
      <c r="X337" s="95"/>
      <c r="Y337" s="95"/>
      <c r="Z337" s="95"/>
      <c r="AA337" s="95"/>
      <c r="AB337" s="95"/>
      <c r="AC337" s="95"/>
      <c r="AD337" s="95"/>
      <c r="AE337" s="113">
        <f t="shared" si="51"/>
        <v>0</v>
      </c>
      <c r="AF337" s="60">
        <f t="shared" si="52"/>
        <v>0</v>
      </c>
      <c r="AG337" s="60">
        <f t="shared" si="53"/>
        <v>0</v>
      </c>
      <c r="AH337" s="60">
        <f t="shared" si="54"/>
        <v>0</v>
      </c>
      <c r="AI337" s="60">
        <f t="shared" si="55"/>
        <v>1</v>
      </c>
      <c r="AJ337" s="60">
        <f t="shared" si="56"/>
        <v>0</v>
      </c>
      <c r="AK337" s="60">
        <f t="shared" si="57"/>
        <v>0</v>
      </c>
      <c r="AL337" s="60">
        <f t="shared" si="58"/>
        <v>0</v>
      </c>
      <c r="AM337" s="60">
        <f t="shared" si="59"/>
        <v>0</v>
      </c>
      <c r="AN337" s="60">
        <f t="shared" si="60"/>
        <v>1</v>
      </c>
      <c r="AP337" s="359" t="s">
        <v>3548</v>
      </c>
    </row>
    <row r="338" spans="1:42" ht="35.450000000000003" hidden="1" customHeight="1">
      <c r="A338" s="26" t="s">
        <v>1207</v>
      </c>
      <c r="B338" s="34" t="s">
        <v>1219</v>
      </c>
      <c r="C338" s="26">
        <v>300673</v>
      </c>
      <c r="D338" s="35" t="s">
        <v>1285</v>
      </c>
      <c r="E338" s="35" t="s">
        <v>1232</v>
      </c>
      <c r="F338" s="36">
        <v>0</v>
      </c>
      <c r="G338" s="33"/>
      <c r="H338" s="34">
        <v>1</v>
      </c>
      <c r="I338" s="438"/>
      <c r="J338" s="438"/>
      <c r="K338" s="31"/>
      <c r="L338" s="31"/>
      <c r="M338" s="33"/>
      <c r="N338" s="39">
        <v>930975.89</v>
      </c>
      <c r="O338" s="40" t="s">
        <v>1901</v>
      </c>
      <c r="P338" s="68">
        <v>1</v>
      </c>
      <c r="Q338" s="283" t="s">
        <v>2131</v>
      </c>
      <c r="R338" s="123">
        <v>1</v>
      </c>
      <c r="S338" s="123">
        <v>1</v>
      </c>
      <c r="T338" s="95"/>
      <c r="U338" s="95"/>
      <c r="V338" s="95"/>
      <c r="W338" s="95"/>
      <c r="X338" s="95"/>
      <c r="Y338" s="95"/>
      <c r="Z338" s="95"/>
      <c r="AA338" s="95"/>
      <c r="AB338" s="95"/>
      <c r="AC338" s="95"/>
      <c r="AD338" s="95"/>
      <c r="AE338" s="113">
        <f t="shared" si="51"/>
        <v>0</v>
      </c>
      <c r="AF338" s="60">
        <f t="shared" si="52"/>
        <v>0</v>
      </c>
      <c r="AG338" s="60">
        <f t="shared" si="53"/>
        <v>0</v>
      </c>
      <c r="AH338" s="60">
        <f t="shared" si="54"/>
        <v>0</v>
      </c>
      <c r="AI338" s="60">
        <f t="shared" si="55"/>
        <v>1</v>
      </c>
      <c r="AJ338" s="60">
        <f t="shared" si="56"/>
        <v>0</v>
      </c>
      <c r="AK338" s="60">
        <f t="shared" si="57"/>
        <v>0</v>
      </c>
      <c r="AL338" s="60">
        <f t="shared" si="58"/>
        <v>0</v>
      </c>
      <c r="AM338" s="60">
        <f t="shared" si="59"/>
        <v>0</v>
      </c>
      <c r="AN338" s="60">
        <f t="shared" si="60"/>
        <v>1</v>
      </c>
      <c r="AP338" s="359" t="s">
        <v>3548</v>
      </c>
    </row>
    <row r="339" spans="1:42" ht="35.450000000000003" hidden="1" customHeight="1">
      <c r="A339" s="26" t="s">
        <v>1207</v>
      </c>
      <c r="B339" s="34" t="s">
        <v>1219</v>
      </c>
      <c r="C339" s="26">
        <v>300692</v>
      </c>
      <c r="D339" s="35" t="s">
        <v>1220</v>
      </c>
      <c r="E339" s="35" t="s">
        <v>1221</v>
      </c>
      <c r="F339" s="36">
        <v>0</v>
      </c>
      <c r="G339" s="33"/>
      <c r="H339" s="34">
        <v>1</v>
      </c>
      <c r="I339" s="32"/>
      <c r="J339" s="32"/>
      <c r="K339" s="31"/>
      <c r="L339" s="31"/>
      <c r="M339" s="33"/>
      <c r="N339" s="39">
        <v>1180594.82</v>
      </c>
      <c r="O339" s="40" t="s">
        <v>1901</v>
      </c>
      <c r="P339" s="68">
        <v>1</v>
      </c>
      <c r="Q339" s="283" t="s">
        <v>2131</v>
      </c>
      <c r="R339" s="123">
        <v>1</v>
      </c>
      <c r="S339" s="123">
        <v>1</v>
      </c>
      <c r="T339" s="95"/>
      <c r="U339" s="95"/>
      <c r="V339" s="95"/>
      <c r="W339" s="95"/>
      <c r="X339" s="95"/>
      <c r="Y339" s="95"/>
      <c r="Z339" s="95"/>
      <c r="AA339" s="95"/>
      <c r="AB339" s="95"/>
      <c r="AC339" s="95"/>
      <c r="AD339" s="95"/>
      <c r="AE339" s="113">
        <f t="shared" si="51"/>
        <v>0</v>
      </c>
      <c r="AF339" s="60">
        <f t="shared" si="52"/>
        <v>0</v>
      </c>
      <c r="AG339" s="60">
        <f t="shared" si="53"/>
        <v>0</v>
      </c>
      <c r="AH339" s="60">
        <f t="shared" si="54"/>
        <v>0</v>
      </c>
      <c r="AI339" s="60">
        <f t="shared" si="55"/>
        <v>1</v>
      </c>
      <c r="AJ339" s="60">
        <f t="shared" si="56"/>
        <v>0</v>
      </c>
      <c r="AK339" s="60">
        <f t="shared" si="57"/>
        <v>0</v>
      </c>
      <c r="AL339" s="60">
        <f t="shared" si="58"/>
        <v>0</v>
      </c>
      <c r="AM339" s="60">
        <f t="shared" si="59"/>
        <v>0</v>
      </c>
      <c r="AN339" s="60">
        <f t="shared" si="60"/>
        <v>1</v>
      </c>
      <c r="AP339" s="359" t="s">
        <v>3548</v>
      </c>
    </row>
    <row r="340" spans="1:42" ht="35.450000000000003" hidden="1" customHeight="1">
      <c r="A340" s="26" t="s">
        <v>1207</v>
      </c>
      <c r="B340" s="34" t="s">
        <v>1219</v>
      </c>
      <c r="C340" s="26">
        <v>306504</v>
      </c>
      <c r="D340" s="35" t="s">
        <v>1230</v>
      </c>
      <c r="E340" s="35" t="s">
        <v>1221</v>
      </c>
      <c r="F340" s="36">
        <v>0</v>
      </c>
      <c r="G340" s="33"/>
      <c r="H340" s="34">
        <v>1</v>
      </c>
      <c r="I340" s="32"/>
      <c r="J340" s="32"/>
      <c r="K340" s="31"/>
      <c r="L340" s="31"/>
      <c r="M340" s="33"/>
      <c r="N340" s="39">
        <v>1902320</v>
      </c>
      <c r="O340" s="40" t="s">
        <v>1901</v>
      </c>
      <c r="P340" s="68">
        <v>1</v>
      </c>
      <c r="Q340" s="283" t="s">
        <v>2131</v>
      </c>
      <c r="R340" s="123">
        <v>1</v>
      </c>
      <c r="S340" s="123">
        <v>1</v>
      </c>
      <c r="T340" s="95"/>
      <c r="U340" s="95"/>
      <c r="V340" s="95"/>
      <c r="W340" s="95"/>
      <c r="X340" s="95"/>
      <c r="Y340" s="95"/>
      <c r="Z340" s="95"/>
      <c r="AA340" s="95"/>
      <c r="AB340" s="95"/>
      <c r="AC340" s="95"/>
      <c r="AD340" s="95"/>
      <c r="AE340" s="113">
        <f t="shared" si="51"/>
        <v>0</v>
      </c>
      <c r="AF340" s="60">
        <f t="shared" si="52"/>
        <v>0</v>
      </c>
      <c r="AG340" s="60">
        <f t="shared" si="53"/>
        <v>0</v>
      </c>
      <c r="AH340" s="60">
        <f t="shared" si="54"/>
        <v>0</v>
      </c>
      <c r="AI340" s="60">
        <f t="shared" si="55"/>
        <v>1</v>
      </c>
      <c r="AJ340" s="60">
        <f t="shared" si="56"/>
        <v>0</v>
      </c>
      <c r="AK340" s="60">
        <f t="shared" si="57"/>
        <v>0</v>
      </c>
      <c r="AL340" s="60">
        <f t="shared" si="58"/>
        <v>0</v>
      </c>
      <c r="AM340" s="60">
        <f t="shared" si="59"/>
        <v>0</v>
      </c>
      <c r="AN340" s="60">
        <f t="shared" si="60"/>
        <v>1</v>
      </c>
      <c r="AP340" s="359" t="s">
        <v>3548</v>
      </c>
    </row>
    <row r="341" spans="1:42" ht="35.450000000000003" hidden="1" customHeight="1">
      <c r="A341" s="26" t="s">
        <v>1207</v>
      </c>
      <c r="B341" s="34" t="s">
        <v>1219</v>
      </c>
      <c r="C341" s="26">
        <v>300689</v>
      </c>
      <c r="D341" s="35" t="s">
        <v>1224</v>
      </c>
      <c r="E341" s="35" t="s">
        <v>1225</v>
      </c>
      <c r="F341" s="36">
        <v>0</v>
      </c>
      <c r="G341" s="33"/>
      <c r="H341" s="34">
        <v>1</v>
      </c>
      <c r="I341" s="32"/>
      <c r="J341" s="32"/>
      <c r="K341" s="31"/>
      <c r="L341" s="31"/>
      <c r="M341" s="33"/>
      <c r="N341" s="39">
        <v>1955011.71</v>
      </c>
      <c r="O341" s="40" t="s">
        <v>1901</v>
      </c>
      <c r="P341" s="68">
        <v>1</v>
      </c>
      <c r="Q341" s="283" t="s">
        <v>2131</v>
      </c>
      <c r="R341" s="123">
        <v>1</v>
      </c>
      <c r="S341" s="123">
        <v>1</v>
      </c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113">
        <f t="shared" si="51"/>
        <v>0</v>
      </c>
      <c r="AF341" s="60">
        <f t="shared" si="52"/>
        <v>0</v>
      </c>
      <c r="AG341" s="60">
        <f t="shared" si="53"/>
        <v>0</v>
      </c>
      <c r="AH341" s="60">
        <f t="shared" si="54"/>
        <v>0</v>
      </c>
      <c r="AI341" s="60">
        <f t="shared" si="55"/>
        <v>1</v>
      </c>
      <c r="AJ341" s="60">
        <f t="shared" si="56"/>
        <v>0</v>
      </c>
      <c r="AK341" s="60">
        <f t="shared" si="57"/>
        <v>0</v>
      </c>
      <c r="AL341" s="60">
        <f t="shared" si="58"/>
        <v>0</v>
      </c>
      <c r="AM341" s="60">
        <f t="shared" si="59"/>
        <v>0</v>
      </c>
      <c r="AN341" s="60">
        <f t="shared" si="60"/>
        <v>1</v>
      </c>
      <c r="AP341" s="359" t="s">
        <v>3548</v>
      </c>
    </row>
    <row r="342" spans="1:42" ht="35.450000000000003" hidden="1" customHeight="1">
      <c r="A342" s="26" t="s">
        <v>1207</v>
      </c>
      <c r="B342" s="34" t="s">
        <v>1219</v>
      </c>
      <c r="C342" s="26">
        <v>300693</v>
      </c>
      <c r="D342" s="35" t="s">
        <v>1226</v>
      </c>
      <c r="E342" s="35" t="s">
        <v>1227</v>
      </c>
      <c r="F342" s="36">
        <v>0</v>
      </c>
      <c r="G342" s="33"/>
      <c r="H342" s="34">
        <v>1</v>
      </c>
      <c r="I342" s="32"/>
      <c r="J342" s="32"/>
      <c r="K342" s="31"/>
      <c r="L342" s="31"/>
      <c r="M342" s="33"/>
      <c r="N342" s="39">
        <v>2318025.33</v>
      </c>
      <c r="O342" s="40" t="s">
        <v>1901</v>
      </c>
      <c r="P342" s="68">
        <v>1</v>
      </c>
      <c r="Q342" s="283" t="s">
        <v>2131</v>
      </c>
      <c r="R342" s="123">
        <v>1</v>
      </c>
      <c r="S342" s="123">
        <v>1</v>
      </c>
      <c r="T342" s="95"/>
      <c r="U342" s="95"/>
      <c r="V342" s="95"/>
      <c r="W342" s="95"/>
      <c r="X342" s="95"/>
      <c r="Y342" s="95"/>
      <c r="Z342" s="95"/>
      <c r="AA342" s="95"/>
      <c r="AB342" s="95"/>
      <c r="AC342" s="95"/>
      <c r="AD342" s="95"/>
      <c r="AE342" s="113">
        <f t="shared" si="51"/>
        <v>0</v>
      </c>
      <c r="AF342" s="60">
        <f t="shared" si="52"/>
        <v>0</v>
      </c>
      <c r="AG342" s="60">
        <f t="shared" si="53"/>
        <v>0</v>
      </c>
      <c r="AH342" s="60">
        <f t="shared" si="54"/>
        <v>0</v>
      </c>
      <c r="AI342" s="60">
        <f t="shared" si="55"/>
        <v>1</v>
      </c>
      <c r="AJ342" s="60">
        <f t="shared" si="56"/>
        <v>0</v>
      </c>
      <c r="AK342" s="60">
        <f t="shared" si="57"/>
        <v>0</v>
      </c>
      <c r="AL342" s="60">
        <f t="shared" si="58"/>
        <v>0</v>
      </c>
      <c r="AM342" s="60">
        <f t="shared" si="59"/>
        <v>0</v>
      </c>
      <c r="AN342" s="60">
        <f t="shared" si="60"/>
        <v>1</v>
      </c>
      <c r="AP342" s="359" t="s">
        <v>3548</v>
      </c>
    </row>
    <row r="343" spans="1:42" ht="35.450000000000003" hidden="1" customHeight="1">
      <c r="A343" s="26" t="s">
        <v>1207</v>
      </c>
      <c r="B343" s="34" t="s">
        <v>1219</v>
      </c>
      <c r="C343" s="26">
        <v>300686</v>
      </c>
      <c r="D343" s="35" t="s">
        <v>1284</v>
      </c>
      <c r="E343" s="35" t="s">
        <v>1229</v>
      </c>
      <c r="F343" s="36">
        <v>0</v>
      </c>
      <c r="G343" s="33"/>
      <c r="H343" s="34">
        <v>1</v>
      </c>
      <c r="I343" s="32"/>
      <c r="J343" s="32"/>
      <c r="K343" s="31"/>
      <c r="L343" s="31"/>
      <c r="M343" s="33"/>
      <c r="N343" s="39">
        <v>1000358.11</v>
      </c>
      <c r="O343" s="40" t="s">
        <v>1901</v>
      </c>
      <c r="P343" s="68">
        <v>1</v>
      </c>
      <c r="Q343" s="283" t="s">
        <v>2131</v>
      </c>
      <c r="R343" s="123">
        <v>1</v>
      </c>
      <c r="S343" s="123">
        <v>1</v>
      </c>
      <c r="T343" s="95"/>
      <c r="U343" s="95"/>
      <c r="V343" s="95"/>
      <c r="W343" s="95"/>
      <c r="X343" s="95"/>
      <c r="Y343" s="95"/>
      <c r="Z343" s="95"/>
      <c r="AA343" s="95"/>
      <c r="AB343" s="95"/>
      <c r="AC343" s="95"/>
      <c r="AD343" s="95"/>
      <c r="AE343" s="113">
        <f t="shared" si="51"/>
        <v>0</v>
      </c>
      <c r="AF343" s="60">
        <f t="shared" si="52"/>
        <v>0</v>
      </c>
      <c r="AG343" s="60">
        <f t="shared" si="53"/>
        <v>0</v>
      </c>
      <c r="AH343" s="60">
        <f t="shared" si="54"/>
        <v>0</v>
      </c>
      <c r="AI343" s="60">
        <f t="shared" si="55"/>
        <v>1</v>
      </c>
      <c r="AJ343" s="60">
        <f t="shared" si="56"/>
        <v>0</v>
      </c>
      <c r="AK343" s="60">
        <f t="shared" si="57"/>
        <v>0</v>
      </c>
      <c r="AL343" s="60">
        <f t="shared" si="58"/>
        <v>0</v>
      </c>
      <c r="AM343" s="60">
        <f t="shared" si="59"/>
        <v>0</v>
      </c>
      <c r="AN343" s="60">
        <f t="shared" si="60"/>
        <v>1</v>
      </c>
      <c r="AP343" s="359" t="s">
        <v>3548</v>
      </c>
    </row>
    <row r="344" spans="1:42" ht="35.450000000000003" hidden="1" customHeight="1">
      <c r="A344" s="26" t="s">
        <v>1207</v>
      </c>
      <c r="B344" s="34" t="s">
        <v>1219</v>
      </c>
      <c r="C344" s="26">
        <v>306508</v>
      </c>
      <c r="D344" s="35" t="s">
        <v>1228</v>
      </c>
      <c r="E344" s="35" t="s">
        <v>1229</v>
      </c>
      <c r="F344" s="36">
        <v>0</v>
      </c>
      <c r="G344" s="33"/>
      <c r="H344" s="34">
        <v>1</v>
      </c>
      <c r="I344" s="32"/>
      <c r="J344" s="32"/>
      <c r="K344" s="31"/>
      <c r="L344" s="31"/>
      <c r="M344" s="33"/>
      <c r="N344" s="39">
        <v>2758246.38</v>
      </c>
      <c r="O344" s="40" t="s">
        <v>1901</v>
      </c>
      <c r="P344" s="68">
        <v>1</v>
      </c>
      <c r="Q344" s="283" t="s">
        <v>2131</v>
      </c>
      <c r="R344" s="123">
        <v>1</v>
      </c>
      <c r="S344" s="123">
        <v>1</v>
      </c>
      <c r="T344" s="95"/>
      <c r="U344" s="95"/>
      <c r="V344" s="95"/>
      <c r="W344" s="95"/>
      <c r="X344" s="95"/>
      <c r="Y344" s="95"/>
      <c r="Z344" s="95"/>
      <c r="AA344" s="95"/>
      <c r="AB344" s="95"/>
      <c r="AC344" s="95"/>
      <c r="AD344" s="95"/>
      <c r="AE344" s="113">
        <f t="shared" si="51"/>
        <v>0</v>
      </c>
      <c r="AF344" s="60">
        <f t="shared" si="52"/>
        <v>0</v>
      </c>
      <c r="AG344" s="60">
        <f t="shared" si="53"/>
        <v>0</v>
      </c>
      <c r="AH344" s="60">
        <f t="shared" si="54"/>
        <v>0</v>
      </c>
      <c r="AI344" s="60">
        <f t="shared" si="55"/>
        <v>1</v>
      </c>
      <c r="AJ344" s="60">
        <f t="shared" si="56"/>
        <v>0</v>
      </c>
      <c r="AK344" s="60">
        <f t="shared" si="57"/>
        <v>0</v>
      </c>
      <c r="AL344" s="60">
        <f t="shared" si="58"/>
        <v>0</v>
      </c>
      <c r="AM344" s="60">
        <f t="shared" si="59"/>
        <v>0</v>
      </c>
      <c r="AN344" s="60">
        <f t="shared" si="60"/>
        <v>1</v>
      </c>
      <c r="AP344" s="359" t="s">
        <v>3548</v>
      </c>
    </row>
    <row r="345" spans="1:42" ht="35.450000000000003" hidden="1" customHeight="1">
      <c r="A345" s="26" t="s">
        <v>1207</v>
      </c>
      <c r="B345" s="34" t="s">
        <v>1208</v>
      </c>
      <c r="C345" s="26">
        <v>300708</v>
      </c>
      <c r="D345" s="35" t="s">
        <v>1211</v>
      </c>
      <c r="E345" s="35" t="s">
        <v>1212</v>
      </c>
      <c r="F345" s="36">
        <v>1</v>
      </c>
      <c r="G345" s="33"/>
      <c r="H345" s="34">
        <v>1</v>
      </c>
      <c r="I345" s="32"/>
      <c r="J345" s="32"/>
      <c r="K345" s="31"/>
      <c r="L345" s="31"/>
      <c r="M345" s="33"/>
      <c r="N345" s="39">
        <v>1895363.51</v>
      </c>
      <c r="O345" s="40" t="s">
        <v>1901</v>
      </c>
      <c r="P345" s="68">
        <v>1</v>
      </c>
      <c r="Q345" s="95" t="s">
        <v>2131</v>
      </c>
      <c r="R345" s="123">
        <v>1</v>
      </c>
      <c r="S345" s="100">
        <v>1</v>
      </c>
      <c r="T345" s="141">
        <v>43350</v>
      </c>
      <c r="U345" s="130"/>
      <c r="V345" s="130"/>
      <c r="W345" s="130"/>
      <c r="X345" s="114" t="s">
        <v>2129</v>
      </c>
      <c r="Y345" s="141">
        <v>43230</v>
      </c>
      <c r="Z345" s="141">
        <v>43243</v>
      </c>
      <c r="AA345" s="141">
        <v>43255</v>
      </c>
      <c r="AB345" s="141">
        <v>43285</v>
      </c>
      <c r="AC345" s="114" t="s">
        <v>2130</v>
      </c>
      <c r="AD345" s="109">
        <v>1878142.77</v>
      </c>
      <c r="AE345" s="113">
        <f t="shared" si="51"/>
        <v>0</v>
      </c>
      <c r="AF345" s="60">
        <f t="shared" si="52"/>
        <v>0</v>
      </c>
      <c r="AG345" s="60">
        <f t="shared" si="53"/>
        <v>0</v>
      </c>
      <c r="AH345" s="60">
        <f t="shared" si="54"/>
        <v>0</v>
      </c>
      <c r="AI345" s="60">
        <f t="shared" si="55"/>
        <v>1</v>
      </c>
      <c r="AJ345" s="60">
        <f t="shared" si="56"/>
        <v>0</v>
      </c>
      <c r="AK345" s="60">
        <f t="shared" si="57"/>
        <v>0</v>
      </c>
      <c r="AL345" s="60">
        <f t="shared" si="58"/>
        <v>0</v>
      </c>
      <c r="AM345" s="60">
        <f t="shared" si="59"/>
        <v>0</v>
      </c>
      <c r="AN345" s="60">
        <f t="shared" si="60"/>
        <v>1</v>
      </c>
      <c r="AP345" s="359" t="s">
        <v>3548</v>
      </c>
    </row>
    <row r="346" spans="1:42" ht="35.450000000000003" hidden="1" customHeight="1">
      <c r="A346" s="26" t="s">
        <v>1207</v>
      </c>
      <c r="B346" s="34" t="s">
        <v>1208</v>
      </c>
      <c r="C346" s="26">
        <v>300719</v>
      </c>
      <c r="D346" s="35" t="s">
        <v>1209</v>
      </c>
      <c r="E346" s="35" t="s">
        <v>1210</v>
      </c>
      <c r="F346" s="36">
        <v>1</v>
      </c>
      <c r="G346" s="33"/>
      <c r="H346" s="34">
        <v>1</v>
      </c>
      <c r="I346" s="32"/>
      <c r="J346" s="32"/>
      <c r="K346" s="31"/>
      <c r="L346" s="31"/>
      <c r="M346" s="33"/>
      <c r="N346" s="39">
        <v>1809224.16</v>
      </c>
      <c r="O346" s="40" t="s">
        <v>1901</v>
      </c>
      <c r="P346" s="68">
        <v>1</v>
      </c>
      <c r="Q346" s="283" t="s">
        <v>2131</v>
      </c>
      <c r="R346" s="123">
        <v>1</v>
      </c>
      <c r="S346" s="100">
        <v>1</v>
      </c>
      <c r="T346" s="141">
        <v>43350</v>
      </c>
      <c r="U346" s="130"/>
      <c r="V346" s="130"/>
      <c r="W346" s="130"/>
      <c r="X346" s="114" t="s">
        <v>2129</v>
      </c>
      <c r="Y346" s="141">
        <v>43230</v>
      </c>
      <c r="Z346" s="141">
        <v>43243</v>
      </c>
      <c r="AA346" s="141">
        <v>43255</v>
      </c>
      <c r="AB346" s="141">
        <v>43285</v>
      </c>
      <c r="AC346" s="114" t="s">
        <v>2130</v>
      </c>
      <c r="AD346" s="109">
        <v>1791256.13</v>
      </c>
      <c r="AE346" s="113">
        <f t="shared" si="51"/>
        <v>0</v>
      </c>
      <c r="AF346" s="60">
        <f t="shared" si="52"/>
        <v>0</v>
      </c>
      <c r="AG346" s="60">
        <f t="shared" si="53"/>
        <v>0</v>
      </c>
      <c r="AH346" s="60">
        <f t="shared" si="54"/>
        <v>0</v>
      </c>
      <c r="AI346" s="60">
        <f t="shared" si="55"/>
        <v>1</v>
      </c>
      <c r="AJ346" s="60">
        <f t="shared" si="56"/>
        <v>0</v>
      </c>
      <c r="AK346" s="60">
        <f t="shared" si="57"/>
        <v>0</v>
      </c>
      <c r="AL346" s="60">
        <f t="shared" si="58"/>
        <v>0</v>
      </c>
      <c r="AM346" s="60">
        <f t="shared" si="59"/>
        <v>0</v>
      </c>
      <c r="AN346" s="60">
        <f t="shared" si="60"/>
        <v>1</v>
      </c>
      <c r="AP346" s="359" t="s">
        <v>3548</v>
      </c>
    </row>
    <row r="347" spans="1:42" ht="35.450000000000003" hidden="1" customHeight="1">
      <c r="A347" s="26" t="s">
        <v>1207</v>
      </c>
      <c r="B347" s="34" t="s">
        <v>1208</v>
      </c>
      <c r="C347" s="26">
        <v>300703</v>
      </c>
      <c r="D347" s="35" t="s">
        <v>1213</v>
      </c>
      <c r="E347" s="35" t="s">
        <v>1214</v>
      </c>
      <c r="F347" s="36">
        <v>2</v>
      </c>
      <c r="G347" s="33"/>
      <c r="H347" s="34">
        <v>1</v>
      </c>
      <c r="I347" s="32"/>
      <c r="J347" s="32"/>
      <c r="K347" s="31"/>
      <c r="L347" s="31"/>
      <c r="M347" s="33"/>
      <c r="N347" s="39">
        <v>3559235.68</v>
      </c>
      <c r="O347" s="40" t="s">
        <v>1901</v>
      </c>
      <c r="P347" s="68">
        <v>1</v>
      </c>
      <c r="Q347" s="283" t="s">
        <v>2131</v>
      </c>
      <c r="R347" s="123">
        <v>1</v>
      </c>
      <c r="S347" s="100">
        <v>1</v>
      </c>
      <c r="T347" s="141">
        <v>43350</v>
      </c>
      <c r="U347" s="130"/>
      <c r="V347" s="130"/>
      <c r="W347" s="130"/>
      <c r="X347" s="114" t="s">
        <v>2129</v>
      </c>
      <c r="Y347" s="141">
        <v>43230</v>
      </c>
      <c r="Z347" s="141">
        <v>43243</v>
      </c>
      <c r="AA347" s="141">
        <v>43255</v>
      </c>
      <c r="AB347" s="141">
        <v>43285</v>
      </c>
      <c r="AC347" s="114" t="s">
        <v>2130</v>
      </c>
      <c r="AD347" s="109">
        <v>3529388.39</v>
      </c>
      <c r="AE347" s="113">
        <f t="shared" si="51"/>
        <v>0</v>
      </c>
      <c r="AF347" s="60">
        <f t="shared" si="52"/>
        <v>0</v>
      </c>
      <c r="AG347" s="60">
        <f t="shared" si="53"/>
        <v>0</v>
      </c>
      <c r="AH347" s="60">
        <f t="shared" si="54"/>
        <v>0</v>
      </c>
      <c r="AI347" s="60">
        <f t="shared" si="55"/>
        <v>1</v>
      </c>
      <c r="AJ347" s="60">
        <f t="shared" si="56"/>
        <v>0</v>
      </c>
      <c r="AK347" s="60">
        <f t="shared" si="57"/>
        <v>0</v>
      </c>
      <c r="AL347" s="60">
        <f t="shared" si="58"/>
        <v>0</v>
      </c>
      <c r="AM347" s="60">
        <f t="shared" si="59"/>
        <v>0</v>
      </c>
      <c r="AN347" s="60">
        <f t="shared" si="60"/>
        <v>1</v>
      </c>
      <c r="AP347" s="359" t="s">
        <v>3548</v>
      </c>
    </row>
    <row r="348" spans="1:42" ht="35.450000000000003" hidden="1" customHeight="1">
      <c r="A348" s="26" t="s">
        <v>1207</v>
      </c>
      <c r="B348" s="34" t="s">
        <v>1286</v>
      </c>
      <c r="C348" s="26">
        <v>300895</v>
      </c>
      <c r="D348" s="35" t="s">
        <v>1290</v>
      </c>
      <c r="E348" s="35" t="s">
        <v>1288</v>
      </c>
      <c r="F348" s="36">
        <v>1</v>
      </c>
      <c r="G348" s="33"/>
      <c r="H348" s="34">
        <v>1</v>
      </c>
      <c r="I348" s="32"/>
      <c r="J348" s="32"/>
      <c r="K348" s="31"/>
      <c r="L348" s="31"/>
      <c r="M348" s="33"/>
      <c r="N348" s="39">
        <v>341218.2</v>
      </c>
      <c r="O348" s="40" t="s">
        <v>1901</v>
      </c>
      <c r="P348" s="68">
        <v>1</v>
      </c>
      <c r="Q348" s="95" t="s">
        <v>2131</v>
      </c>
      <c r="R348" s="123">
        <v>1</v>
      </c>
      <c r="S348" s="123">
        <v>1</v>
      </c>
      <c r="T348" s="96">
        <v>43244</v>
      </c>
      <c r="U348" s="95"/>
      <c r="V348" s="95"/>
      <c r="W348" s="95"/>
      <c r="X348" s="95"/>
      <c r="Y348" s="95"/>
      <c r="Z348" s="98">
        <v>43200</v>
      </c>
      <c r="AA348" s="98">
        <v>43206</v>
      </c>
      <c r="AB348" s="98">
        <v>43210</v>
      </c>
      <c r="AC348" s="95" t="s">
        <v>1961</v>
      </c>
      <c r="AD348" s="95"/>
      <c r="AE348" s="113">
        <f t="shared" si="51"/>
        <v>0</v>
      </c>
      <c r="AF348" s="60">
        <f t="shared" si="52"/>
        <v>0</v>
      </c>
      <c r="AG348" s="60">
        <f t="shared" si="53"/>
        <v>0</v>
      </c>
      <c r="AH348" s="60">
        <f t="shared" si="54"/>
        <v>0</v>
      </c>
      <c r="AI348" s="60">
        <f t="shared" si="55"/>
        <v>1</v>
      </c>
      <c r="AJ348" s="60">
        <f t="shared" si="56"/>
        <v>0</v>
      </c>
      <c r="AK348" s="60">
        <f t="shared" si="57"/>
        <v>0</v>
      </c>
      <c r="AL348" s="60">
        <f t="shared" si="58"/>
        <v>0</v>
      </c>
      <c r="AM348" s="60">
        <f t="shared" si="59"/>
        <v>0</v>
      </c>
      <c r="AN348" s="60">
        <f t="shared" si="60"/>
        <v>1</v>
      </c>
      <c r="AP348" s="359" t="s">
        <v>3548</v>
      </c>
    </row>
    <row r="349" spans="1:42" ht="35.450000000000003" hidden="1" customHeight="1">
      <c r="A349" s="26" t="s">
        <v>1207</v>
      </c>
      <c r="B349" s="34" t="s">
        <v>1286</v>
      </c>
      <c r="C349" s="26">
        <v>306909</v>
      </c>
      <c r="D349" s="35" t="s">
        <v>1287</v>
      </c>
      <c r="E349" s="35" t="s">
        <v>1288</v>
      </c>
      <c r="F349" s="36">
        <v>1</v>
      </c>
      <c r="G349" s="33"/>
      <c r="H349" s="34">
        <v>1</v>
      </c>
      <c r="I349" s="32"/>
      <c r="J349" s="32"/>
      <c r="K349" s="31"/>
      <c r="L349" s="31"/>
      <c r="M349" s="33"/>
      <c r="N349" s="39">
        <v>762937.98</v>
      </c>
      <c r="O349" s="40" t="s">
        <v>1901</v>
      </c>
      <c r="P349" s="68">
        <v>1</v>
      </c>
      <c r="Q349" s="95" t="s">
        <v>2131</v>
      </c>
      <c r="R349" s="123">
        <v>1</v>
      </c>
      <c r="S349" s="123">
        <v>1</v>
      </c>
      <c r="T349" s="96">
        <v>43244</v>
      </c>
      <c r="U349" s="95"/>
      <c r="V349" s="95"/>
      <c r="W349" s="95"/>
      <c r="X349" s="95"/>
      <c r="Y349" s="95"/>
      <c r="Z349" s="98">
        <v>43200</v>
      </c>
      <c r="AA349" s="98">
        <v>43206</v>
      </c>
      <c r="AB349" s="98">
        <v>43210</v>
      </c>
      <c r="AC349" s="95" t="s">
        <v>1961</v>
      </c>
      <c r="AD349" s="95"/>
      <c r="AE349" s="113">
        <f t="shared" si="51"/>
        <v>0</v>
      </c>
      <c r="AF349" s="60">
        <f t="shared" si="52"/>
        <v>0</v>
      </c>
      <c r="AG349" s="60">
        <f t="shared" si="53"/>
        <v>0</v>
      </c>
      <c r="AH349" s="60">
        <f t="shared" si="54"/>
        <v>0</v>
      </c>
      <c r="AI349" s="60">
        <f t="shared" si="55"/>
        <v>1</v>
      </c>
      <c r="AJ349" s="60">
        <f t="shared" si="56"/>
        <v>0</v>
      </c>
      <c r="AK349" s="60">
        <f t="shared" si="57"/>
        <v>0</v>
      </c>
      <c r="AL349" s="60">
        <f t="shared" si="58"/>
        <v>0</v>
      </c>
      <c r="AM349" s="60">
        <f t="shared" si="59"/>
        <v>0</v>
      </c>
      <c r="AN349" s="60">
        <f t="shared" si="60"/>
        <v>1</v>
      </c>
      <c r="AP349" s="359" t="s">
        <v>3548</v>
      </c>
    </row>
    <row r="350" spans="1:42" ht="35.450000000000003" hidden="1" customHeight="1">
      <c r="A350" s="26" t="s">
        <v>1207</v>
      </c>
      <c r="B350" s="34" t="s">
        <v>1286</v>
      </c>
      <c r="C350" s="26">
        <v>306942</v>
      </c>
      <c r="D350" s="35" t="s">
        <v>1289</v>
      </c>
      <c r="E350" s="35" t="s">
        <v>1288</v>
      </c>
      <c r="F350" s="36">
        <v>1</v>
      </c>
      <c r="G350" s="33"/>
      <c r="H350" s="34">
        <v>1</v>
      </c>
      <c r="I350" s="32"/>
      <c r="J350" s="32"/>
      <c r="K350" s="31"/>
      <c r="L350" s="31"/>
      <c r="M350" s="33"/>
      <c r="N350" s="39">
        <v>350614.35</v>
      </c>
      <c r="O350" s="40" t="s">
        <v>1901</v>
      </c>
      <c r="P350" s="68">
        <v>1</v>
      </c>
      <c r="Q350" s="95" t="s">
        <v>2131</v>
      </c>
      <c r="R350" s="123">
        <v>1</v>
      </c>
      <c r="S350" s="123">
        <v>1</v>
      </c>
      <c r="T350" s="96">
        <v>43244</v>
      </c>
      <c r="U350" s="95"/>
      <c r="V350" s="95"/>
      <c r="W350" s="95"/>
      <c r="X350" s="95"/>
      <c r="Y350" s="95"/>
      <c r="Z350" s="98">
        <v>43200</v>
      </c>
      <c r="AA350" s="98">
        <v>43206</v>
      </c>
      <c r="AB350" s="98">
        <v>43210</v>
      </c>
      <c r="AC350" s="95" t="s">
        <v>1961</v>
      </c>
      <c r="AD350" s="95"/>
      <c r="AE350" s="113">
        <f t="shared" si="51"/>
        <v>0</v>
      </c>
      <c r="AF350" s="60">
        <f t="shared" si="52"/>
        <v>0</v>
      </c>
      <c r="AG350" s="60">
        <f t="shared" si="53"/>
        <v>0</v>
      </c>
      <c r="AH350" s="60">
        <f t="shared" si="54"/>
        <v>0</v>
      </c>
      <c r="AI350" s="60">
        <f t="shared" si="55"/>
        <v>1</v>
      </c>
      <c r="AJ350" s="60">
        <f t="shared" si="56"/>
        <v>0</v>
      </c>
      <c r="AK350" s="60">
        <f t="shared" si="57"/>
        <v>0</v>
      </c>
      <c r="AL350" s="60">
        <f t="shared" si="58"/>
        <v>0</v>
      </c>
      <c r="AM350" s="60">
        <f t="shared" si="59"/>
        <v>0</v>
      </c>
      <c r="AN350" s="60">
        <f t="shared" si="60"/>
        <v>1</v>
      </c>
      <c r="AP350" s="359" t="s">
        <v>3548</v>
      </c>
    </row>
    <row r="351" spans="1:42" ht="35.450000000000003" hidden="1" customHeight="1">
      <c r="A351" s="26" t="s">
        <v>1207</v>
      </c>
      <c r="B351" s="34" t="s">
        <v>1286</v>
      </c>
      <c r="C351" s="26">
        <v>345342</v>
      </c>
      <c r="D351" s="35" t="s">
        <v>1291</v>
      </c>
      <c r="E351" s="35" t="s">
        <v>1288</v>
      </c>
      <c r="F351" s="36">
        <v>1</v>
      </c>
      <c r="G351" s="33"/>
      <c r="H351" s="34">
        <v>1</v>
      </c>
      <c r="I351" s="32"/>
      <c r="J351" s="32"/>
      <c r="K351" s="31"/>
      <c r="L351" s="31"/>
      <c r="M351" s="33"/>
      <c r="N351" s="39">
        <v>745566.71</v>
      </c>
      <c r="O351" s="40" t="s">
        <v>1901</v>
      </c>
      <c r="P351" s="68">
        <v>1</v>
      </c>
      <c r="Q351" s="95" t="s">
        <v>2131</v>
      </c>
      <c r="R351" s="123">
        <v>1</v>
      </c>
      <c r="S351" s="123">
        <v>1</v>
      </c>
      <c r="T351" s="96">
        <v>43244</v>
      </c>
      <c r="U351" s="95"/>
      <c r="V351" s="95"/>
      <c r="W351" s="95"/>
      <c r="X351" s="95"/>
      <c r="Y351" s="95"/>
      <c r="Z351" s="98">
        <v>43200</v>
      </c>
      <c r="AA351" s="98">
        <v>43206</v>
      </c>
      <c r="AB351" s="98">
        <v>43210</v>
      </c>
      <c r="AC351" s="95" t="s">
        <v>1961</v>
      </c>
      <c r="AD351" s="95"/>
      <c r="AE351" s="113">
        <f t="shared" si="51"/>
        <v>0</v>
      </c>
      <c r="AF351" s="60">
        <f t="shared" si="52"/>
        <v>0</v>
      </c>
      <c r="AG351" s="60">
        <f t="shared" si="53"/>
        <v>0</v>
      </c>
      <c r="AH351" s="60">
        <f t="shared" si="54"/>
        <v>0</v>
      </c>
      <c r="AI351" s="60">
        <f t="shared" si="55"/>
        <v>1</v>
      </c>
      <c r="AJ351" s="60">
        <f t="shared" si="56"/>
        <v>0</v>
      </c>
      <c r="AK351" s="60">
        <f t="shared" si="57"/>
        <v>0</v>
      </c>
      <c r="AL351" s="60">
        <f t="shared" si="58"/>
        <v>0</v>
      </c>
      <c r="AM351" s="60">
        <f t="shared" si="59"/>
        <v>0</v>
      </c>
      <c r="AN351" s="60">
        <f t="shared" si="60"/>
        <v>1</v>
      </c>
      <c r="AP351" s="359" t="s">
        <v>3548</v>
      </c>
    </row>
    <row r="352" spans="1:42" ht="35.450000000000003" hidden="1" customHeight="1">
      <c r="A352" s="26" t="s">
        <v>1207</v>
      </c>
      <c r="B352" s="34" t="s">
        <v>1286</v>
      </c>
      <c r="C352" s="26">
        <v>300889</v>
      </c>
      <c r="D352" s="35" t="s">
        <v>1292</v>
      </c>
      <c r="E352" s="35" t="s">
        <v>1293</v>
      </c>
      <c r="F352" s="36">
        <v>1</v>
      </c>
      <c r="G352" s="33"/>
      <c r="H352" s="34">
        <v>1</v>
      </c>
      <c r="I352" s="32"/>
      <c r="J352" s="32"/>
      <c r="K352" s="31"/>
      <c r="L352" s="31"/>
      <c r="M352" s="33"/>
      <c r="N352" s="39">
        <v>865728.1</v>
      </c>
      <c r="O352" s="40" t="s">
        <v>1901</v>
      </c>
      <c r="P352" s="68">
        <v>1</v>
      </c>
      <c r="Q352" s="95" t="s">
        <v>2131</v>
      </c>
      <c r="R352" s="123">
        <v>1</v>
      </c>
      <c r="S352" s="123">
        <v>1</v>
      </c>
      <c r="T352" s="96">
        <v>43244</v>
      </c>
      <c r="U352" s="95"/>
      <c r="V352" s="95"/>
      <c r="W352" s="95"/>
      <c r="X352" s="95"/>
      <c r="Y352" s="95"/>
      <c r="Z352" s="98">
        <v>43200</v>
      </c>
      <c r="AA352" s="98">
        <v>43206</v>
      </c>
      <c r="AB352" s="98">
        <v>43210</v>
      </c>
      <c r="AC352" s="95" t="s">
        <v>1961</v>
      </c>
      <c r="AD352" s="95"/>
      <c r="AE352" s="113">
        <f t="shared" si="51"/>
        <v>0</v>
      </c>
      <c r="AF352" s="60">
        <f t="shared" si="52"/>
        <v>0</v>
      </c>
      <c r="AG352" s="60">
        <f t="shared" si="53"/>
        <v>0</v>
      </c>
      <c r="AH352" s="60">
        <f t="shared" si="54"/>
        <v>0</v>
      </c>
      <c r="AI352" s="60">
        <f t="shared" si="55"/>
        <v>1</v>
      </c>
      <c r="AJ352" s="60">
        <f t="shared" si="56"/>
        <v>0</v>
      </c>
      <c r="AK352" s="60">
        <f t="shared" si="57"/>
        <v>0</v>
      </c>
      <c r="AL352" s="60">
        <f t="shared" si="58"/>
        <v>0</v>
      </c>
      <c r="AM352" s="60">
        <f t="shared" si="59"/>
        <v>0</v>
      </c>
      <c r="AN352" s="60">
        <f t="shared" si="60"/>
        <v>1</v>
      </c>
      <c r="AP352" s="359" t="s">
        <v>3548</v>
      </c>
    </row>
    <row r="353" spans="1:42" ht="35.450000000000003" hidden="1" customHeight="1">
      <c r="A353" s="26" t="s">
        <v>1207</v>
      </c>
      <c r="B353" s="34" t="s">
        <v>1294</v>
      </c>
      <c r="C353" s="26">
        <v>300750</v>
      </c>
      <c r="D353" s="35" t="s">
        <v>1295</v>
      </c>
      <c r="E353" s="35" t="s">
        <v>1296</v>
      </c>
      <c r="F353" s="36">
        <v>1</v>
      </c>
      <c r="G353" s="33"/>
      <c r="H353" s="34">
        <v>1</v>
      </c>
      <c r="I353" s="32"/>
      <c r="J353" s="32"/>
      <c r="K353" s="31"/>
      <c r="L353" s="31"/>
      <c r="M353" s="33"/>
      <c r="N353" s="39">
        <v>2604906.2000000002</v>
      </c>
      <c r="O353" s="40" t="s">
        <v>1901</v>
      </c>
      <c r="P353" s="68">
        <v>1</v>
      </c>
      <c r="Q353" s="95" t="s">
        <v>2131</v>
      </c>
      <c r="R353" s="123">
        <v>1</v>
      </c>
      <c r="S353" s="100">
        <v>1</v>
      </c>
      <c r="T353" s="95"/>
      <c r="U353" s="95"/>
      <c r="V353" s="111" t="s">
        <v>3028</v>
      </c>
      <c r="W353" s="111" t="s">
        <v>3028</v>
      </c>
      <c r="X353" s="110"/>
      <c r="Y353" s="119">
        <v>43251</v>
      </c>
      <c r="Z353" s="119">
        <v>43273</v>
      </c>
      <c r="AA353" s="119">
        <v>43291</v>
      </c>
      <c r="AB353" s="119">
        <v>43299</v>
      </c>
      <c r="AC353" s="120" t="s">
        <v>3029</v>
      </c>
      <c r="AD353" s="121">
        <v>2573336.85</v>
      </c>
      <c r="AE353" s="113">
        <f t="shared" si="51"/>
        <v>0</v>
      </c>
      <c r="AF353" s="60">
        <f t="shared" si="52"/>
        <v>0</v>
      </c>
      <c r="AG353" s="60">
        <f t="shared" si="53"/>
        <v>0</v>
      </c>
      <c r="AH353" s="60">
        <f t="shared" si="54"/>
        <v>0</v>
      </c>
      <c r="AI353" s="60">
        <f t="shared" si="55"/>
        <v>1</v>
      </c>
      <c r="AJ353" s="60">
        <f t="shared" si="56"/>
        <v>0</v>
      </c>
      <c r="AK353" s="60">
        <f t="shared" si="57"/>
        <v>0</v>
      </c>
      <c r="AL353" s="60">
        <f t="shared" si="58"/>
        <v>0</v>
      </c>
      <c r="AM353" s="60">
        <f t="shared" si="59"/>
        <v>0</v>
      </c>
      <c r="AN353" s="60">
        <f t="shared" si="60"/>
        <v>1</v>
      </c>
      <c r="AP353" s="359" t="s">
        <v>3548</v>
      </c>
    </row>
    <row r="354" spans="1:42" ht="35.450000000000003" hidden="1" customHeight="1">
      <c r="A354" s="26" t="s">
        <v>1207</v>
      </c>
      <c r="B354" s="34" t="s">
        <v>1278</v>
      </c>
      <c r="C354" s="26">
        <v>162003</v>
      </c>
      <c r="D354" s="35" t="s">
        <v>1279</v>
      </c>
      <c r="E354" s="35" t="s">
        <v>1280</v>
      </c>
      <c r="F354" s="36">
        <v>1</v>
      </c>
      <c r="G354" s="33"/>
      <c r="H354" s="34">
        <v>1</v>
      </c>
      <c r="I354" s="32"/>
      <c r="J354" s="32"/>
      <c r="K354" s="31"/>
      <c r="L354" s="31"/>
      <c r="M354" s="33"/>
      <c r="N354" s="39">
        <v>2077391.62</v>
      </c>
      <c r="O354" s="40" t="s">
        <v>1902</v>
      </c>
      <c r="P354" s="68">
        <v>1</v>
      </c>
      <c r="Q354" s="163" t="s">
        <v>2131</v>
      </c>
      <c r="R354" s="123">
        <v>1</v>
      </c>
      <c r="S354" s="123">
        <v>1</v>
      </c>
      <c r="T354" s="95"/>
      <c r="U354" s="95"/>
      <c r="V354" s="95"/>
      <c r="W354" s="95"/>
      <c r="X354" s="95"/>
      <c r="Y354" s="95"/>
      <c r="Z354" s="95"/>
      <c r="AA354" s="95"/>
      <c r="AB354" s="95"/>
      <c r="AC354" s="95"/>
      <c r="AD354" s="95"/>
      <c r="AE354" s="113">
        <f t="shared" si="51"/>
        <v>0</v>
      </c>
      <c r="AF354" s="60">
        <f t="shared" si="52"/>
        <v>0</v>
      </c>
      <c r="AG354" s="60">
        <f t="shared" si="53"/>
        <v>0</v>
      </c>
      <c r="AH354" s="60">
        <f t="shared" si="54"/>
        <v>0</v>
      </c>
      <c r="AI354" s="60">
        <f t="shared" si="55"/>
        <v>1</v>
      </c>
      <c r="AJ354" s="60">
        <f t="shared" si="56"/>
        <v>0</v>
      </c>
      <c r="AK354" s="60">
        <f t="shared" si="57"/>
        <v>0</v>
      </c>
      <c r="AL354" s="60">
        <f t="shared" si="58"/>
        <v>0</v>
      </c>
      <c r="AM354" s="60">
        <f t="shared" si="59"/>
        <v>0</v>
      </c>
      <c r="AN354" s="60">
        <f t="shared" si="60"/>
        <v>1</v>
      </c>
      <c r="AP354" s="359" t="s">
        <v>3549</v>
      </c>
    </row>
    <row r="355" spans="1:42" ht="35.450000000000003" hidden="1" customHeight="1">
      <c r="A355" s="26" t="s">
        <v>1207</v>
      </c>
      <c r="B355" s="34" t="s">
        <v>1281</v>
      </c>
      <c r="C355" s="26">
        <v>300978</v>
      </c>
      <c r="D355" s="35" t="s">
        <v>1282</v>
      </c>
      <c r="E355" s="35" t="s">
        <v>1283</v>
      </c>
      <c r="F355" s="36">
        <v>1</v>
      </c>
      <c r="G355" s="33"/>
      <c r="H355" s="34">
        <v>1</v>
      </c>
      <c r="I355" s="32"/>
      <c r="J355" s="32"/>
      <c r="K355" s="31"/>
      <c r="L355" s="31"/>
      <c r="M355" s="33"/>
      <c r="N355" s="39">
        <v>2770962.62</v>
      </c>
      <c r="O355" s="40" t="s">
        <v>1901</v>
      </c>
      <c r="P355" s="68">
        <v>1</v>
      </c>
      <c r="Q355" s="163" t="s">
        <v>2131</v>
      </c>
      <c r="R355" s="123">
        <v>0.4</v>
      </c>
      <c r="S355" s="123">
        <v>1</v>
      </c>
      <c r="T355" s="95"/>
      <c r="U355" s="95"/>
      <c r="V355" s="95"/>
      <c r="W355" s="95"/>
      <c r="X355" s="95"/>
      <c r="Y355" s="95"/>
      <c r="Z355" s="95"/>
      <c r="AA355" s="95"/>
      <c r="AB355" s="95"/>
      <c r="AC355" s="95"/>
      <c r="AD355" s="95"/>
      <c r="AE355" s="113">
        <f t="shared" si="51"/>
        <v>0</v>
      </c>
      <c r="AF355" s="60">
        <f t="shared" si="52"/>
        <v>0</v>
      </c>
      <c r="AG355" s="60">
        <f t="shared" si="53"/>
        <v>0</v>
      </c>
      <c r="AH355" s="60">
        <f t="shared" si="54"/>
        <v>0</v>
      </c>
      <c r="AI355" s="60">
        <f t="shared" si="55"/>
        <v>1</v>
      </c>
      <c r="AJ355" s="60">
        <f t="shared" si="56"/>
        <v>0</v>
      </c>
      <c r="AK355" s="60">
        <f t="shared" si="57"/>
        <v>0</v>
      </c>
      <c r="AL355" s="60">
        <f t="shared" si="58"/>
        <v>0</v>
      </c>
      <c r="AM355" s="60">
        <f t="shared" si="59"/>
        <v>0</v>
      </c>
      <c r="AN355" s="60">
        <f t="shared" si="60"/>
        <v>1</v>
      </c>
      <c r="AP355" s="359" t="s">
        <v>3548</v>
      </c>
    </row>
    <row r="356" spans="1:42" ht="35.450000000000003" hidden="1" customHeight="1">
      <c r="A356" s="26" t="s">
        <v>1207</v>
      </c>
      <c r="B356" s="34" t="s">
        <v>1233</v>
      </c>
      <c r="C356" s="26">
        <v>301015</v>
      </c>
      <c r="D356" s="35" t="s">
        <v>1240</v>
      </c>
      <c r="E356" s="35" t="s">
        <v>1239</v>
      </c>
      <c r="F356" s="36">
        <v>1</v>
      </c>
      <c r="G356" s="33"/>
      <c r="H356" s="34">
        <v>1</v>
      </c>
      <c r="I356" s="32"/>
      <c r="J356" s="32"/>
      <c r="K356" s="31"/>
      <c r="L356" s="31"/>
      <c r="M356" s="33"/>
      <c r="N356" s="39">
        <v>529630.82999999996</v>
      </c>
      <c r="O356" s="40" t="s">
        <v>1901</v>
      </c>
      <c r="P356" s="68">
        <v>1</v>
      </c>
      <c r="Q356" s="95" t="s">
        <v>2131</v>
      </c>
      <c r="R356" s="123">
        <v>1</v>
      </c>
      <c r="S356" s="391">
        <v>1</v>
      </c>
      <c r="T356" s="95"/>
      <c r="U356" s="95"/>
      <c r="V356" s="122" t="s">
        <v>3030</v>
      </c>
      <c r="W356" s="122"/>
      <c r="X356" s="122" t="s">
        <v>1969</v>
      </c>
      <c r="Y356" s="122" t="s">
        <v>3031</v>
      </c>
      <c r="Z356" s="122" t="s">
        <v>1986</v>
      </c>
      <c r="AA356" s="122" t="s">
        <v>3032</v>
      </c>
      <c r="AB356" s="122" t="s">
        <v>2164</v>
      </c>
      <c r="AC356" s="122" t="s">
        <v>3033</v>
      </c>
      <c r="AD356" s="95"/>
      <c r="AE356" s="113">
        <f t="shared" si="51"/>
        <v>0</v>
      </c>
      <c r="AF356" s="60">
        <f t="shared" si="52"/>
        <v>0</v>
      </c>
      <c r="AG356" s="60">
        <f t="shared" si="53"/>
        <v>0</v>
      </c>
      <c r="AH356" s="60">
        <f t="shared" si="54"/>
        <v>0</v>
      </c>
      <c r="AI356" s="60">
        <f t="shared" si="55"/>
        <v>1</v>
      </c>
      <c r="AJ356" s="60">
        <f t="shared" si="56"/>
        <v>0</v>
      </c>
      <c r="AK356" s="60">
        <f t="shared" si="57"/>
        <v>0</v>
      </c>
      <c r="AL356" s="60">
        <f t="shared" si="58"/>
        <v>0</v>
      </c>
      <c r="AM356" s="60">
        <f t="shared" si="59"/>
        <v>0</v>
      </c>
      <c r="AN356" s="60">
        <f t="shared" si="60"/>
        <v>1</v>
      </c>
      <c r="AP356" s="359" t="s">
        <v>3548</v>
      </c>
    </row>
    <row r="357" spans="1:42" ht="35.450000000000003" hidden="1" customHeight="1">
      <c r="A357" s="26" t="s">
        <v>1207</v>
      </c>
      <c r="B357" s="34" t="s">
        <v>1233</v>
      </c>
      <c r="C357" s="26">
        <v>307106</v>
      </c>
      <c r="D357" s="35" t="s">
        <v>1238</v>
      </c>
      <c r="E357" s="35" t="s">
        <v>1239</v>
      </c>
      <c r="F357" s="36">
        <v>1</v>
      </c>
      <c r="G357" s="33"/>
      <c r="H357" s="34">
        <v>1</v>
      </c>
      <c r="I357" s="32"/>
      <c r="J357" s="32"/>
      <c r="K357" s="31"/>
      <c r="L357" s="31"/>
      <c r="M357" s="33"/>
      <c r="N357" s="39">
        <v>359481.51</v>
      </c>
      <c r="O357" s="40" t="s">
        <v>1901</v>
      </c>
      <c r="P357" s="68">
        <v>1</v>
      </c>
      <c r="Q357" s="283" t="s">
        <v>2131</v>
      </c>
      <c r="R357" s="123">
        <v>1</v>
      </c>
      <c r="S357" s="391">
        <v>1</v>
      </c>
      <c r="T357" s="95"/>
      <c r="U357" s="95"/>
      <c r="V357" s="122" t="s">
        <v>3030</v>
      </c>
      <c r="W357" s="122"/>
      <c r="X357" s="122" t="s">
        <v>1969</v>
      </c>
      <c r="Y357" s="122" t="s">
        <v>3031</v>
      </c>
      <c r="Z357" s="122" t="s">
        <v>1986</v>
      </c>
      <c r="AA357" s="122" t="s">
        <v>3032</v>
      </c>
      <c r="AB357" s="122" t="s">
        <v>2164</v>
      </c>
      <c r="AC357" s="122" t="s">
        <v>3033</v>
      </c>
      <c r="AD357" s="95"/>
      <c r="AE357" s="113">
        <f t="shared" si="51"/>
        <v>0</v>
      </c>
      <c r="AF357" s="60">
        <f t="shared" si="52"/>
        <v>0</v>
      </c>
      <c r="AG357" s="60">
        <f t="shared" si="53"/>
        <v>0</v>
      </c>
      <c r="AH357" s="60">
        <f t="shared" si="54"/>
        <v>0</v>
      </c>
      <c r="AI357" s="60">
        <f t="shared" si="55"/>
        <v>1</v>
      </c>
      <c r="AJ357" s="60">
        <f t="shared" si="56"/>
        <v>0</v>
      </c>
      <c r="AK357" s="60">
        <f t="shared" si="57"/>
        <v>0</v>
      </c>
      <c r="AL357" s="60">
        <f t="shared" si="58"/>
        <v>0</v>
      </c>
      <c r="AM357" s="60">
        <f t="shared" si="59"/>
        <v>0</v>
      </c>
      <c r="AN357" s="60">
        <f t="shared" si="60"/>
        <v>1</v>
      </c>
      <c r="AP357" s="359" t="s">
        <v>3548</v>
      </c>
    </row>
    <row r="358" spans="1:42" ht="35.450000000000003" hidden="1" customHeight="1">
      <c r="A358" s="26" t="s">
        <v>1207</v>
      </c>
      <c r="B358" s="34" t="s">
        <v>1233</v>
      </c>
      <c r="C358" s="26">
        <v>160503</v>
      </c>
      <c r="D358" s="35" t="s">
        <v>1269</v>
      </c>
      <c r="E358" s="35" t="s">
        <v>1242</v>
      </c>
      <c r="F358" s="36">
        <v>1</v>
      </c>
      <c r="G358" s="33"/>
      <c r="H358" s="34">
        <v>1</v>
      </c>
      <c r="I358" s="32"/>
      <c r="J358" s="32"/>
      <c r="K358" s="31"/>
      <c r="L358" s="31"/>
      <c r="M358" s="33"/>
      <c r="N358" s="39">
        <v>578540.81000000006</v>
      </c>
      <c r="O358" s="40" t="s">
        <v>1902</v>
      </c>
      <c r="P358" s="68">
        <v>1</v>
      </c>
      <c r="Q358" s="283" t="s">
        <v>2131</v>
      </c>
      <c r="R358" s="123">
        <v>1</v>
      </c>
      <c r="S358" s="391">
        <v>1</v>
      </c>
      <c r="T358" s="95"/>
      <c r="U358" s="95"/>
      <c r="V358" s="122"/>
      <c r="W358" s="122"/>
      <c r="X358" s="122"/>
      <c r="Y358" s="122"/>
      <c r="Z358" s="122"/>
      <c r="AA358" s="122"/>
      <c r="AB358" s="122"/>
      <c r="AC358" s="122"/>
      <c r="AD358" s="95"/>
      <c r="AE358" s="113">
        <f t="shared" si="51"/>
        <v>0</v>
      </c>
      <c r="AF358" s="60">
        <f t="shared" si="52"/>
        <v>0</v>
      </c>
      <c r="AG358" s="60">
        <f t="shared" si="53"/>
        <v>0</v>
      </c>
      <c r="AH358" s="60">
        <f t="shared" si="54"/>
        <v>0</v>
      </c>
      <c r="AI358" s="60">
        <f t="shared" si="55"/>
        <v>1</v>
      </c>
      <c r="AJ358" s="60">
        <f t="shared" si="56"/>
        <v>0</v>
      </c>
      <c r="AK358" s="60">
        <f t="shared" si="57"/>
        <v>0</v>
      </c>
      <c r="AL358" s="60">
        <f t="shared" si="58"/>
        <v>0</v>
      </c>
      <c r="AM358" s="60">
        <f t="shared" si="59"/>
        <v>0</v>
      </c>
      <c r="AN358" s="60">
        <f t="shared" si="60"/>
        <v>1</v>
      </c>
      <c r="AO358" t="s">
        <v>2132</v>
      </c>
      <c r="AP358" s="359" t="s">
        <v>3549</v>
      </c>
    </row>
    <row r="359" spans="1:42" ht="35.450000000000003" hidden="1" customHeight="1">
      <c r="A359" s="26" t="s">
        <v>1207</v>
      </c>
      <c r="B359" s="34" t="s">
        <v>1233</v>
      </c>
      <c r="C359" s="26">
        <v>301029</v>
      </c>
      <c r="D359" s="35" t="s">
        <v>1241</v>
      </c>
      <c r="E359" s="35" t="s">
        <v>1242</v>
      </c>
      <c r="F359" s="36">
        <v>1</v>
      </c>
      <c r="G359" s="33"/>
      <c r="H359" s="34">
        <v>1</v>
      </c>
      <c r="I359" s="32"/>
      <c r="J359" s="32"/>
      <c r="K359" s="31"/>
      <c r="L359" s="31"/>
      <c r="M359" s="33"/>
      <c r="N359" s="39">
        <v>555871.38</v>
      </c>
      <c r="O359" s="40" t="s">
        <v>1901</v>
      </c>
      <c r="P359" s="68">
        <v>1</v>
      </c>
      <c r="Q359" s="283" t="s">
        <v>2131</v>
      </c>
      <c r="R359" s="123">
        <v>1</v>
      </c>
      <c r="S359" s="391">
        <v>1</v>
      </c>
      <c r="T359" s="95"/>
      <c r="U359" s="95"/>
      <c r="V359" s="122" t="s">
        <v>3030</v>
      </c>
      <c r="W359" s="122"/>
      <c r="X359" s="122" t="s">
        <v>1969</v>
      </c>
      <c r="Y359" s="122" t="s">
        <v>3031</v>
      </c>
      <c r="Z359" s="122" t="s">
        <v>1986</v>
      </c>
      <c r="AA359" s="122" t="s">
        <v>3032</v>
      </c>
      <c r="AB359" s="122" t="s">
        <v>2164</v>
      </c>
      <c r="AC359" s="122" t="s">
        <v>3033</v>
      </c>
      <c r="AD359" s="95"/>
      <c r="AE359" s="113">
        <f t="shared" si="51"/>
        <v>0</v>
      </c>
      <c r="AF359" s="60">
        <f t="shared" si="52"/>
        <v>0</v>
      </c>
      <c r="AG359" s="60">
        <f t="shared" si="53"/>
        <v>0</v>
      </c>
      <c r="AH359" s="60">
        <f t="shared" si="54"/>
        <v>0</v>
      </c>
      <c r="AI359" s="60">
        <f t="shared" si="55"/>
        <v>1</v>
      </c>
      <c r="AJ359" s="60">
        <f t="shared" si="56"/>
        <v>0</v>
      </c>
      <c r="AK359" s="60">
        <f t="shared" si="57"/>
        <v>0</v>
      </c>
      <c r="AL359" s="60">
        <f t="shared" si="58"/>
        <v>0</v>
      </c>
      <c r="AM359" s="60">
        <f t="shared" si="59"/>
        <v>0</v>
      </c>
      <c r="AN359" s="60">
        <f t="shared" si="60"/>
        <v>1</v>
      </c>
      <c r="AP359" s="359" t="s">
        <v>3548</v>
      </c>
    </row>
    <row r="360" spans="1:42" ht="35.450000000000003" hidden="1" customHeight="1">
      <c r="A360" s="26" t="s">
        <v>1207</v>
      </c>
      <c r="B360" s="34" t="s">
        <v>1233</v>
      </c>
      <c r="C360" s="26">
        <v>301036</v>
      </c>
      <c r="D360" s="35" t="s">
        <v>1237</v>
      </c>
      <c r="E360" s="35" t="s">
        <v>1235</v>
      </c>
      <c r="F360" s="36">
        <v>1</v>
      </c>
      <c r="G360" s="33"/>
      <c r="H360" s="34">
        <v>1</v>
      </c>
      <c r="I360" s="32"/>
      <c r="J360" s="32"/>
      <c r="K360" s="31"/>
      <c r="L360" s="31"/>
      <c r="M360" s="33"/>
      <c r="N360" s="39">
        <v>433078.49</v>
      </c>
      <c r="O360" s="40" t="s">
        <v>1901</v>
      </c>
      <c r="P360" s="68">
        <v>1</v>
      </c>
      <c r="Q360" s="283" t="s">
        <v>2131</v>
      </c>
      <c r="R360" s="123">
        <v>1</v>
      </c>
      <c r="S360" s="391">
        <v>1</v>
      </c>
      <c r="T360" s="95"/>
      <c r="U360" s="95"/>
      <c r="V360" s="122" t="s">
        <v>3030</v>
      </c>
      <c r="W360" s="122"/>
      <c r="X360" s="122" t="s">
        <v>1969</v>
      </c>
      <c r="Y360" s="122" t="s">
        <v>3031</v>
      </c>
      <c r="Z360" s="122" t="s">
        <v>1986</v>
      </c>
      <c r="AA360" s="122" t="s">
        <v>3032</v>
      </c>
      <c r="AB360" s="122" t="s">
        <v>2164</v>
      </c>
      <c r="AC360" s="122" t="s">
        <v>3033</v>
      </c>
      <c r="AD360" s="95"/>
      <c r="AE360" s="113">
        <f t="shared" si="51"/>
        <v>0</v>
      </c>
      <c r="AF360" s="60">
        <f t="shared" si="52"/>
        <v>0</v>
      </c>
      <c r="AG360" s="60">
        <f t="shared" si="53"/>
        <v>0</v>
      </c>
      <c r="AH360" s="60">
        <f t="shared" si="54"/>
        <v>0</v>
      </c>
      <c r="AI360" s="60">
        <f t="shared" si="55"/>
        <v>1</v>
      </c>
      <c r="AJ360" s="60">
        <f t="shared" si="56"/>
        <v>0</v>
      </c>
      <c r="AK360" s="60">
        <f t="shared" si="57"/>
        <v>0</v>
      </c>
      <c r="AL360" s="60">
        <f t="shared" si="58"/>
        <v>0</v>
      </c>
      <c r="AM360" s="60">
        <f t="shared" si="59"/>
        <v>0</v>
      </c>
      <c r="AN360" s="60">
        <f t="shared" si="60"/>
        <v>1</v>
      </c>
      <c r="AP360" s="359" t="s">
        <v>3548</v>
      </c>
    </row>
    <row r="361" spans="1:42" ht="35.450000000000003" hidden="1" customHeight="1">
      <c r="A361" s="26" t="s">
        <v>1207</v>
      </c>
      <c r="B361" s="34" t="s">
        <v>1233</v>
      </c>
      <c r="C361" s="26">
        <v>307112</v>
      </c>
      <c r="D361" s="35" t="s">
        <v>1234</v>
      </c>
      <c r="E361" s="35" t="s">
        <v>1235</v>
      </c>
      <c r="F361" s="36">
        <v>1</v>
      </c>
      <c r="G361" s="33"/>
      <c r="H361" s="34">
        <v>1</v>
      </c>
      <c r="I361" s="32"/>
      <c r="J361" s="32"/>
      <c r="K361" s="31"/>
      <c r="L361" s="31"/>
      <c r="M361" s="33"/>
      <c r="N361" s="39">
        <v>238791.09</v>
      </c>
      <c r="O361" s="40" t="s">
        <v>1901</v>
      </c>
      <c r="P361" s="68">
        <v>1</v>
      </c>
      <c r="Q361" s="283" t="s">
        <v>2131</v>
      </c>
      <c r="R361" s="123">
        <v>1</v>
      </c>
      <c r="S361" s="391">
        <v>1</v>
      </c>
      <c r="T361" s="95"/>
      <c r="U361" s="95"/>
      <c r="V361" s="122" t="s">
        <v>3030</v>
      </c>
      <c r="W361" s="122"/>
      <c r="X361" s="122" t="s">
        <v>1969</v>
      </c>
      <c r="Y361" s="122" t="s">
        <v>3031</v>
      </c>
      <c r="Z361" s="122" t="s">
        <v>1986</v>
      </c>
      <c r="AA361" s="122" t="s">
        <v>3032</v>
      </c>
      <c r="AB361" s="122" t="s">
        <v>2164</v>
      </c>
      <c r="AC361" s="122" t="s">
        <v>3033</v>
      </c>
      <c r="AD361" s="95"/>
      <c r="AE361" s="113">
        <f t="shared" si="51"/>
        <v>0</v>
      </c>
      <c r="AF361" s="60">
        <f t="shared" si="52"/>
        <v>0</v>
      </c>
      <c r="AG361" s="60">
        <f t="shared" si="53"/>
        <v>0</v>
      </c>
      <c r="AH361" s="60">
        <f t="shared" si="54"/>
        <v>0</v>
      </c>
      <c r="AI361" s="60">
        <f t="shared" si="55"/>
        <v>1</v>
      </c>
      <c r="AJ361" s="60">
        <f t="shared" si="56"/>
        <v>0</v>
      </c>
      <c r="AK361" s="60">
        <f t="shared" si="57"/>
        <v>0</v>
      </c>
      <c r="AL361" s="60">
        <f t="shared" si="58"/>
        <v>0</v>
      </c>
      <c r="AM361" s="60">
        <f t="shared" si="59"/>
        <v>0</v>
      </c>
      <c r="AN361" s="60">
        <f t="shared" si="60"/>
        <v>1</v>
      </c>
      <c r="AP361" s="359" t="s">
        <v>3548</v>
      </c>
    </row>
    <row r="362" spans="1:42" ht="35.450000000000003" hidden="1" customHeight="1">
      <c r="A362" s="26" t="s">
        <v>1207</v>
      </c>
      <c r="B362" s="34" t="s">
        <v>1233</v>
      </c>
      <c r="C362" s="26">
        <v>307124</v>
      </c>
      <c r="D362" s="35" t="s">
        <v>1236</v>
      </c>
      <c r="E362" s="35" t="s">
        <v>1235</v>
      </c>
      <c r="F362" s="36">
        <v>1</v>
      </c>
      <c r="G362" s="33"/>
      <c r="H362" s="34">
        <v>1</v>
      </c>
      <c r="I362" s="32"/>
      <c r="J362" s="32"/>
      <c r="K362" s="31"/>
      <c r="L362" s="31"/>
      <c r="M362" s="33"/>
      <c r="N362" s="39">
        <v>238791.09</v>
      </c>
      <c r="O362" s="40" t="s">
        <v>1901</v>
      </c>
      <c r="P362" s="68">
        <v>1</v>
      </c>
      <c r="Q362" s="283" t="s">
        <v>2131</v>
      </c>
      <c r="R362" s="123">
        <v>1</v>
      </c>
      <c r="S362" s="391">
        <v>1</v>
      </c>
      <c r="T362" s="95"/>
      <c r="U362" s="95"/>
      <c r="V362" s="122" t="s">
        <v>3030</v>
      </c>
      <c r="W362" s="122"/>
      <c r="X362" s="122" t="s">
        <v>1969</v>
      </c>
      <c r="Y362" s="122" t="s">
        <v>3031</v>
      </c>
      <c r="Z362" s="122" t="s">
        <v>1986</v>
      </c>
      <c r="AA362" s="122" t="s">
        <v>3032</v>
      </c>
      <c r="AB362" s="122" t="s">
        <v>2164</v>
      </c>
      <c r="AC362" s="122" t="s">
        <v>3033</v>
      </c>
      <c r="AD362" s="95"/>
      <c r="AE362" s="113">
        <f t="shared" si="51"/>
        <v>0</v>
      </c>
      <c r="AF362" s="60">
        <f t="shared" si="52"/>
        <v>0</v>
      </c>
      <c r="AG362" s="60">
        <f t="shared" si="53"/>
        <v>0</v>
      </c>
      <c r="AH362" s="60">
        <f t="shared" si="54"/>
        <v>0</v>
      </c>
      <c r="AI362" s="60">
        <f t="shared" si="55"/>
        <v>1</v>
      </c>
      <c r="AJ362" s="60">
        <f t="shared" si="56"/>
        <v>0</v>
      </c>
      <c r="AK362" s="60">
        <f t="shared" si="57"/>
        <v>0</v>
      </c>
      <c r="AL362" s="60">
        <f t="shared" si="58"/>
        <v>0</v>
      </c>
      <c r="AM362" s="60">
        <f t="shared" si="59"/>
        <v>0</v>
      </c>
      <c r="AN362" s="60">
        <f t="shared" si="60"/>
        <v>1</v>
      </c>
      <c r="AP362" s="359" t="s">
        <v>3548</v>
      </c>
    </row>
    <row r="363" spans="1:42" ht="35.450000000000003" hidden="1" customHeight="1">
      <c r="A363" s="26" t="s">
        <v>1207</v>
      </c>
      <c r="B363" s="34" t="s">
        <v>1233</v>
      </c>
      <c r="C363" s="26">
        <v>160504</v>
      </c>
      <c r="D363" s="35" t="s">
        <v>1273</v>
      </c>
      <c r="E363" s="35" t="s">
        <v>1248</v>
      </c>
      <c r="F363" s="36">
        <v>2</v>
      </c>
      <c r="G363" s="33"/>
      <c r="H363" s="34">
        <v>1</v>
      </c>
      <c r="I363" s="32"/>
      <c r="J363" s="32"/>
      <c r="K363" s="31"/>
      <c r="L363" s="31"/>
      <c r="M363" s="33"/>
      <c r="N363" s="39">
        <v>813993.9</v>
      </c>
      <c r="O363" s="40" t="s">
        <v>1902</v>
      </c>
      <c r="P363" s="68">
        <v>1</v>
      </c>
      <c r="Q363" s="283" t="s">
        <v>2131</v>
      </c>
      <c r="R363" s="123">
        <v>1</v>
      </c>
      <c r="S363" s="391">
        <v>1</v>
      </c>
      <c r="T363" s="95"/>
      <c r="U363" s="95"/>
      <c r="V363" s="122"/>
      <c r="W363" s="122"/>
      <c r="X363" s="122"/>
      <c r="Y363" s="122"/>
      <c r="Z363" s="122"/>
      <c r="AA363" s="122"/>
      <c r="AB363" s="122"/>
      <c r="AC363" s="122"/>
      <c r="AD363" s="95"/>
      <c r="AE363" s="113">
        <f t="shared" si="51"/>
        <v>0</v>
      </c>
      <c r="AF363" s="60">
        <f t="shared" si="52"/>
        <v>0</v>
      </c>
      <c r="AG363" s="60">
        <f t="shared" si="53"/>
        <v>0</v>
      </c>
      <c r="AH363" s="60">
        <f t="shared" si="54"/>
        <v>0</v>
      </c>
      <c r="AI363" s="60">
        <f t="shared" si="55"/>
        <v>1</v>
      </c>
      <c r="AJ363" s="60">
        <f t="shared" si="56"/>
        <v>0</v>
      </c>
      <c r="AK363" s="60">
        <f t="shared" si="57"/>
        <v>0</v>
      </c>
      <c r="AL363" s="60">
        <f t="shared" si="58"/>
        <v>0</v>
      </c>
      <c r="AM363" s="60">
        <f t="shared" si="59"/>
        <v>0</v>
      </c>
      <c r="AN363" s="60">
        <f t="shared" si="60"/>
        <v>1</v>
      </c>
      <c r="AO363" t="s">
        <v>2132</v>
      </c>
      <c r="AP363" s="359" t="s">
        <v>3549</v>
      </c>
    </row>
    <row r="364" spans="1:42" ht="35.450000000000003" hidden="1" customHeight="1">
      <c r="A364" s="26" t="s">
        <v>1207</v>
      </c>
      <c r="B364" s="34" t="s">
        <v>1233</v>
      </c>
      <c r="C364" s="26">
        <v>160515</v>
      </c>
      <c r="D364" s="35" t="s">
        <v>1274</v>
      </c>
      <c r="E364" s="35" t="s">
        <v>1248</v>
      </c>
      <c r="F364" s="36">
        <v>2</v>
      </c>
      <c r="G364" s="33"/>
      <c r="H364" s="34">
        <v>1</v>
      </c>
      <c r="I364" s="32"/>
      <c r="J364" s="32"/>
      <c r="K364" s="31"/>
      <c r="L364" s="31"/>
      <c r="M364" s="33"/>
      <c r="N364" s="39">
        <v>782336.4</v>
      </c>
      <c r="O364" s="40" t="s">
        <v>1902</v>
      </c>
      <c r="P364" s="68">
        <v>1</v>
      </c>
      <c r="Q364" s="283" t="s">
        <v>2131</v>
      </c>
      <c r="R364" s="123">
        <v>1</v>
      </c>
      <c r="S364" s="391">
        <v>1</v>
      </c>
      <c r="T364" s="95"/>
      <c r="U364" s="95"/>
      <c r="V364" s="122"/>
      <c r="W364" s="122"/>
      <c r="X364" s="122"/>
      <c r="Y364" s="122"/>
      <c r="Z364" s="122"/>
      <c r="AA364" s="122"/>
      <c r="AB364" s="122"/>
      <c r="AC364" s="122"/>
      <c r="AD364" s="95"/>
      <c r="AE364" s="113">
        <f t="shared" si="51"/>
        <v>0</v>
      </c>
      <c r="AF364" s="60">
        <f t="shared" si="52"/>
        <v>0</v>
      </c>
      <c r="AG364" s="60">
        <f t="shared" si="53"/>
        <v>0</v>
      </c>
      <c r="AH364" s="60">
        <f t="shared" si="54"/>
        <v>0</v>
      </c>
      <c r="AI364" s="60">
        <f t="shared" si="55"/>
        <v>1</v>
      </c>
      <c r="AJ364" s="60">
        <f t="shared" si="56"/>
        <v>0</v>
      </c>
      <c r="AK364" s="60">
        <f t="shared" si="57"/>
        <v>0</v>
      </c>
      <c r="AL364" s="60">
        <f t="shared" si="58"/>
        <v>0</v>
      </c>
      <c r="AM364" s="60">
        <f t="shared" si="59"/>
        <v>0</v>
      </c>
      <c r="AN364" s="60">
        <f t="shared" si="60"/>
        <v>1</v>
      </c>
      <c r="AO364" t="s">
        <v>2132</v>
      </c>
      <c r="AP364" s="359" t="s">
        <v>3549</v>
      </c>
    </row>
    <row r="365" spans="1:42" ht="35.450000000000003" hidden="1" customHeight="1">
      <c r="A365" s="26" t="s">
        <v>1207</v>
      </c>
      <c r="B365" s="34" t="s">
        <v>1233</v>
      </c>
      <c r="C365" s="26">
        <v>160523</v>
      </c>
      <c r="D365" s="35" t="s">
        <v>1276</v>
      </c>
      <c r="E365" s="35" t="s">
        <v>1248</v>
      </c>
      <c r="F365" s="36">
        <v>2</v>
      </c>
      <c r="G365" s="33"/>
      <c r="H365" s="34">
        <v>1</v>
      </c>
      <c r="I365" s="32"/>
      <c r="J365" s="32"/>
      <c r="K365" s="31"/>
      <c r="L365" s="31"/>
      <c r="M365" s="33"/>
      <c r="N365" s="39">
        <v>787612.65</v>
      </c>
      <c r="O365" s="40" t="s">
        <v>1902</v>
      </c>
      <c r="P365" s="68">
        <v>1</v>
      </c>
      <c r="Q365" s="283" t="s">
        <v>2131</v>
      </c>
      <c r="R365" s="123">
        <v>1</v>
      </c>
      <c r="S365" s="391">
        <v>1</v>
      </c>
      <c r="T365" s="95"/>
      <c r="U365" s="95"/>
      <c r="V365" s="122"/>
      <c r="W365" s="122"/>
      <c r="X365" s="122"/>
      <c r="Y365" s="122"/>
      <c r="Z365" s="122"/>
      <c r="AA365" s="122"/>
      <c r="AB365" s="122"/>
      <c r="AC365" s="122"/>
      <c r="AD365" s="95"/>
      <c r="AE365" s="113">
        <f t="shared" si="51"/>
        <v>0</v>
      </c>
      <c r="AF365" s="60">
        <f t="shared" si="52"/>
        <v>0</v>
      </c>
      <c r="AG365" s="60">
        <f t="shared" si="53"/>
        <v>0</v>
      </c>
      <c r="AH365" s="60">
        <f t="shared" si="54"/>
        <v>0</v>
      </c>
      <c r="AI365" s="60">
        <f t="shared" si="55"/>
        <v>1</v>
      </c>
      <c r="AJ365" s="60">
        <f t="shared" si="56"/>
        <v>0</v>
      </c>
      <c r="AK365" s="60">
        <f t="shared" si="57"/>
        <v>0</v>
      </c>
      <c r="AL365" s="60">
        <f t="shared" si="58"/>
        <v>0</v>
      </c>
      <c r="AM365" s="60">
        <f t="shared" si="59"/>
        <v>0</v>
      </c>
      <c r="AN365" s="60">
        <f t="shared" si="60"/>
        <v>1</v>
      </c>
      <c r="AO365" t="s">
        <v>2132</v>
      </c>
      <c r="AP365" s="359" t="s">
        <v>3549</v>
      </c>
    </row>
    <row r="366" spans="1:42" ht="35.450000000000003" hidden="1" customHeight="1">
      <c r="A366" s="26" t="s">
        <v>1207</v>
      </c>
      <c r="B366" s="34" t="s">
        <v>1233</v>
      </c>
      <c r="C366" s="26">
        <v>160526</v>
      </c>
      <c r="D366" s="35" t="s">
        <v>1275</v>
      </c>
      <c r="E366" s="35" t="s">
        <v>1248</v>
      </c>
      <c r="F366" s="36">
        <v>2</v>
      </c>
      <c r="G366" s="33"/>
      <c r="H366" s="34">
        <v>1</v>
      </c>
      <c r="I366" s="32"/>
      <c r="J366" s="32"/>
      <c r="K366" s="31"/>
      <c r="L366" s="31"/>
      <c r="M366" s="33"/>
      <c r="N366" s="39">
        <v>782336.4</v>
      </c>
      <c r="O366" s="40" t="s">
        <v>1902</v>
      </c>
      <c r="P366" s="68">
        <v>1</v>
      </c>
      <c r="Q366" s="283" t="s">
        <v>2131</v>
      </c>
      <c r="R366" s="123">
        <v>1</v>
      </c>
      <c r="S366" s="391">
        <v>1</v>
      </c>
      <c r="T366" s="95"/>
      <c r="U366" s="95"/>
      <c r="V366" s="122"/>
      <c r="W366" s="122"/>
      <c r="X366" s="122"/>
      <c r="Y366" s="122"/>
      <c r="Z366" s="122"/>
      <c r="AA366" s="122"/>
      <c r="AB366" s="122"/>
      <c r="AC366" s="122"/>
      <c r="AD366" s="95"/>
      <c r="AE366" s="113">
        <f t="shared" si="51"/>
        <v>0</v>
      </c>
      <c r="AF366" s="60">
        <f t="shared" si="52"/>
        <v>0</v>
      </c>
      <c r="AG366" s="60">
        <f t="shared" si="53"/>
        <v>0</v>
      </c>
      <c r="AH366" s="60">
        <f t="shared" si="54"/>
        <v>0</v>
      </c>
      <c r="AI366" s="60">
        <f t="shared" si="55"/>
        <v>1</v>
      </c>
      <c r="AJ366" s="60">
        <f t="shared" si="56"/>
        <v>0</v>
      </c>
      <c r="AK366" s="60">
        <f t="shared" si="57"/>
        <v>0</v>
      </c>
      <c r="AL366" s="60">
        <f t="shared" si="58"/>
        <v>0</v>
      </c>
      <c r="AM366" s="60">
        <f t="shared" si="59"/>
        <v>0</v>
      </c>
      <c r="AN366" s="60">
        <f t="shared" si="60"/>
        <v>1</v>
      </c>
      <c r="AO366" t="s">
        <v>2132</v>
      </c>
      <c r="AP366" s="359" t="s">
        <v>3549</v>
      </c>
    </row>
    <row r="367" spans="1:42" ht="35.450000000000003" hidden="1" customHeight="1">
      <c r="A367" s="26" t="s">
        <v>1207</v>
      </c>
      <c r="B367" s="34" t="s">
        <v>1233</v>
      </c>
      <c r="C367" s="26">
        <v>301008</v>
      </c>
      <c r="D367" s="35" t="s">
        <v>1249</v>
      </c>
      <c r="E367" s="35" t="s">
        <v>1248</v>
      </c>
      <c r="F367" s="36">
        <v>2</v>
      </c>
      <c r="G367" s="33"/>
      <c r="H367" s="34">
        <v>1</v>
      </c>
      <c r="I367" s="32"/>
      <c r="J367" s="32"/>
      <c r="K367" s="31"/>
      <c r="L367" s="31"/>
      <c r="M367" s="33"/>
      <c r="N367" s="39">
        <v>289720.92</v>
      </c>
      <c r="O367" s="40" t="s">
        <v>1901</v>
      </c>
      <c r="P367" s="68">
        <v>1</v>
      </c>
      <c r="Q367" s="283" t="s">
        <v>2131</v>
      </c>
      <c r="R367" s="123">
        <v>1</v>
      </c>
      <c r="S367" s="391">
        <v>1</v>
      </c>
      <c r="T367" s="95"/>
      <c r="U367" s="95"/>
      <c r="V367" s="122" t="s">
        <v>3034</v>
      </c>
      <c r="W367" s="122"/>
      <c r="X367" s="122" t="s">
        <v>1969</v>
      </c>
      <c r="Y367" s="122" t="s">
        <v>3031</v>
      </c>
      <c r="Z367" s="122" t="s">
        <v>1986</v>
      </c>
      <c r="AA367" s="122" t="s">
        <v>3032</v>
      </c>
      <c r="AB367" s="122" t="s">
        <v>2164</v>
      </c>
      <c r="AC367" s="122" t="s">
        <v>3035</v>
      </c>
      <c r="AD367" s="95"/>
      <c r="AE367" s="113">
        <f t="shared" si="51"/>
        <v>0</v>
      </c>
      <c r="AF367" s="60">
        <f t="shared" si="52"/>
        <v>0</v>
      </c>
      <c r="AG367" s="60">
        <f t="shared" si="53"/>
        <v>0</v>
      </c>
      <c r="AH367" s="60">
        <f t="shared" si="54"/>
        <v>0</v>
      </c>
      <c r="AI367" s="60">
        <f t="shared" si="55"/>
        <v>1</v>
      </c>
      <c r="AJ367" s="60">
        <f t="shared" si="56"/>
        <v>0</v>
      </c>
      <c r="AK367" s="60">
        <f t="shared" si="57"/>
        <v>0</v>
      </c>
      <c r="AL367" s="60">
        <f t="shared" si="58"/>
        <v>0</v>
      </c>
      <c r="AM367" s="60">
        <f t="shared" si="59"/>
        <v>0</v>
      </c>
      <c r="AN367" s="60">
        <f t="shared" si="60"/>
        <v>1</v>
      </c>
      <c r="AP367" s="359" t="s">
        <v>3548</v>
      </c>
    </row>
    <row r="368" spans="1:42" ht="35.450000000000003" hidden="1" customHeight="1">
      <c r="A368" s="26" t="s">
        <v>1207</v>
      </c>
      <c r="B368" s="34" t="s">
        <v>1233</v>
      </c>
      <c r="C368" s="26">
        <v>301025</v>
      </c>
      <c r="D368" s="35" t="s">
        <v>1251</v>
      </c>
      <c r="E368" s="35" t="s">
        <v>1248</v>
      </c>
      <c r="F368" s="36">
        <v>2</v>
      </c>
      <c r="G368" s="33"/>
      <c r="H368" s="34">
        <v>1</v>
      </c>
      <c r="I368" s="32"/>
      <c r="J368" s="32"/>
      <c r="K368" s="31"/>
      <c r="L368" s="31"/>
      <c r="M368" s="33"/>
      <c r="N368" s="39">
        <v>2901396.11</v>
      </c>
      <c r="O368" s="40" t="s">
        <v>1901</v>
      </c>
      <c r="P368" s="68">
        <v>1</v>
      </c>
      <c r="Q368" s="283" t="s">
        <v>2131</v>
      </c>
      <c r="R368" s="123">
        <v>1</v>
      </c>
      <c r="S368" s="391">
        <v>1</v>
      </c>
      <c r="T368" s="95"/>
      <c r="U368" s="95"/>
      <c r="V368" s="122" t="s">
        <v>3034</v>
      </c>
      <c r="W368" s="122"/>
      <c r="X368" s="122" t="s">
        <v>1969</v>
      </c>
      <c r="Y368" s="122" t="s">
        <v>3031</v>
      </c>
      <c r="Z368" s="122" t="s">
        <v>1986</v>
      </c>
      <c r="AA368" s="122" t="s">
        <v>3032</v>
      </c>
      <c r="AB368" s="122" t="s">
        <v>2164</v>
      </c>
      <c r="AC368" s="122" t="s">
        <v>3035</v>
      </c>
      <c r="AD368" s="95"/>
      <c r="AE368" s="113">
        <f t="shared" si="51"/>
        <v>0</v>
      </c>
      <c r="AF368" s="60">
        <f t="shared" si="52"/>
        <v>0</v>
      </c>
      <c r="AG368" s="60">
        <f t="shared" si="53"/>
        <v>0</v>
      </c>
      <c r="AH368" s="60">
        <f t="shared" si="54"/>
        <v>0</v>
      </c>
      <c r="AI368" s="60">
        <f t="shared" si="55"/>
        <v>1</v>
      </c>
      <c r="AJ368" s="60">
        <f t="shared" si="56"/>
        <v>0</v>
      </c>
      <c r="AK368" s="60">
        <f t="shared" si="57"/>
        <v>0</v>
      </c>
      <c r="AL368" s="60">
        <f t="shared" si="58"/>
        <v>0</v>
      </c>
      <c r="AM368" s="60">
        <f t="shared" si="59"/>
        <v>0</v>
      </c>
      <c r="AN368" s="60">
        <f t="shared" si="60"/>
        <v>1</v>
      </c>
      <c r="AP368" s="359" t="s">
        <v>3548</v>
      </c>
    </row>
    <row r="369" spans="1:42" ht="35.450000000000003" hidden="1" customHeight="1">
      <c r="A369" s="26" t="s">
        <v>1207</v>
      </c>
      <c r="B369" s="34" t="s">
        <v>1233</v>
      </c>
      <c r="C369" s="26">
        <v>301026</v>
      </c>
      <c r="D369" s="35" t="s">
        <v>1250</v>
      </c>
      <c r="E369" s="35" t="s">
        <v>1248</v>
      </c>
      <c r="F369" s="36">
        <v>2</v>
      </c>
      <c r="G369" s="33"/>
      <c r="H369" s="34">
        <v>1</v>
      </c>
      <c r="I369" s="32"/>
      <c r="J369" s="32"/>
      <c r="K369" s="31"/>
      <c r="L369" s="31"/>
      <c r="M369" s="33"/>
      <c r="N369" s="39">
        <v>302634.44</v>
      </c>
      <c r="O369" s="40" t="s">
        <v>1901</v>
      </c>
      <c r="P369" s="68">
        <v>1</v>
      </c>
      <c r="Q369" s="283" t="s">
        <v>2131</v>
      </c>
      <c r="R369" s="123">
        <v>1</v>
      </c>
      <c r="S369" s="391">
        <v>1</v>
      </c>
      <c r="T369" s="95"/>
      <c r="U369" s="95"/>
      <c r="V369" s="122" t="s">
        <v>3034</v>
      </c>
      <c r="W369" s="122"/>
      <c r="X369" s="122" t="s">
        <v>1969</v>
      </c>
      <c r="Y369" s="122" t="s">
        <v>3031</v>
      </c>
      <c r="Z369" s="122" t="s">
        <v>1986</v>
      </c>
      <c r="AA369" s="122" t="s">
        <v>3032</v>
      </c>
      <c r="AB369" s="122" t="s">
        <v>2164</v>
      </c>
      <c r="AC369" s="122" t="s">
        <v>3035</v>
      </c>
      <c r="AD369" s="95"/>
      <c r="AE369" s="113">
        <f t="shared" si="51"/>
        <v>0</v>
      </c>
      <c r="AF369" s="60">
        <f t="shared" si="52"/>
        <v>0</v>
      </c>
      <c r="AG369" s="60">
        <f t="shared" si="53"/>
        <v>0</v>
      </c>
      <c r="AH369" s="60">
        <f t="shared" si="54"/>
        <v>0</v>
      </c>
      <c r="AI369" s="60">
        <f t="shared" si="55"/>
        <v>1</v>
      </c>
      <c r="AJ369" s="60">
        <f t="shared" si="56"/>
        <v>0</v>
      </c>
      <c r="AK369" s="60">
        <f t="shared" si="57"/>
        <v>0</v>
      </c>
      <c r="AL369" s="60">
        <f t="shared" si="58"/>
        <v>0</v>
      </c>
      <c r="AM369" s="60">
        <f t="shared" si="59"/>
        <v>0</v>
      </c>
      <c r="AN369" s="60">
        <f t="shared" si="60"/>
        <v>1</v>
      </c>
      <c r="AP369" s="359" t="s">
        <v>3548</v>
      </c>
    </row>
    <row r="370" spans="1:42" ht="35.450000000000003" hidden="1" customHeight="1">
      <c r="A370" s="26" t="s">
        <v>1207</v>
      </c>
      <c r="B370" s="34" t="s">
        <v>1233</v>
      </c>
      <c r="C370" s="26">
        <v>307131</v>
      </c>
      <c r="D370" s="35" t="s">
        <v>1247</v>
      </c>
      <c r="E370" s="35" t="s">
        <v>1248</v>
      </c>
      <c r="F370" s="36">
        <v>2</v>
      </c>
      <c r="G370" s="33"/>
      <c r="H370" s="34">
        <v>1</v>
      </c>
      <c r="I370" s="32"/>
      <c r="J370" s="32"/>
      <c r="K370" s="31"/>
      <c r="L370" s="31"/>
      <c r="M370" s="33"/>
      <c r="N370" s="39">
        <v>229562.69</v>
      </c>
      <c r="O370" s="40" t="s">
        <v>1901</v>
      </c>
      <c r="P370" s="68">
        <v>1</v>
      </c>
      <c r="Q370" s="283" t="s">
        <v>2131</v>
      </c>
      <c r="R370" s="123">
        <v>1</v>
      </c>
      <c r="S370" s="391">
        <v>1</v>
      </c>
      <c r="T370" s="95"/>
      <c r="U370" s="95"/>
      <c r="V370" s="122" t="s">
        <v>3034</v>
      </c>
      <c r="W370" s="122"/>
      <c r="X370" s="122" t="s">
        <v>1969</v>
      </c>
      <c r="Y370" s="122" t="s">
        <v>3031</v>
      </c>
      <c r="Z370" s="122" t="s">
        <v>1986</v>
      </c>
      <c r="AA370" s="122" t="s">
        <v>3032</v>
      </c>
      <c r="AB370" s="122" t="s">
        <v>2164</v>
      </c>
      <c r="AC370" s="122" t="s">
        <v>3035</v>
      </c>
      <c r="AD370" s="95"/>
      <c r="AE370" s="113">
        <f t="shared" si="51"/>
        <v>0</v>
      </c>
      <c r="AF370" s="60">
        <f t="shared" si="52"/>
        <v>0</v>
      </c>
      <c r="AG370" s="60">
        <f t="shared" si="53"/>
        <v>0</v>
      </c>
      <c r="AH370" s="60">
        <f t="shared" si="54"/>
        <v>0</v>
      </c>
      <c r="AI370" s="60">
        <f t="shared" si="55"/>
        <v>1</v>
      </c>
      <c r="AJ370" s="60">
        <f t="shared" si="56"/>
        <v>0</v>
      </c>
      <c r="AK370" s="60">
        <f t="shared" si="57"/>
        <v>0</v>
      </c>
      <c r="AL370" s="60">
        <f t="shared" si="58"/>
        <v>0</v>
      </c>
      <c r="AM370" s="60">
        <f t="shared" si="59"/>
        <v>0</v>
      </c>
      <c r="AN370" s="60">
        <f t="shared" si="60"/>
        <v>1</v>
      </c>
      <c r="AP370" s="359" t="s">
        <v>3548</v>
      </c>
    </row>
    <row r="371" spans="1:42" ht="35.450000000000003" hidden="1" customHeight="1">
      <c r="A371" s="26" t="s">
        <v>1207</v>
      </c>
      <c r="B371" s="34" t="s">
        <v>1233</v>
      </c>
      <c r="C371" s="26"/>
      <c r="D371" s="35" t="s">
        <v>1272</v>
      </c>
      <c r="E371" s="35" t="s">
        <v>1248</v>
      </c>
      <c r="F371" s="36">
        <v>2</v>
      </c>
      <c r="G371" s="33"/>
      <c r="H371" s="34">
        <v>1</v>
      </c>
      <c r="I371" s="32"/>
      <c r="J371" s="32"/>
      <c r="K371" s="31"/>
      <c r="L371" s="31"/>
      <c r="M371" s="33"/>
      <c r="N371" s="39">
        <v>940096.27</v>
      </c>
      <c r="O371" s="40" t="s">
        <v>1902</v>
      </c>
      <c r="P371" s="68">
        <v>1</v>
      </c>
      <c r="Q371" s="283" t="s">
        <v>2131</v>
      </c>
      <c r="R371" s="123">
        <v>1</v>
      </c>
      <c r="S371" s="391">
        <v>1</v>
      </c>
      <c r="T371" s="95"/>
      <c r="U371" s="95"/>
      <c r="V371" s="122" t="s">
        <v>3034</v>
      </c>
      <c r="W371" s="122"/>
      <c r="X371" s="122" t="s">
        <v>1969</v>
      </c>
      <c r="Y371" s="122" t="s">
        <v>3031</v>
      </c>
      <c r="Z371" s="122" t="s">
        <v>1986</v>
      </c>
      <c r="AA371" s="122" t="s">
        <v>3032</v>
      </c>
      <c r="AB371" s="122" t="s">
        <v>2164</v>
      </c>
      <c r="AC371" s="122" t="s">
        <v>3035</v>
      </c>
      <c r="AD371" s="95"/>
      <c r="AE371" s="113">
        <f t="shared" si="51"/>
        <v>0</v>
      </c>
      <c r="AF371" s="60">
        <f t="shared" si="52"/>
        <v>0</v>
      </c>
      <c r="AG371" s="60">
        <f t="shared" si="53"/>
        <v>0</v>
      </c>
      <c r="AH371" s="60">
        <f t="shared" si="54"/>
        <v>0</v>
      </c>
      <c r="AI371" s="60">
        <f t="shared" si="55"/>
        <v>1</v>
      </c>
      <c r="AJ371" s="60">
        <f t="shared" si="56"/>
        <v>0</v>
      </c>
      <c r="AK371" s="60">
        <f t="shared" si="57"/>
        <v>0</v>
      </c>
      <c r="AL371" s="60">
        <f t="shared" si="58"/>
        <v>0</v>
      </c>
      <c r="AM371" s="60">
        <f t="shared" si="59"/>
        <v>0</v>
      </c>
      <c r="AN371" s="60">
        <f t="shared" si="60"/>
        <v>1</v>
      </c>
      <c r="AO371" t="s">
        <v>2132</v>
      </c>
      <c r="AP371" s="359" t="s">
        <v>3549</v>
      </c>
    </row>
    <row r="372" spans="1:42" ht="35.450000000000003" hidden="1" customHeight="1">
      <c r="A372" s="26" t="s">
        <v>1207</v>
      </c>
      <c r="B372" s="34" t="s">
        <v>1233</v>
      </c>
      <c r="C372" s="26">
        <v>301010</v>
      </c>
      <c r="D372" s="35" t="s">
        <v>1245</v>
      </c>
      <c r="E372" s="35" t="s">
        <v>1246</v>
      </c>
      <c r="F372" s="36">
        <v>2</v>
      </c>
      <c r="G372" s="33"/>
      <c r="H372" s="34">
        <v>1</v>
      </c>
      <c r="I372" s="32"/>
      <c r="J372" s="32"/>
      <c r="K372" s="31"/>
      <c r="L372" s="31"/>
      <c r="M372" s="33"/>
      <c r="N372" s="39">
        <v>2678122.02</v>
      </c>
      <c r="O372" s="40" t="s">
        <v>1901</v>
      </c>
      <c r="P372" s="68">
        <v>1</v>
      </c>
      <c r="Q372" s="283" t="s">
        <v>2131</v>
      </c>
      <c r="R372" s="123">
        <v>1</v>
      </c>
      <c r="S372" s="391">
        <v>1</v>
      </c>
      <c r="T372" s="95"/>
      <c r="U372" s="95"/>
      <c r="V372" s="122"/>
      <c r="W372" s="122"/>
      <c r="X372" s="122"/>
      <c r="Y372" s="122"/>
      <c r="Z372" s="122"/>
      <c r="AA372" s="122"/>
      <c r="AB372" s="122"/>
      <c r="AC372" s="122"/>
      <c r="AD372" s="95"/>
      <c r="AE372" s="113">
        <f t="shared" si="51"/>
        <v>0</v>
      </c>
      <c r="AF372" s="60">
        <f t="shared" si="52"/>
        <v>0</v>
      </c>
      <c r="AG372" s="60">
        <f t="shared" si="53"/>
        <v>0</v>
      </c>
      <c r="AH372" s="60">
        <f t="shared" si="54"/>
        <v>0</v>
      </c>
      <c r="AI372" s="60">
        <f t="shared" si="55"/>
        <v>1</v>
      </c>
      <c r="AJ372" s="60">
        <f t="shared" si="56"/>
        <v>0</v>
      </c>
      <c r="AK372" s="60">
        <f t="shared" si="57"/>
        <v>0</v>
      </c>
      <c r="AL372" s="60">
        <f t="shared" si="58"/>
        <v>0</v>
      </c>
      <c r="AM372" s="60">
        <f t="shared" si="59"/>
        <v>0</v>
      </c>
      <c r="AN372" s="60">
        <f t="shared" si="60"/>
        <v>1</v>
      </c>
      <c r="AP372" s="359" t="s">
        <v>3548</v>
      </c>
    </row>
    <row r="373" spans="1:42" ht="35.450000000000003" hidden="1" customHeight="1">
      <c r="A373" s="26" t="s">
        <v>1207</v>
      </c>
      <c r="B373" s="34" t="s">
        <v>1233</v>
      </c>
      <c r="C373" s="26">
        <v>307120</v>
      </c>
      <c r="D373" s="35" t="s">
        <v>1262</v>
      </c>
      <c r="E373" s="35" t="s">
        <v>1263</v>
      </c>
      <c r="F373" s="36">
        <v>2</v>
      </c>
      <c r="G373" s="33"/>
      <c r="H373" s="34">
        <v>1</v>
      </c>
      <c r="I373" s="32"/>
      <c r="J373" s="32"/>
      <c r="K373" s="31"/>
      <c r="L373" s="31"/>
      <c r="M373" s="33"/>
      <c r="N373" s="39">
        <v>378399.48</v>
      </c>
      <c r="O373" s="40" t="s">
        <v>1901</v>
      </c>
      <c r="P373" s="68">
        <v>1</v>
      </c>
      <c r="Q373" s="283" t="s">
        <v>2131</v>
      </c>
      <c r="R373" s="123">
        <v>1</v>
      </c>
      <c r="S373" s="391">
        <v>1</v>
      </c>
      <c r="T373" s="95"/>
      <c r="U373" s="95"/>
      <c r="V373" s="122"/>
      <c r="W373" s="122"/>
      <c r="X373" s="122"/>
      <c r="Y373" s="122"/>
      <c r="Z373" s="122"/>
      <c r="AA373" s="122"/>
      <c r="AB373" s="122"/>
      <c r="AC373" s="122"/>
      <c r="AD373" s="95"/>
      <c r="AE373" s="113">
        <f t="shared" si="51"/>
        <v>0</v>
      </c>
      <c r="AF373" s="60">
        <f t="shared" si="52"/>
        <v>0</v>
      </c>
      <c r="AG373" s="60">
        <f t="shared" si="53"/>
        <v>0</v>
      </c>
      <c r="AH373" s="60">
        <f t="shared" si="54"/>
        <v>0</v>
      </c>
      <c r="AI373" s="60">
        <f t="shared" si="55"/>
        <v>1</v>
      </c>
      <c r="AJ373" s="60">
        <f t="shared" si="56"/>
        <v>0</v>
      </c>
      <c r="AK373" s="60">
        <f t="shared" si="57"/>
        <v>0</v>
      </c>
      <c r="AL373" s="60">
        <f t="shared" si="58"/>
        <v>0</v>
      </c>
      <c r="AM373" s="60">
        <f t="shared" si="59"/>
        <v>0</v>
      </c>
      <c r="AN373" s="60">
        <f t="shared" si="60"/>
        <v>1</v>
      </c>
      <c r="AP373" s="359" t="s">
        <v>3548</v>
      </c>
    </row>
    <row r="374" spans="1:42" ht="35.450000000000003" hidden="1" customHeight="1">
      <c r="A374" s="26" t="s">
        <v>1207</v>
      </c>
      <c r="B374" s="34" t="s">
        <v>1233</v>
      </c>
      <c r="C374" s="26">
        <v>301004</v>
      </c>
      <c r="D374" s="35" t="s">
        <v>1252</v>
      </c>
      <c r="E374" s="35" t="s">
        <v>1253</v>
      </c>
      <c r="F374" s="36">
        <v>2</v>
      </c>
      <c r="G374" s="33"/>
      <c r="H374" s="34">
        <v>1</v>
      </c>
      <c r="I374" s="32"/>
      <c r="J374" s="32"/>
      <c r="K374" s="31"/>
      <c r="L374" s="31"/>
      <c r="M374" s="33"/>
      <c r="N374" s="39">
        <v>402537.56</v>
      </c>
      <c r="O374" s="40" t="s">
        <v>1901</v>
      </c>
      <c r="P374" s="68">
        <v>1</v>
      </c>
      <c r="Q374" s="283" t="s">
        <v>2131</v>
      </c>
      <c r="R374" s="123">
        <v>1</v>
      </c>
      <c r="S374" s="391">
        <v>1</v>
      </c>
      <c r="T374" s="95"/>
      <c r="U374" s="95"/>
      <c r="V374" s="122" t="s">
        <v>3036</v>
      </c>
      <c r="W374" s="122"/>
      <c r="X374" s="122" t="s">
        <v>1969</v>
      </c>
      <c r="Y374" s="122" t="s">
        <v>3031</v>
      </c>
      <c r="Z374" s="122" t="s">
        <v>1986</v>
      </c>
      <c r="AA374" s="122" t="s">
        <v>3032</v>
      </c>
      <c r="AB374" s="122" t="s">
        <v>2164</v>
      </c>
      <c r="AC374" s="122" t="s">
        <v>3033</v>
      </c>
      <c r="AD374" s="95"/>
      <c r="AE374" s="113">
        <f t="shared" si="51"/>
        <v>0</v>
      </c>
      <c r="AF374" s="60">
        <f t="shared" si="52"/>
        <v>0</v>
      </c>
      <c r="AG374" s="60">
        <f t="shared" si="53"/>
        <v>0</v>
      </c>
      <c r="AH374" s="60">
        <f t="shared" si="54"/>
        <v>0</v>
      </c>
      <c r="AI374" s="60">
        <f t="shared" si="55"/>
        <v>1</v>
      </c>
      <c r="AJ374" s="60">
        <f t="shared" si="56"/>
        <v>0</v>
      </c>
      <c r="AK374" s="60">
        <f t="shared" si="57"/>
        <v>0</v>
      </c>
      <c r="AL374" s="60">
        <f t="shared" si="58"/>
        <v>0</v>
      </c>
      <c r="AM374" s="60">
        <f t="shared" si="59"/>
        <v>0</v>
      </c>
      <c r="AN374" s="60">
        <f t="shared" si="60"/>
        <v>1</v>
      </c>
      <c r="AP374" s="359" t="s">
        <v>3548</v>
      </c>
    </row>
    <row r="375" spans="1:42" ht="35.450000000000003" hidden="1" customHeight="1">
      <c r="A375" s="26" t="s">
        <v>1207</v>
      </c>
      <c r="B375" s="34" t="s">
        <v>1233</v>
      </c>
      <c r="C375" s="26">
        <v>301037</v>
      </c>
      <c r="D375" s="35" t="s">
        <v>1254</v>
      </c>
      <c r="E375" s="35" t="s">
        <v>1253</v>
      </c>
      <c r="F375" s="36">
        <v>2</v>
      </c>
      <c r="G375" s="33"/>
      <c r="H375" s="34">
        <v>1</v>
      </c>
      <c r="I375" s="32"/>
      <c r="J375" s="32"/>
      <c r="K375" s="31"/>
      <c r="L375" s="31"/>
      <c r="M375" s="33"/>
      <c r="N375" s="39">
        <v>2934885.85</v>
      </c>
      <c r="O375" s="40" t="s">
        <v>1901</v>
      </c>
      <c r="P375" s="68">
        <v>1</v>
      </c>
      <c r="Q375" s="283" t="s">
        <v>2131</v>
      </c>
      <c r="R375" s="123">
        <v>1</v>
      </c>
      <c r="S375" s="391">
        <v>1</v>
      </c>
      <c r="T375" s="95"/>
      <c r="U375" s="95"/>
      <c r="V375" s="122" t="s">
        <v>3036</v>
      </c>
      <c r="W375" s="122"/>
      <c r="X375" s="122" t="s">
        <v>1969</v>
      </c>
      <c r="Y375" s="122" t="s">
        <v>3031</v>
      </c>
      <c r="Z375" s="122" t="s">
        <v>1986</v>
      </c>
      <c r="AA375" s="122" t="s">
        <v>3032</v>
      </c>
      <c r="AB375" s="122" t="s">
        <v>2164</v>
      </c>
      <c r="AC375" s="122" t="s">
        <v>3033</v>
      </c>
      <c r="AD375" s="95"/>
      <c r="AE375" s="113">
        <f t="shared" si="51"/>
        <v>0</v>
      </c>
      <c r="AF375" s="60">
        <f t="shared" si="52"/>
        <v>0</v>
      </c>
      <c r="AG375" s="60">
        <f t="shared" si="53"/>
        <v>0</v>
      </c>
      <c r="AH375" s="60">
        <f t="shared" si="54"/>
        <v>0</v>
      </c>
      <c r="AI375" s="60">
        <f t="shared" si="55"/>
        <v>1</v>
      </c>
      <c r="AJ375" s="60">
        <f t="shared" si="56"/>
        <v>0</v>
      </c>
      <c r="AK375" s="60">
        <f t="shared" si="57"/>
        <v>0</v>
      </c>
      <c r="AL375" s="60">
        <f t="shared" si="58"/>
        <v>0</v>
      </c>
      <c r="AM375" s="60">
        <f t="shared" si="59"/>
        <v>0</v>
      </c>
      <c r="AN375" s="60">
        <f t="shared" si="60"/>
        <v>1</v>
      </c>
      <c r="AP375" s="359" t="s">
        <v>3548</v>
      </c>
    </row>
    <row r="376" spans="1:42" ht="35.450000000000003" hidden="1" customHeight="1">
      <c r="A376" s="26" t="s">
        <v>1207</v>
      </c>
      <c r="B376" s="34" t="s">
        <v>1233</v>
      </c>
      <c r="C376" s="26">
        <v>301005</v>
      </c>
      <c r="D376" s="35" t="s">
        <v>1261</v>
      </c>
      <c r="E376" s="35" t="s">
        <v>1259</v>
      </c>
      <c r="F376" s="36">
        <v>2</v>
      </c>
      <c r="G376" s="33"/>
      <c r="H376" s="34">
        <v>1</v>
      </c>
      <c r="I376" s="32"/>
      <c r="J376" s="32"/>
      <c r="K376" s="31"/>
      <c r="L376" s="31"/>
      <c r="M376" s="33"/>
      <c r="N376" s="39">
        <v>347882.41</v>
      </c>
      <c r="O376" s="40" t="s">
        <v>1901</v>
      </c>
      <c r="P376" s="68">
        <v>1</v>
      </c>
      <c r="Q376" s="283" t="s">
        <v>2131</v>
      </c>
      <c r="R376" s="123">
        <v>1</v>
      </c>
      <c r="S376" s="391">
        <v>1</v>
      </c>
      <c r="T376" s="95"/>
      <c r="U376" s="95"/>
      <c r="V376" s="122" t="s">
        <v>3036</v>
      </c>
      <c r="W376" s="122"/>
      <c r="X376" s="122" t="s">
        <v>1969</v>
      </c>
      <c r="Y376" s="122" t="s">
        <v>3031</v>
      </c>
      <c r="Z376" s="122" t="s">
        <v>1986</v>
      </c>
      <c r="AA376" s="122" t="s">
        <v>3032</v>
      </c>
      <c r="AB376" s="122" t="s">
        <v>2164</v>
      </c>
      <c r="AC376" s="122" t="s">
        <v>3033</v>
      </c>
      <c r="AD376" s="95"/>
      <c r="AE376" s="113">
        <f t="shared" si="51"/>
        <v>0</v>
      </c>
      <c r="AF376" s="60">
        <f t="shared" si="52"/>
        <v>0</v>
      </c>
      <c r="AG376" s="60">
        <f t="shared" si="53"/>
        <v>0</v>
      </c>
      <c r="AH376" s="60">
        <f t="shared" si="54"/>
        <v>0</v>
      </c>
      <c r="AI376" s="60">
        <f t="shared" si="55"/>
        <v>1</v>
      </c>
      <c r="AJ376" s="60">
        <f t="shared" si="56"/>
        <v>0</v>
      </c>
      <c r="AK376" s="60">
        <f t="shared" si="57"/>
        <v>0</v>
      </c>
      <c r="AL376" s="60">
        <f t="shared" si="58"/>
        <v>0</v>
      </c>
      <c r="AM376" s="60">
        <f t="shared" si="59"/>
        <v>0</v>
      </c>
      <c r="AN376" s="60">
        <f t="shared" si="60"/>
        <v>1</v>
      </c>
      <c r="AP376" s="359" t="s">
        <v>3548</v>
      </c>
    </row>
    <row r="377" spans="1:42" ht="35.450000000000003" hidden="1" customHeight="1">
      <c r="A377" s="26" t="s">
        <v>1207</v>
      </c>
      <c r="B377" s="34" t="s">
        <v>1233</v>
      </c>
      <c r="C377" s="26">
        <v>307103</v>
      </c>
      <c r="D377" s="35" t="s">
        <v>1258</v>
      </c>
      <c r="E377" s="35" t="s">
        <v>1259</v>
      </c>
      <c r="F377" s="36">
        <v>2</v>
      </c>
      <c r="G377" s="33"/>
      <c r="H377" s="34">
        <v>1</v>
      </c>
      <c r="I377" s="32"/>
      <c r="J377" s="32"/>
      <c r="K377" s="31"/>
      <c r="L377" s="31"/>
      <c r="M377" s="33"/>
      <c r="N377" s="39">
        <v>320002.7</v>
      </c>
      <c r="O377" s="40" t="s">
        <v>1901</v>
      </c>
      <c r="P377" s="68">
        <v>1</v>
      </c>
      <c r="Q377" s="283" t="s">
        <v>2131</v>
      </c>
      <c r="R377" s="123">
        <v>1</v>
      </c>
      <c r="S377" s="391">
        <v>1</v>
      </c>
      <c r="T377" s="95"/>
      <c r="U377" s="95"/>
      <c r="V377" s="122" t="s">
        <v>3036</v>
      </c>
      <c r="W377" s="122"/>
      <c r="X377" s="122" t="s">
        <v>1969</v>
      </c>
      <c r="Y377" s="122" t="s">
        <v>3031</v>
      </c>
      <c r="Z377" s="122" t="s">
        <v>1986</v>
      </c>
      <c r="AA377" s="122" t="s">
        <v>3032</v>
      </c>
      <c r="AB377" s="122" t="s">
        <v>2164</v>
      </c>
      <c r="AC377" s="122" t="s">
        <v>3033</v>
      </c>
      <c r="AD377" s="95"/>
      <c r="AE377" s="113">
        <f t="shared" si="51"/>
        <v>0</v>
      </c>
      <c r="AF377" s="60">
        <f t="shared" si="52"/>
        <v>0</v>
      </c>
      <c r="AG377" s="60">
        <f t="shared" si="53"/>
        <v>0</v>
      </c>
      <c r="AH377" s="60">
        <f t="shared" si="54"/>
        <v>0</v>
      </c>
      <c r="AI377" s="60">
        <f t="shared" si="55"/>
        <v>1</v>
      </c>
      <c r="AJ377" s="60">
        <f t="shared" si="56"/>
        <v>0</v>
      </c>
      <c r="AK377" s="60">
        <f t="shared" si="57"/>
        <v>0</v>
      </c>
      <c r="AL377" s="60">
        <f t="shared" si="58"/>
        <v>0</v>
      </c>
      <c r="AM377" s="60">
        <f t="shared" si="59"/>
        <v>0</v>
      </c>
      <c r="AN377" s="60">
        <f t="shared" si="60"/>
        <v>1</v>
      </c>
      <c r="AP377" s="359" t="s">
        <v>3548</v>
      </c>
    </row>
    <row r="378" spans="1:42" ht="35.450000000000003" hidden="1" customHeight="1">
      <c r="A378" s="26" t="s">
        <v>1207</v>
      </c>
      <c r="B378" s="34" t="s">
        <v>1233</v>
      </c>
      <c r="C378" s="26"/>
      <c r="D378" s="35" t="s">
        <v>1260</v>
      </c>
      <c r="E378" s="35" t="s">
        <v>1259</v>
      </c>
      <c r="F378" s="36">
        <v>2</v>
      </c>
      <c r="G378" s="33"/>
      <c r="H378" s="34">
        <v>1</v>
      </c>
      <c r="I378" s="32"/>
      <c r="J378" s="32"/>
      <c r="K378" s="31"/>
      <c r="L378" s="31"/>
      <c r="M378" s="33"/>
      <c r="N378" s="39">
        <v>439552.69</v>
      </c>
      <c r="O378" s="40" t="s">
        <v>1901</v>
      </c>
      <c r="P378" s="68">
        <v>1</v>
      </c>
      <c r="Q378" s="283" t="s">
        <v>2131</v>
      </c>
      <c r="R378" s="123">
        <v>1</v>
      </c>
      <c r="S378" s="391">
        <v>1</v>
      </c>
      <c r="T378" s="95"/>
      <c r="U378" s="95"/>
      <c r="V378" s="122" t="s">
        <v>3036</v>
      </c>
      <c r="W378" s="122"/>
      <c r="X378" s="122" t="s">
        <v>1969</v>
      </c>
      <c r="Y378" s="122" t="s">
        <v>3031</v>
      </c>
      <c r="Z378" s="122" t="s">
        <v>1986</v>
      </c>
      <c r="AA378" s="122" t="s">
        <v>3032</v>
      </c>
      <c r="AB378" s="122" t="s">
        <v>2164</v>
      </c>
      <c r="AC378" s="122" t="s">
        <v>3033</v>
      </c>
      <c r="AD378" s="95"/>
      <c r="AE378" s="113">
        <f t="shared" si="51"/>
        <v>0</v>
      </c>
      <c r="AF378" s="60">
        <f t="shared" si="52"/>
        <v>0</v>
      </c>
      <c r="AG378" s="60">
        <f t="shared" si="53"/>
        <v>0</v>
      </c>
      <c r="AH378" s="60">
        <f t="shared" si="54"/>
        <v>0</v>
      </c>
      <c r="AI378" s="60">
        <f t="shared" si="55"/>
        <v>1</v>
      </c>
      <c r="AJ378" s="60">
        <f t="shared" si="56"/>
        <v>0</v>
      </c>
      <c r="AK378" s="60">
        <f t="shared" si="57"/>
        <v>0</v>
      </c>
      <c r="AL378" s="60">
        <f t="shared" si="58"/>
        <v>0</v>
      </c>
      <c r="AM378" s="60">
        <f t="shared" si="59"/>
        <v>0</v>
      </c>
      <c r="AN378" s="60">
        <f t="shared" si="60"/>
        <v>1</v>
      </c>
      <c r="AP378" s="359" t="s">
        <v>3548</v>
      </c>
    </row>
    <row r="379" spans="1:42" ht="35.450000000000003" hidden="1" customHeight="1">
      <c r="A379" s="26" t="s">
        <v>1207</v>
      </c>
      <c r="B379" s="34" t="s">
        <v>1233</v>
      </c>
      <c r="C379" s="26">
        <v>301027</v>
      </c>
      <c r="D379" s="35" t="s">
        <v>1255</v>
      </c>
      <c r="E379" s="35" t="s">
        <v>1256</v>
      </c>
      <c r="F379" s="36">
        <v>2</v>
      </c>
      <c r="G379" s="33"/>
      <c r="H379" s="34">
        <v>1</v>
      </c>
      <c r="I379" s="32"/>
      <c r="J379" s="32"/>
      <c r="K379" s="31"/>
      <c r="L379" s="31"/>
      <c r="M379" s="33"/>
      <c r="N379" s="39">
        <v>347882.41</v>
      </c>
      <c r="O379" s="40" t="s">
        <v>1901</v>
      </c>
      <c r="P379" s="68">
        <v>1</v>
      </c>
      <c r="Q379" s="283" t="s">
        <v>2131</v>
      </c>
      <c r="R379" s="123">
        <v>1</v>
      </c>
      <c r="S379" s="391">
        <v>1</v>
      </c>
      <c r="T379" s="95"/>
      <c r="U379" s="95"/>
      <c r="V379" s="122" t="s">
        <v>3036</v>
      </c>
      <c r="W379" s="122"/>
      <c r="X379" s="122" t="s">
        <v>1969</v>
      </c>
      <c r="Y379" s="122" t="s">
        <v>3031</v>
      </c>
      <c r="Z379" s="122" t="s">
        <v>1986</v>
      </c>
      <c r="AA379" s="122" t="s">
        <v>3032</v>
      </c>
      <c r="AB379" s="122" t="s">
        <v>2164</v>
      </c>
      <c r="AC379" s="122" t="s">
        <v>3033</v>
      </c>
      <c r="AD379" s="95"/>
      <c r="AE379" s="113">
        <f t="shared" si="51"/>
        <v>0</v>
      </c>
      <c r="AF379" s="60">
        <f t="shared" si="52"/>
        <v>0</v>
      </c>
      <c r="AG379" s="60">
        <f t="shared" si="53"/>
        <v>0</v>
      </c>
      <c r="AH379" s="60">
        <f t="shared" si="54"/>
        <v>0</v>
      </c>
      <c r="AI379" s="60">
        <f t="shared" si="55"/>
        <v>1</v>
      </c>
      <c r="AJ379" s="60">
        <f t="shared" si="56"/>
        <v>0</v>
      </c>
      <c r="AK379" s="60">
        <f t="shared" si="57"/>
        <v>0</v>
      </c>
      <c r="AL379" s="60">
        <f t="shared" si="58"/>
        <v>0</v>
      </c>
      <c r="AM379" s="60">
        <f t="shared" si="59"/>
        <v>0</v>
      </c>
      <c r="AN379" s="60">
        <f t="shared" si="60"/>
        <v>1</v>
      </c>
      <c r="AP379" s="359" t="s">
        <v>3548</v>
      </c>
    </row>
    <row r="380" spans="1:42" ht="35.450000000000003" hidden="1" customHeight="1">
      <c r="A380" s="26" t="s">
        <v>1207</v>
      </c>
      <c r="B380" s="34" t="s">
        <v>1233</v>
      </c>
      <c r="C380" s="26">
        <v>301028</v>
      </c>
      <c r="D380" s="35" t="s">
        <v>1257</v>
      </c>
      <c r="E380" s="35" t="s">
        <v>1256</v>
      </c>
      <c r="F380" s="36">
        <v>2</v>
      </c>
      <c r="G380" s="33"/>
      <c r="H380" s="34">
        <v>1</v>
      </c>
      <c r="I380" s="32"/>
      <c r="J380" s="32"/>
      <c r="K380" s="31"/>
      <c r="L380" s="31"/>
      <c r="M380" s="33"/>
      <c r="N380" s="39">
        <v>347882.41</v>
      </c>
      <c r="O380" s="40" t="s">
        <v>1901</v>
      </c>
      <c r="P380" s="68">
        <v>1</v>
      </c>
      <c r="Q380" s="283" t="s">
        <v>2131</v>
      </c>
      <c r="R380" s="123">
        <v>1</v>
      </c>
      <c r="S380" s="391">
        <v>1</v>
      </c>
      <c r="T380" s="95"/>
      <c r="U380" s="95"/>
      <c r="V380" s="122" t="s">
        <v>3036</v>
      </c>
      <c r="W380" s="122"/>
      <c r="X380" s="122" t="s">
        <v>1969</v>
      </c>
      <c r="Y380" s="122" t="s">
        <v>3031</v>
      </c>
      <c r="Z380" s="122" t="s">
        <v>1986</v>
      </c>
      <c r="AA380" s="122" t="s">
        <v>3032</v>
      </c>
      <c r="AB380" s="122" t="s">
        <v>2164</v>
      </c>
      <c r="AC380" s="122" t="s">
        <v>3033</v>
      </c>
      <c r="AD380" s="95"/>
      <c r="AE380" s="113">
        <f t="shared" si="51"/>
        <v>0</v>
      </c>
      <c r="AF380" s="60">
        <f t="shared" si="52"/>
        <v>0</v>
      </c>
      <c r="AG380" s="60">
        <f t="shared" si="53"/>
        <v>0</v>
      </c>
      <c r="AH380" s="60">
        <f t="shared" si="54"/>
        <v>0</v>
      </c>
      <c r="AI380" s="60">
        <f t="shared" si="55"/>
        <v>1</v>
      </c>
      <c r="AJ380" s="60">
        <f t="shared" si="56"/>
        <v>0</v>
      </c>
      <c r="AK380" s="60">
        <f t="shared" si="57"/>
        <v>0</v>
      </c>
      <c r="AL380" s="60">
        <f t="shared" si="58"/>
        <v>0</v>
      </c>
      <c r="AM380" s="60">
        <f t="shared" si="59"/>
        <v>0</v>
      </c>
      <c r="AN380" s="60">
        <f t="shared" si="60"/>
        <v>1</v>
      </c>
      <c r="AP380" s="359" t="s">
        <v>3548</v>
      </c>
    </row>
    <row r="381" spans="1:42" ht="35.450000000000003" hidden="1" customHeight="1">
      <c r="A381" s="26" t="s">
        <v>1207</v>
      </c>
      <c r="B381" s="34" t="s">
        <v>1233</v>
      </c>
      <c r="C381" s="26">
        <v>301032</v>
      </c>
      <c r="D381" s="35" t="s">
        <v>602</v>
      </c>
      <c r="E381" s="35" t="s">
        <v>1244</v>
      </c>
      <c r="F381" s="36">
        <v>2</v>
      </c>
      <c r="G381" s="33"/>
      <c r="H381" s="34">
        <v>1</v>
      </c>
      <c r="I381" s="32"/>
      <c r="J381" s="32"/>
      <c r="K381" s="31"/>
      <c r="L381" s="31"/>
      <c r="M381" s="33"/>
      <c r="N381" s="39">
        <v>438055.75</v>
      </c>
      <c r="O381" s="40" t="s">
        <v>1901</v>
      </c>
      <c r="P381" s="68">
        <v>1</v>
      </c>
      <c r="Q381" s="283" t="s">
        <v>2131</v>
      </c>
      <c r="R381" s="123">
        <v>1</v>
      </c>
      <c r="S381" s="391">
        <v>1</v>
      </c>
      <c r="T381" s="95"/>
      <c r="U381" s="95"/>
      <c r="V381" s="122" t="s">
        <v>3034</v>
      </c>
      <c r="W381" s="122"/>
      <c r="X381" s="122" t="s">
        <v>1969</v>
      </c>
      <c r="Y381" s="122" t="s">
        <v>3031</v>
      </c>
      <c r="Z381" s="122" t="s">
        <v>1986</v>
      </c>
      <c r="AA381" s="122" t="s">
        <v>3032</v>
      </c>
      <c r="AB381" s="122" t="s">
        <v>2164</v>
      </c>
      <c r="AC381" s="122" t="s">
        <v>3035</v>
      </c>
      <c r="AD381" s="95"/>
      <c r="AE381" s="113">
        <f t="shared" si="51"/>
        <v>0</v>
      </c>
      <c r="AF381" s="60">
        <f t="shared" si="52"/>
        <v>0</v>
      </c>
      <c r="AG381" s="60">
        <f t="shared" si="53"/>
        <v>0</v>
      </c>
      <c r="AH381" s="60">
        <f t="shared" si="54"/>
        <v>0</v>
      </c>
      <c r="AI381" s="60">
        <f t="shared" si="55"/>
        <v>1</v>
      </c>
      <c r="AJ381" s="60">
        <f t="shared" si="56"/>
        <v>0</v>
      </c>
      <c r="AK381" s="60">
        <f t="shared" si="57"/>
        <v>0</v>
      </c>
      <c r="AL381" s="60">
        <f t="shared" si="58"/>
        <v>0</v>
      </c>
      <c r="AM381" s="60">
        <f t="shared" si="59"/>
        <v>0</v>
      </c>
      <c r="AN381" s="60">
        <f t="shared" si="60"/>
        <v>1</v>
      </c>
      <c r="AP381" s="359" t="s">
        <v>3548</v>
      </c>
    </row>
    <row r="382" spans="1:42" ht="35.450000000000003" hidden="1" customHeight="1">
      <c r="A382" s="26" t="s">
        <v>1207</v>
      </c>
      <c r="B382" s="34" t="s">
        <v>1233</v>
      </c>
      <c r="C382" s="26">
        <v>307107</v>
      </c>
      <c r="D382" s="35" t="s">
        <v>1243</v>
      </c>
      <c r="E382" s="35" t="s">
        <v>1244</v>
      </c>
      <c r="F382" s="36">
        <v>2</v>
      </c>
      <c r="G382" s="33"/>
      <c r="H382" s="34">
        <v>1</v>
      </c>
      <c r="I382" s="32"/>
      <c r="J382" s="32"/>
      <c r="K382" s="31"/>
      <c r="L382" s="31"/>
      <c r="M382" s="33"/>
      <c r="N382" s="39">
        <v>391157.45</v>
      </c>
      <c r="O382" s="40" t="s">
        <v>1901</v>
      </c>
      <c r="P382" s="68">
        <v>1</v>
      </c>
      <c r="Q382" s="283" t="s">
        <v>2131</v>
      </c>
      <c r="R382" s="123">
        <v>1</v>
      </c>
      <c r="S382" s="391">
        <v>1</v>
      </c>
      <c r="T382" s="95"/>
      <c r="U382" s="95"/>
      <c r="V382" s="122" t="s">
        <v>3034</v>
      </c>
      <c r="W382" s="122"/>
      <c r="X382" s="122" t="s">
        <v>1969</v>
      </c>
      <c r="Y382" s="122" t="s">
        <v>3031</v>
      </c>
      <c r="Z382" s="122" t="s">
        <v>1986</v>
      </c>
      <c r="AA382" s="122" t="s">
        <v>3032</v>
      </c>
      <c r="AB382" s="122" t="s">
        <v>2164</v>
      </c>
      <c r="AC382" s="122" t="s">
        <v>3035</v>
      </c>
      <c r="AD382" s="95"/>
      <c r="AE382" s="113">
        <f t="shared" si="51"/>
        <v>0</v>
      </c>
      <c r="AF382" s="60">
        <f t="shared" si="52"/>
        <v>0</v>
      </c>
      <c r="AG382" s="60">
        <f t="shared" si="53"/>
        <v>0</v>
      </c>
      <c r="AH382" s="60">
        <f t="shared" si="54"/>
        <v>0</v>
      </c>
      <c r="AI382" s="60">
        <f t="shared" si="55"/>
        <v>1</v>
      </c>
      <c r="AJ382" s="60">
        <f t="shared" si="56"/>
        <v>0</v>
      </c>
      <c r="AK382" s="60">
        <f t="shared" si="57"/>
        <v>0</v>
      </c>
      <c r="AL382" s="60">
        <f t="shared" si="58"/>
        <v>0</v>
      </c>
      <c r="AM382" s="60">
        <f t="shared" si="59"/>
        <v>0</v>
      </c>
      <c r="AN382" s="60">
        <f t="shared" si="60"/>
        <v>1</v>
      </c>
      <c r="AP382" s="359" t="s">
        <v>3548</v>
      </c>
    </row>
    <row r="383" spans="1:42" ht="35.450000000000003" hidden="1" customHeight="1">
      <c r="A383" s="26" t="s">
        <v>1207</v>
      </c>
      <c r="B383" s="34" t="s">
        <v>1233</v>
      </c>
      <c r="C383" s="26">
        <v>160520</v>
      </c>
      <c r="D383" s="35" t="s">
        <v>1270</v>
      </c>
      <c r="E383" s="35" t="s">
        <v>1271</v>
      </c>
      <c r="F383" s="36">
        <v>2</v>
      </c>
      <c r="G383" s="33"/>
      <c r="H383" s="34">
        <v>1</v>
      </c>
      <c r="I383" s="32"/>
      <c r="J383" s="32"/>
      <c r="K383" s="31"/>
      <c r="L383" s="31"/>
      <c r="M383" s="33"/>
      <c r="N383" s="39">
        <v>771783.9</v>
      </c>
      <c r="O383" s="40" t="s">
        <v>1902</v>
      </c>
      <c r="P383" s="68">
        <v>1</v>
      </c>
      <c r="Q383" s="283" t="s">
        <v>2131</v>
      </c>
      <c r="R383" s="123">
        <v>1</v>
      </c>
      <c r="S383" s="391">
        <v>1</v>
      </c>
      <c r="T383" s="95"/>
      <c r="U383" s="95"/>
      <c r="V383" s="122"/>
      <c r="W383" s="122"/>
      <c r="X383" s="122"/>
      <c r="Y383" s="122"/>
      <c r="Z383" s="122"/>
      <c r="AA383" s="122"/>
      <c r="AB383" s="122"/>
      <c r="AC383" s="122"/>
      <c r="AD383" s="95"/>
      <c r="AE383" s="113">
        <f t="shared" si="51"/>
        <v>0</v>
      </c>
      <c r="AF383" s="60">
        <f t="shared" si="52"/>
        <v>0</v>
      </c>
      <c r="AG383" s="60">
        <f t="shared" si="53"/>
        <v>0</v>
      </c>
      <c r="AH383" s="60">
        <f t="shared" si="54"/>
        <v>0</v>
      </c>
      <c r="AI383" s="60">
        <f t="shared" si="55"/>
        <v>1</v>
      </c>
      <c r="AJ383" s="60">
        <f t="shared" si="56"/>
        <v>0</v>
      </c>
      <c r="AK383" s="60">
        <f t="shared" si="57"/>
        <v>0</v>
      </c>
      <c r="AL383" s="60">
        <f t="shared" si="58"/>
        <v>0</v>
      </c>
      <c r="AM383" s="60">
        <f t="shared" si="59"/>
        <v>0</v>
      </c>
      <c r="AN383" s="60">
        <f t="shared" si="60"/>
        <v>1</v>
      </c>
      <c r="AO383" t="s">
        <v>2132</v>
      </c>
      <c r="AP383" s="359" t="s">
        <v>3549</v>
      </c>
    </row>
    <row r="384" spans="1:42" ht="35.450000000000003" hidden="1" customHeight="1">
      <c r="A384" s="26" t="s">
        <v>1207</v>
      </c>
      <c r="B384" s="34" t="s">
        <v>1233</v>
      </c>
      <c r="C384" s="26">
        <v>106975</v>
      </c>
      <c r="D384" s="35" t="s">
        <v>1277</v>
      </c>
      <c r="E384" s="35" t="s">
        <v>424</v>
      </c>
      <c r="F384" s="36">
        <v>2</v>
      </c>
      <c r="G384" s="33"/>
      <c r="H384" s="34">
        <v>1</v>
      </c>
      <c r="I384" s="32"/>
      <c r="J384" s="32"/>
      <c r="K384" s="31"/>
      <c r="L384" s="31"/>
      <c r="M384" s="33"/>
      <c r="N384" s="39">
        <v>976746.37</v>
      </c>
      <c r="O384" s="40" t="s">
        <v>1902</v>
      </c>
      <c r="P384" s="68">
        <v>1</v>
      </c>
      <c r="Q384" s="283" t="s">
        <v>2131</v>
      </c>
      <c r="R384" s="123">
        <v>1</v>
      </c>
      <c r="S384" s="391">
        <v>1</v>
      </c>
      <c r="T384" s="95"/>
      <c r="U384" s="95"/>
      <c r="V384" s="122"/>
      <c r="W384" s="122"/>
      <c r="X384" s="122"/>
      <c r="Y384" s="122"/>
      <c r="Z384" s="122"/>
      <c r="AA384" s="122"/>
      <c r="AB384" s="122"/>
      <c r="AC384" s="122"/>
      <c r="AD384" s="95"/>
      <c r="AE384" s="113">
        <f t="shared" si="51"/>
        <v>0</v>
      </c>
      <c r="AF384" s="60">
        <f t="shared" si="52"/>
        <v>0</v>
      </c>
      <c r="AG384" s="60">
        <f t="shared" si="53"/>
        <v>0</v>
      </c>
      <c r="AH384" s="60">
        <f t="shared" si="54"/>
        <v>0</v>
      </c>
      <c r="AI384" s="60">
        <f t="shared" si="55"/>
        <v>1</v>
      </c>
      <c r="AJ384" s="60">
        <f t="shared" si="56"/>
        <v>0</v>
      </c>
      <c r="AK384" s="60">
        <f t="shared" si="57"/>
        <v>0</v>
      </c>
      <c r="AL384" s="60">
        <f t="shared" si="58"/>
        <v>0</v>
      </c>
      <c r="AM384" s="60">
        <f t="shared" si="59"/>
        <v>0</v>
      </c>
      <c r="AN384" s="60">
        <f t="shared" si="60"/>
        <v>1</v>
      </c>
      <c r="AO384" t="s">
        <v>2132</v>
      </c>
      <c r="AP384" s="359" t="s">
        <v>3549</v>
      </c>
    </row>
    <row r="385" spans="1:42" ht="35.450000000000003" hidden="1" customHeight="1">
      <c r="A385" s="26" t="s">
        <v>1207</v>
      </c>
      <c r="B385" s="34" t="s">
        <v>1233</v>
      </c>
      <c r="C385" s="26">
        <v>301014</v>
      </c>
      <c r="D385" s="35" t="s">
        <v>1267</v>
      </c>
      <c r="E385" s="35" t="s">
        <v>424</v>
      </c>
      <c r="F385" s="36">
        <v>2</v>
      </c>
      <c r="G385" s="33"/>
      <c r="H385" s="34">
        <v>1</v>
      </c>
      <c r="I385" s="32"/>
      <c r="J385" s="32"/>
      <c r="K385" s="31"/>
      <c r="L385" s="31"/>
      <c r="M385" s="33"/>
      <c r="N385" s="39">
        <v>455413.83</v>
      </c>
      <c r="O385" s="40" t="s">
        <v>1901</v>
      </c>
      <c r="P385" s="68">
        <v>1</v>
      </c>
      <c r="Q385" s="283" t="s">
        <v>2131</v>
      </c>
      <c r="R385" s="123">
        <v>1</v>
      </c>
      <c r="S385" s="391">
        <v>1</v>
      </c>
      <c r="T385" s="95"/>
      <c r="U385" s="95"/>
      <c r="V385" s="122" t="s">
        <v>3036</v>
      </c>
      <c r="W385" s="122"/>
      <c r="X385" s="122" t="s">
        <v>1969</v>
      </c>
      <c r="Y385" s="122" t="s">
        <v>3031</v>
      </c>
      <c r="Z385" s="122" t="s">
        <v>1986</v>
      </c>
      <c r="AA385" s="122" t="s">
        <v>3032</v>
      </c>
      <c r="AB385" s="122" t="s">
        <v>2164</v>
      </c>
      <c r="AC385" s="122" t="s">
        <v>3033</v>
      </c>
      <c r="AD385" s="95"/>
      <c r="AE385" s="113">
        <f t="shared" si="51"/>
        <v>0</v>
      </c>
      <c r="AF385" s="60">
        <f t="shared" si="52"/>
        <v>0</v>
      </c>
      <c r="AG385" s="60">
        <f t="shared" si="53"/>
        <v>0</v>
      </c>
      <c r="AH385" s="60">
        <f t="shared" si="54"/>
        <v>0</v>
      </c>
      <c r="AI385" s="60">
        <f t="shared" si="55"/>
        <v>1</v>
      </c>
      <c r="AJ385" s="60">
        <f t="shared" si="56"/>
        <v>0</v>
      </c>
      <c r="AK385" s="60">
        <f t="shared" si="57"/>
        <v>0</v>
      </c>
      <c r="AL385" s="60">
        <f t="shared" si="58"/>
        <v>0</v>
      </c>
      <c r="AM385" s="60">
        <f t="shared" si="59"/>
        <v>0</v>
      </c>
      <c r="AN385" s="60">
        <f t="shared" si="60"/>
        <v>1</v>
      </c>
      <c r="AP385" s="359" t="s">
        <v>3548</v>
      </c>
    </row>
    <row r="386" spans="1:42" ht="35.450000000000003" hidden="1" customHeight="1">
      <c r="A386" s="26" t="s">
        <v>1207</v>
      </c>
      <c r="B386" s="34" t="s">
        <v>1233</v>
      </c>
      <c r="C386" s="26">
        <v>301033</v>
      </c>
      <c r="D386" s="35" t="s">
        <v>1264</v>
      </c>
      <c r="E386" s="35" t="s">
        <v>424</v>
      </c>
      <c r="F386" s="36">
        <v>2</v>
      </c>
      <c r="G386" s="33"/>
      <c r="H386" s="34">
        <v>1</v>
      </c>
      <c r="I386" s="32"/>
      <c r="J386" s="32"/>
      <c r="K386" s="31"/>
      <c r="L386" s="31"/>
      <c r="M386" s="33"/>
      <c r="N386" s="39">
        <v>294724.19</v>
      </c>
      <c r="O386" s="40" t="s">
        <v>1901</v>
      </c>
      <c r="P386" s="68">
        <v>1</v>
      </c>
      <c r="Q386" s="283" t="s">
        <v>2131</v>
      </c>
      <c r="R386" s="123">
        <v>1</v>
      </c>
      <c r="S386" s="391">
        <v>1</v>
      </c>
      <c r="T386" s="95"/>
      <c r="U386" s="95"/>
      <c r="V386" s="122" t="s">
        <v>3036</v>
      </c>
      <c r="W386" s="122"/>
      <c r="X386" s="122" t="s">
        <v>1969</v>
      </c>
      <c r="Y386" s="122" t="s">
        <v>3031</v>
      </c>
      <c r="Z386" s="122" t="s">
        <v>1986</v>
      </c>
      <c r="AA386" s="122" t="s">
        <v>3032</v>
      </c>
      <c r="AB386" s="122" t="s">
        <v>2164</v>
      </c>
      <c r="AC386" s="122" t="s">
        <v>3033</v>
      </c>
      <c r="AD386" s="95"/>
      <c r="AE386" s="113">
        <f t="shared" si="51"/>
        <v>0</v>
      </c>
      <c r="AF386" s="60">
        <f t="shared" si="52"/>
        <v>0</v>
      </c>
      <c r="AG386" s="60">
        <f t="shared" si="53"/>
        <v>0</v>
      </c>
      <c r="AH386" s="60">
        <f t="shared" si="54"/>
        <v>0</v>
      </c>
      <c r="AI386" s="60">
        <f t="shared" si="55"/>
        <v>1</v>
      </c>
      <c r="AJ386" s="60">
        <f t="shared" si="56"/>
        <v>0</v>
      </c>
      <c r="AK386" s="60">
        <f t="shared" si="57"/>
        <v>0</v>
      </c>
      <c r="AL386" s="60">
        <f t="shared" si="58"/>
        <v>0</v>
      </c>
      <c r="AM386" s="60">
        <f t="shared" si="59"/>
        <v>0</v>
      </c>
      <c r="AN386" s="60">
        <f t="shared" si="60"/>
        <v>1</v>
      </c>
      <c r="AP386" s="359" t="s">
        <v>3548</v>
      </c>
    </row>
    <row r="387" spans="1:42" ht="35.450000000000003" hidden="1" customHeight="1">
      <c r="A387" s="26" t="s">
        <v>1207</v>
      </c>
      <c r="B387" s="34" t="s">
        <v>1233</v>
      </c>
      <c r="C387" s="26">
        <v>307102</v>
      </c>
      <c r="D387" s="35" t="s">
        <v>1268</v>
      </c>
      <c r="E387" s="35" t="s">
        <v>424</v>
      </c>
      <c r="F387" s="36">
        <v>2</v>
      </c>
      <c r="G387" s="33"/>
      <c r="H387" s="34">
        <v>1</v>
      </c>
      <c r="I387" s="32"/>
      <c r="J387" s="32"/>
      <c r="K387" s="31"/>
      <c r="L387" s="31"/>
      <c r="M387" s="33"/>
      <c r="N387" s="39">
        <v>323846.39</v>
      </c>
      <c r="O387" s="40" t="s">
        <v>1901</v>
      </c>
      <c r="P387" s="68">
        <v>1</v>
      </c>
      <c r="Q387" s="283" t="s">
        <v>2131</v>
      </c>
      <c r="R387" s="123">
        <v>1</v>
      </c>
      <c r="S387" s="391">
        <v>1</v>
      </c>
      <c r="T387" s="95"/>
      <c r="U387" s="95"/>
      <c r="V387" s="122" t="s">
        <v>3036</v>
      </c>
      <c r="W387" s="122"/>
      <c r="X387" s="122" t="s">
        <v>1969</v>
      </c>
      <c r="Y387" s="122" t="s">
        <v>3031</v>
      </c>
      <c r="Z387" s="122" t="s">
        <v>1986</v>
      </c>
      <c r="AA387" s="122" t="s">
        <v>3032</v>
      </c>
      <c r="AB387" s="122" t="s">
        <v>2164</v>
      </c>
      <c r="AC387" s="122" t="s">
        <v>3033</v>
      </c>
      <c r="AD387" s="95"/>
      <c r="AE387" s="113">
        <f t="shared" si="51"/>
        <v>0</v>
      </c>
      <c r="AF387" s="60">
        <f t="shared" si="52"/>
        <v>0</v>
      </c>
      <c r="AG387" s="60">
        <f t="shared" si="53"/>
        <v>0</v>
      </c>
      <c r="AH387" s="60">
        <f t="shared" si="54"/>
        <v>0</v>
      </c>
      <c r="AI387" s="60">
        <f t="shared" si="55"/>
        <v>1</v>
      </c>
      <c r="AJ387" s="60">
        <f t="shared" si="56"/>
        <v>0</v>
      </c>
      <c r="AK387" s="60">
        <f t="shared" si="57"/>
        <v>0</v>
      </c>
      <c r="AL387" s="60">
        <f t="shared" si="58"/>
        <v>0</v>
      </c>
      <c r="AM387" s="60">
        <f t="shared" si="59"/>
        <v>0</v>
      </c>
      <c r="AN387" s="60">
        <f t="shared" si="60"/>
        <v>1</v>
      </c>
      <c r="AP387" s="359" t="s">
        <v>3548</v>
      </c>
    </row>
    <row r="388" spans="1:42" ht="35.450000000000003" hidden="1" customHeight="1">
      <c r="A388" s="26" t="s">
        <v>1207</v>
      </c>
      <c r="B388" s="34" t="s">
        <v>1233</v>
      </c>
      <c r="C388" s="26"/>
      <c r="D388" s="35" t="s">
        <v>1265</v>
      </c>
      <c r="E388" s="35" t="s">
        <v>424</v>
      </c>
      <c r="F388" s="36">
        <v>2</v>
      </c>
      <c r="G388" s="33"/>
      <c r="H388" s="34">
        <v>1</v>
      </c>
      <c r="I388" s="32"/>
      <c r="J388" s="32"/>
      <c r="K388" s="31"/>
      <c r="L388" s="31"/>
      <c r="M388" s="33"/>
      <c r="N388" s="39">
        <v>373296.29</v>
      </c>
      <c r="O388" s="40" t="s">
        <v>1901</v>
      </c>
      <c r="P388" s="68">
        <v>1</v>
      </c>
      <c r="Q388" s="283" t="s">
        <v>2131</v>
      </c>
      <c r="R388" s="123">
        <v>1</v>
      </c>
      <c r="S388" s="391">
        <v>1</v>
      </c>
      <c r="T388" s="95"/>
      <c r="U388" s="95"/>
      <c r="V388" s="122" t="s">
        <v>3036</v>
      </c>
      <c r="W388" s="122"/>
      <c r="X388" s="122" t="s">
        <v>1969</v>
      </c>
      <c r="Y388" s="122" t="s">
        <v>3031</v>
      </c>
      <c r="Z388" s="122" t="s">
        <v>1986</v>
      </c>
      <c r="AA388" s="122" t="s">
        <v>3032</v>
      </c>
      <c r="AB388" s="122" t="s">
        <v>2164</v>
      </c>
      <c r="AC388" s="122" t="s">
        <v>3033</v>
      </c>
      <c r="AD388" s="95"/>
      <c r="AE388" s="113">
        <f t="shared" si="51"/>
        <v>0</v>
      </c>
      <c r="AF388" s="60">
        <f t="shared" si="52"/>
        <v>0</v>
      </c>
      <c r="AG388" s="60">
        <f t="shared" si="53"/>
        <v>0</v>
      </c>
      <c r="AH388" s="60">
        <f t="shared" si="54"/>
        <v>0</v>
      </c>
      <c r="AI388" s="60">
        <f t="shared" si="55"/>
        <v>1</v>
      </c>
      <c r="AJ388" s="60">
        <f t="shared" si="56"/>
        <v>0</v>
      </c>
      <c r="AK388" s="60">
        <f t="shared" si="57"/>
        <v>0</v>
      </c>
      <c r="AL388" s="60">
        <f t="shared" si="58"/>
        <v>0</v>
      </c>
      <c r="AM388" s="60">
        <f t="shared" si="59"/>
        <v>0</v>
      </c>
      <c r="AN388" s="60">
        <f t="shared" si="60"/>
        <v>1</v>
      </c>
      <c r="AP388" s="359" t="s">
        <v>3548</v>
      </c>
    </row>
    <row r="389" spans="1:42" ht="35.450000000000003" hidden="1" customHeight="1">
      <c r="A389" s="26" t="s">
        <v>1207</v>
      </c>
      <c r="B389" s="34" t="s">
        <v>1233</v>
      </c>
      <c r="C389" s="26"/>
      <c r="D389" s="35" t="s">
        <v>1266</v>
      </c>
      <c r="E389" s="35" t="s">
        <v>424</v>
      </c>
      <c r="F389" s="36">
        <v>2</v>
      </c>
      <c r="G389" s="33"/>
      <c r="H389" s="34">
        <v>1</v>
      </c>
      <c r="I389" s="32"/>
      <c r="J389" s="32"/>
      <c r="K389" s="31"/>
      <c r="L389" s="31"/>
      <c r="M389" s="33"/>
      <c r="N389" s="39">
        <v>443158.94</v>
      </c>
      <c r="O389" s="40" t="s">
        <v>1901</v>
      </c>
      <c r="P389" s="68">
        <v>1</v>
      </c>
      <c r="Q389" s="283" t="s">
        <v>2131</v>
      </c>
      <c r="R389" s="123">
        <v>1</v>
      </c>
      <c r="S389" s="391">
        <v>1</v>
      </c>
      <c r="T389" s="95"/>
      <c r="U389" s="95"/>
      <c r="V389" s="122" t="s">
        <v>3036</v>
      </c>
      <c r="W389" s="122"/>
      <c r="X389" s="122" t="s">
        <v>1969</v>
      </c>
      <c r="Y389" s="122" t="s">
        <v>3031</v>
      </c>
      <c r="Z389" s="122" t="s">
        <v>1986</v>
      </c>
      <c r="AA389" s="122" t="s">
        <v>3032</v>
      </c>
      <c r="AB389" s="122" t="s">
        <v>2164</v>
      </c>
      <c r="AC389" s="122" t="s">
        <v>3033</v>
      </c>
      <c r="AD389" s="95"/>
      <c r="AE389" s="113">
        <f t="shared" si="51"/>
        <v>0</v>
      </c>
      <c r="AF389" s="60">
        <f t="shared" si="52"/>
        <v>0</v>
      </c>
      <c r="AG389" s="60">
        <f t="shared" si="53"/>
        <v>0</v>
      </c>
      <c r="AH389" s="60">
        <f t="shared" si="54"/>
        <v>0</v>
      </c>
      <c r="AI389" s="60">
        <f t="shared" si="55"/>
        <v>1</v>
      </c>
      <c r="AJ389" s="60">
        <f t="shared" si="56"/>
        <v>0</v>
      </c>
      <c r="AK389" s="60">
        <f t="shared" si="57"/>
        <v>0</v>
      </c>
      <c r="AL389" s="60">
        <f t="shared" si="58"/>
        <v>0</v>
      </c>
      <c r="AM389" s="60">
        <f t="shared" si="59"/>
        <v>0</v>
      </c>
      <c r="AN389" s="60">
        <f t="shared" si="60"/>
        <v>1</v>
      </c>
      <c r="AP389" s="359" t="s">
        <v>3548</v>
      </c>
    </row>
    <row r="390" spans="1:42" ht="35.450000000000003" hidden="1" customHeight="1">
      <c r="A390" s="26" t="s">
        <v>1202</v>
      </c>
      <c r="B390" s="34" t="s">
        <v>1850</v>
      </c>
      <c r="C390" s="26">
        <v>107867</v>
      </c>
      <c r="D390" s="35" t="s">
        <v>1851</v>
      </c>
      <c r="E390" s="35" t="s">
        <v>1850</v>
      </c>
      <c r="F390" s="36">
        <v>2</v>
      </c>
      <c r="G390" s="33"/>
      <c r="H390" s="34">
        <v>1</v>
      </c>
      <c r="I390" s="32"/>
      <c r="J390" s="32"/>
      <c r="K390" s="31"/>
      <c r="L390" s="31"/>
      <c r="M390" s="33"/>
      <c r="N390" s="39">
        <v>1146067.18</v>
      </c>
      <c r="O390" s="40" t="s">
        <v>1901</v>
      </c>
      <c r="P390" s="68">
        <v>1</v>
      </c>
      <c r="Q390" s="163" t="s">
        <v>2131</v>
      </c>
      <c r="R390" s="123">
        <v>1</v>
      </c>
      <c r="S390" s="123">
        <v>1</v>
      </c>
      <c r="T390" s="95"/>
      <c r="U390" s="95"/>
      <c r="V390" s="95"/>
      <c r="W390" s="95"/>
      <c r="X390" s="95"/>
      <c r="Y390" s="95"/>
      <c r="Z390" s="95"/>
      <c r="AA390" s="95"/>
      <c r="AB390" s="95"/>
      <c r="AC390" s="95"/>
      <c r="AD390" s="95"/>
      <c r="AE390" s="113">
        <f t="shared" si="51"/>
        <v>0</v>
      </c>
      <c r="AF390" s="60">
        <f t="shared" si="52"/>
        <v>0</v>
      </c>
      <c r="AG390" s="60">
        <f t="shared" si="53"/>
        <v>0</v>
      </c>
      <c r="AH390" s="60">
        <f t="shared" si="54"/>
        <v>0</v>
      </c>
      <c r="AI390" s="60">
        <f t="shared" si="55"/>
        <v>1</v>
      </c>
      <c r="AJ390" s="60">
        <f t="shared" si="56"/>
        <v>0</v>
      </c>
      <c r="AK390" s="60">
        <f t="shared" si="57"/>
        <v>0</v>
      </c>
      <c r="AL390" s="60">
        <f t="shared" si="58"/>
        <v>0</v>
      </c>
      <c r="AM390" s="60">
        <f t="shared" si="59"/>
        <v>0</v>
      </c>
      <c r="AN390" s="60">
        <f t="shared" si="60"/>
        <v>1</v>
      </c>
      <c r="AP390" s="318" t="s">
        <v>3548</v>
      </c>
    </row>
    <row r="391" spans="1:42" ht="35.450000000000003" hidden="1" customHeight="1">
      <c r="A391" s="26" t="s">
        <v>1202</v>
      </c>
      <c r="B391" s="34" t="s">
        <v>1897</v>
      </c>
      <c r="C391" s="26">
        <v>301470</v>
      </c>
      <c r="D391" s="35" t="s">
        <v>1852</v>
      </c>
      <c r="E391" s="35" t="s">
        <v>1853</v>
      </c>
      <c r="F391" s="36">
        <v>2</v>
      </c>
      <c r="G391" s="33"/>
      <c r="H391" s="34">
        <v>1</v>
      </c>
      <c r="I391" s="32"/>
      <c r="J391" s="32"/>
      <c r="K391" s="31"/>
      <c r="L391" s="31"/>
      <c r="M391" s="33"/>
      <c r="N391" s="39">
        <v>700915.01</v>
      </c>
      <c r="O391" s="40" t="s">
        <v>1901</v>
      </c>
      <c r="P391" s="68">
        <v>1</v>
      </c>
      <c r="Q391" s="95" t="s">
        <v>1942</v>
      </c>
      <c r="R391" s="123">
        <v>0.5</v>
      </c>
      <c r="S391" s="381">
        <v>0.8</v>
      </c>
      <c r="T391" s="96">
        <v>43359</v>
      </c>
      <c r="U391" s="95"/>
      <c r="V391" s="95" t="s">
        <v>3059</v>
      </c>
      <c r="W391" s="95" t="s">
        <v>3059</v>
      </c>
      <c r="X391" s="102">
        <v>43258</v>
      </c>
      <c r="Y391" s="102">
        <v>43269</v>
      </c>
      <c r="Z391" s="102">
        <v>43280</v>
      </c>
      <c r="AA391" s="102">
        <v>43284</v>
      </c>
      <c r="AB391" s="102">
        <v>43297</v>
      </c>
      <c r="AC391" s="103" t="s">
        <v>3060</v>
      </c>
      <c r="AD391" s="104">
        <v>695612.46</v>
      </c>
      <c r="AE391" s="113">
        <f t="shared" si="51"/>
        <v>0</v>
      </c>
      <c r="AF391" s="60">
        <f t="shared" si="52"/>
        <v>0</v>
      </c>
      <c r="AG391" s="60">
        <f t="shared" si="53"/>
        <v>0</v>
      </c>
      <c r="AH391" s="60">
        <f t="shared" si="54"/>
        <v>1</v>
      </c>
      <c r="AI391" s="60">
        <f t="shared" si="55"/>
        <v>0</v>
      </c>
      <c r="AJ391" s="60">
        <f t="shared" si="56"/>
        <v>0</v>
      </c>
      <c r="AK391" s="60">
        <f t="shared" si="57"/>
        <v>0</v>
      </c>
      <c r="AL391" s="60">
        <f t="shared" si="58"/>
        <v>0</v>
      </c>
      <c r="AM391" s="60">
        <f t="shared" si="59"/>
        <v>1</v>
      </c>
      <c r="AN391" s="60">
        <f t="shared" si="60"/>
        <v>0</v>
      </c>
      <c r="AP391" s="359" t="s">
        <v>3548</v>
      </c>
    </row>
    <row r="392" spans="1:42" ht="35.450000000000003" hidden="1" customHeight="1">
      <c r="A392" s="26" t="s">
        <v>1202</v>
      </c>
      <c r="B392" s="34" t="s">
        <v>1897</v>
      </c>
      <c r="C392" s="26">
        <v>301473</v>
      </c>
      <c r="D392" s="35" t="s">
        <v>1854</v>
      </c>
      <c r="E392" s="35" t="s">
        <v>1853</v>
      </c>
      <c r="F392" s="36">
        <v>2</v>
      </c>
      <c r="G392" s="33"/>
      <c r="H392" s="34">
        <v>1</v>
      </c>
      <c r="I392" s="32"/>
      <c r="J392" s="32"/>
      <c r="K392" s="31"/>
      <c r="L392" s="31"/>
      <c r="M392" s="33"/>
      <c r="N392" s="39">
        <v>855711.74</v>
      </c>
      <c r="O392" s="40" t="s">
        <v>1901</v>
      </c>
      <c r="P392" s="68">
        <v>1</v>
      </c>
      <c r="Q392" s="95" t="s">
        <v>1942</v>
      </c>
      <c r="R392" s="123">
        <v>0.5</v>
      </c>
      <c r="S392" s="381">
        <v>0.8</v>
      </c>
      <c r="T392" s="96">
        <v>43359</v>
      </c>
      <c r="U392" s="95"/>
      <c r="V392" s="95" t="s">
        <v>3059</v>
      </c>
      <c r="W392" s="95" t="s">
        <v>3059</v>
      </c>
      <c r="X392" s="102">
        <v>43258</v>
      </c>
      <c r="Y392" s="102">
        <v>43269</v>
      </c>
      <c r="Z392" s="102">
        <v>43280</v>
      </c>
      <c r="AA392" s="102">
        <v>43284</v>
      </c>
      <c r="AB392" s="102">
        <v>43297</v>
      </c>
      <c r="AC392" s="103" t="s">
        <v>3060</v>
      </c>
      <c r="AD392" s="104">
        <v>850003.71</v>
      </c>
      <c r="AE392" s="113">
        <f t="shared" ref="AE392:AE455" si="61">IF($Q392="Reverted",1,0)</f>
        <v>0</v>
      </c>
      <c r="AF392" s="60">
        <f t="shared" ref="AF392:AF455" si="62">IF($Q392="Not yet started",1,0)</f>
        <v>0</v>
      </c>
      <c r="AG392" s="60">
        <f t="shared" ref="AG392:AG455" si="63">IF($Q392="Under Procurement",1,0)</f>
        <v>0</v>
      </c>
      <c r="AH392" s="60">
        <f t="shared" ref="AH392:AH455" si="64">IF($Q392="Ongoing",1,0)</f>
        <v>1</v>
      </c>
      <c r="AI392" s="60">
        <f t="shared" ref="AI392:AI455" si="65">IF($Q392="Completed",1,0)</f>
        <v>0</v>
      </c>
      <c r="AJ392" s="60">
        <f t="shared" ref="AJ392:AJ455" si="66">IF($AE392=1,$H392,0)</f>
        <v>0</v>
      </c>
      <c r="AK392" s="60">
        <f t="shared" ref="AK392:AK455" si="67">IF($AF392=1,$H392,0)</f>
        <v>0</v>
      </c>
      <c r="AL392" s="60">
        <f t="shared" ref="AL392:AL455" si="68">IF($AG392=1,$H392,0)</f>
        <v>0</v>
      </c>
      <c r="AM392" s="60">
        <f t="shared" ref="AM392:AM455" si="69">IF($AH392=1,$H392,0)</f>
        <v>1</v>
      </c>
      <c r="AN392" s="60">
        <f t="shared" ref="AN392:AN455" si="70">IF($AI392=1,$H392,0)</f>
        <v>0</v>
      </c>
      <c r="AP392" s="359" t="s">
        <v>3548</v>
      </c>
    </row>
    <row r="393" spans="1:42" ht="35.450000000000003" hidden="1" customHeight="1">
      <c r="A393" s="26" t="s">
        <v>1202</v>
      </c>
      <c r="B393" s="34" t="s">
        <v>1897</v>
      </c>
      <c r="C393" s="26">
        <v>301474</v>
      </c>
      <c r="D393" s="35" t="s">
        <v>1855</v>
      </c>
      <c r="E393" s="35" t="s">
        <v>1853</v>
      </c>
      <c r="F393" s="36">
        <v>2</v>
      </c>
      <c r="G393" s="33"/>
      <c r="H393" s="34">
        <v>1</v>
      </c>
      <c r="I393" s="438"/>
      <c r="J393" s="438"/>
      <c r="K393" s="31"/>
      <c r="L393" s="31"/>
      <c r="M393" s="33"/>
      <c r="N393" s="39">
        <v>700915.01</v>
      </c>
      <c r="O393" s="40" t="s">
        <v>1901</v>
      </c>
      <c r="P393" s="68">
        <v>1</v>
      </c>
      <c r="Q393" s="95" t="s">
        <v>1942</v>
      </c>
      <c r="R393" s="123">
        <v>0.5</v>
      </c>
      <c r="S393" s="381">
        <v>0.8</v>
      </c>
      <c r="T393" s="96">
        <v>43359</v>
      </c>
      <c r="U393" s="95"/>
      <c r="V393" s="95" t="s">
        <v>3059</v>
      </c>
      <c r="W393" s="95" t="s">
        <v>3059</v>
      </c>
      <c r="X393" s="102">
        <v>43258</v>
      </c>
      <c r="Y393" s="102">
        <v>43269</v>
      </c>
      <c r="Z393" s="102">
        <v>43280</v>
      </c>
      <c r="AA393" s="102">
        <v>43284</v>
      </c>
      <c r="AB393" s="102">
        <v>43297</v>
      </c>
      <c r="AC393" s="103" t="s">
        <v>3060</v>
      </c>
      <c r="AD393" s="104">
        <v>695939.47</v>
      </c>
      <c r="AE393" s="113">
        <f t="shared" si="61"/>
        <v>0</v>
      </c>
      <c r="AF393" s="60">
        <f t="shared" si="62"/>
        <v>0</v>
      </c>
      <c r="AG393" s="60">
        <f t="shared" si="63"/>
        <v>0</v>
      </c>
      <c r="AH393" s="60">
        <f t="shared" si="64"/>
        <v>1</v>
      </c>
      <c r="AI393" s="60">
        <f t="shared" si="65"/>
        <v>0</v>
      </c>
      <c r="AJ393" s="60">
        <f t="shared" si="66"/>
        <v>0</v>
      </c>
      <c r="AK393" s="60">
        <f t="shared" si="67"/>
        <v>0</v>
      </c>
      <c r="AL393" s="60">
        <f t="shared" si="68"/>
        <v>0</v>
      </c>
      <c r="AM393" s="60">
        <f t="shared" si="69"/>
        <v>1</v>
      </c>
      <c r="AN393" s="60">
        <f t="shared" si="70"/>
        <v>0</v>
      </c>
      <c r="AP393" s="359" t="s">
        <v>3548</v>
      </c>
    </row>
    <row r="394" spans="1:42" ht="35.450000000000003" hidden="1" customHeight="1">
      <c r="A394" s="26" t="s">
        <v>1202</v>
      </c>
      <c r="B394" s="34" t="s">
        <v>1897</v>
      </c>
      <c r="C394" s="26">
        <v>301476</v>
      </c>
      <c r="D394" s="35" t="s">
        <v>1884</v>
      </c>
      <c r="E394" s="35" t="s">
        <v>1853</v>
      </c>
      <c r="F394" s="36">
        <v>2</v>
      </c>
      <c r="G394" s="33"/>
      <c r="H394" s="34">
        <v>1</v>
      </c>
      <c r="I394" s="438"/>
      <c r="J394" s="438"/>
      <c r="K394" s="31"/>
      <c r="L394" s="31"/>
      <c r="M394" s="33"/>
      <c r="N394" s="39">
        <v>700915.01</v>
      </c>
      <c r="O394" s="40" t="s">
        <v>1901</v>
      </c>
      <c r="P394" s="68">
        <v>1</v>
      </c>
      <c r="Q394" s="95" t="s">
        <v>1942</v>
      </c>
      <c r="R394" s="123">
        <v>0.5</v>
      </c>
      <c r="S394" s="381">
        <v>0.8</v>
      </c>
      <c r="T394" s="96">
        <v>43359</v>
      </c>
      <c r="U394" s="95"/>
      <c r="V394" s="95" t="s">
        <v>3059</v>
      </c>
      <c r="W394" s="95" t="s">
        <v>3059</v>
      </c>
      <c r="X394" s="102">
        <v>43258</v>
      </c>
      <c r="Y394" s="102">
        <v>43269</v>
      </c>
      <c r="Z394" s="102">
        <v>43280</v>
      </c>
      <c r="AA394" s="102">
        <v>43284</v>
      </c>
      <c r="AB394" s="102">
        <v>43297</v>
      </c>
      <c r="AC394" s="103" t="s">
        <v>3060</v>
      </c>
      <c r="AD394" s="104">
        <v>697193.22</v>
      </c>
      <c r="AE394" s="113">
        <f t="shared" si="61"/>
        <v>0</v>
      </c>
      <c r="AF394" s="60">
        <f t="shared" si="62"/>
        <v>0</v>
      </c>
      <c r="AG394" s="60">
        <f t="shared" si="63"/>
        <v>0</v>
      </c>
      <c r="AH394" s="60">
        <f t="shared" si="64"/>
        <v>1</v>
      </c>
      <c r="AI394" s="60">
        <f t="shared" si="65"/>
        <v>0</v>
      </c>
      <c r="AJ394" s="60">
        <f t="shared" si="66"/>
        <v>0</v>
      </c>
      <c r="AK394" s="60">
        <f t="shared" si="67"/>
        <v>0</v>
      </c>
      <c r="AL394" s="60">
        <f t="shared" si="68"/>
        <v>0</v>
      </c>
      <c r="AM394" s="60">
        <f t="shared" si="69"/>
        <v>1</v>
      </c>
      <c r="AN394" s="60">
        <f t="shared" si="70"/>
        <v>0</v>
      </c>
      <c r="AP394" s="359" t="s">
        <v>3548</v>
      </c>
    </row>
    <row r="395" spans="1:42" ht="35.450000000000003" hidden="1" customHeight="1">
      <c r="A395" s="26" t="s">
        <v>1202</v>
      </c>
      <c r="B395" s="34" t="s">
        <v>1897</v>
      </c>
      <c r="C395" s="26">
        <v>301481</v>
      </c>
      <c r="D395" s="35" t="s">
        <v>1856</v>
      </c>
      <c r="E395" s="35" t="s">
        <v>1853</v>
      </c>
      <c r="F395" s="36">
        <v>2</v>
      </c>
      <c r="G395" s="33"/>
      <c r="H395" s="34">
        <v>1</v>
      </c>
      <c r="I395" s="32"/>
      <c r="J395" s="32"/>
      <c r="K395" s="31"/>
      <c r="L395" s="31"/>
      <c r="M395" s="33"/>
      <c r="N395" s="39">
        <v>855711.74</v>
      </c>
      <c r="O395" s="40" t="s">
        <v>1901</v>
      </c>
      <c r="P395" s="68">
        <v>1</v>
      </c>
      <c r="Q395" s="95" t="s">
        <v>1942</v>
      </c>
      <c r="R395" s="123">
        <v>0.5</v>
      </c>
      <c r="S395" s="381">
        <v>0.8</v>
      </c>
      <c r="T395" s="96">
        <v>43359</v>
      </c>
      <c r="U395" s="95"/>
      <c r="V395" s="95" t="s">
        <v>3059</v>
      </c>
      <c r="W395" s="95" t="s">
        <v>3059</v>
      </c>
      <c r="X395" s="102">
        <v>43258</v>
      </c>
      <c r="Y395" s="102">
        <v>43269</v>
      </c>
      <c r="Z395" s="102">
        <v>43280</v>
      </c>
      <c r="AA395" s="102">
        <v>43284</v>
      </c>
      <c r="AB395" s="102">
        <v>43297</v>
      </c>
      <c r="AC395" s="103" t="s">
        <v>3060</v>
      </c>
      <c r="AD395" s="104">
        <v>849691.66</v>
      </c>
      <c r="AE395" s="113">
        <f t="shared" si="61"/>
        <v>0</v>
      </c>
      <c r="AF395" s="60">
        <f t="shared" si="62"/>
        <v>0</v>
      </c>
      <c r="AG395" s="60">
        <f t="shared" si="63"/>
        <v>0</v>
      </c>
      <c r="AH395" s="60">
        <f t="shared" si="64"/>
        <v>1</v>
      </c>
      <c r="AI395" s="60">
        <f t="shared" si="65"/>
        <v>0</v>
      </c>
      <c r="AJ395" s="60">
        <f t="shared" si="66"/>
        <v>0</v>
      </c>
      <c r="AK395" s="60">
        <f t="shared" si="67"/>
        <v>0</v>
      </c>
      <c r="AL395" s="60">
        <f t="shared" si="68"/>
        <v>0</v>
      </c>
      <c r="AM395" s="60">
        <f t="shared" si="69"/>
        <v>1</v>
      </c>
      <c r="AN395" s="60">
        <f t="shared" si="70"/>
        <v>0</v>
      </c>
      <c r="AP395" s="359" t="s">
        <v>3548</v>
      </c>
    </row>
    <row r="396" spans="1:42" ht="35.450000000000003" hidden="1" customHeight="1">
      <c r="A396" s="26" t="s">
        <v>1202</v>
      </c>
      <c r="B396" s="34" t="s">
        <v>1897</v>
      </c>
      <c r="C396" s="26">
        <v>308201</v>
      </c>
      <c r="D396" s="35" t="s">
        <v>1857</v>
      </c>
      <c r="E396" s="35" t="s">
        <v>1853</v>
      </c>
      <c r="F396" s="36">
        <v>2</v>
      </c>
      <c r="G396" s="33"/>
      <c r="H396" s="34">
        <v>1</v>
      </c>
      <c r="I396" s="32"/>
      <c r="J396" s="32"/>
      <c r="K396" s="31"/>
      <c r="L396" s="31"/>
      <c r="M396" s="33"/>
      <c r="N396" s="39">
        <v>855977.1</v>
      </c>
      <c r="O396" s="40" t="s">
        <v>1901</v>
      </c>
      <c r="P396" s="68">
        <v>1</v>
      </c>
      <c r="Q396" s="95" t="s">
        <v>1942</v>
      </c>
      <c r="R396" s="123">
        <v>0.5</v>
      </c>
      <c r="S396" s="381">
        <v>0.8</v>
      </c>
      <c r="T396" s="96">
        <v>43359</v>
      </c>
      <c r="U396" s="95"/>
      <c r="V396" s="95" t="s">
        <v>3059</v>
      </c>
      <c r="W396" s="95" t="s">
        <v>3059</v>
      </c>
      <c r="X396" s="102">
        <v>43258</v>
      </c>
      <c r="Y396" s="102">
        <v>43269</v>
      </c>
      <c r="Z396" s="102">
        <v>43280</v>
      </c>
      <c r="AA396" s="102">
        <v>43284</v>
      </c>
      <c r="AB396" s="102">
        <v>43297</v>
      </c>
      <c r="AC396" s="103" t="s">
        <v>3060</v>
      </c>
      <c r="AD396" s="104">
        <v>851559.48</v>
      </c>
      <c r="AE396" s="113">
        <f t="shared" si="61"/>
        <v>0</v>
      </c>
      <c r="AF396" s="60">
        <f t="shared" si="62"/>
        <v>0</v>
      </c>
      <c r="AG396" s="60">
        <f t="shared" si="63"/>
        <v>0</v>
      </c>
      <c r="AH396" s="60">
        <f t="shared" si="64"/>
        <v>1</v>
      </c>
      <c r="AI396" s="60">
        <f t="shared" si="65"/>
        <v>0</v>
      </c>
      <c r="AJ396" s="60">
        <f t="shared" si="66"/>
        <v>0</v>
      </c>
      <c r="AK396" s="60">
        <f t="shared" si="67"/>
        <v>0</v>
      </c>
      <c r="AL396" s="60">
        <f t="shared" si="68"/>
        <v>0</v>
      </c>
      <c r="AM396" s="60">
        <f t="shared" si="69"/>
        <v>1</v>
      </c>
      <c r="AN396" s="60">
        <f t="shared" si="70"/>
        <v>0</v>
      </c>
      <c r="AP396" s="359" t="s">
        <v>3548</v>
      </c>
    </row>
    <row r="397" spans="1:42" ht="35.450000000000003" hidden="1" customHeight="1">
      <c r="A397" s="26" t="s">
        <v>1202</v>
      </c>
      <c r="B397" s="34" t="s">
        <v>1858</v>
      </c>
      <c r="C397" s="26">
        <v>301230</v>
      </c>
      <c r="D397" s="35" t="s">
        <v>1859</v>
      </c>
      <c r="E397" s="35" t="s">
        <v>1858</v>
      </c>
      <c r="F397" s="36">
        <v>1</v>
      </c>
      <c r="G397" s="33"/>
      <c r="H397" s="34">
        <v>1</v>
      </c>
      <c r="I397" s="32"/>
      <c r="J397" s="32"/>
      <c r="K397" s="31"/>
      <c r="L397" s="31"/>
      <c r="M397" s="33"/>
      <c r="N397" s="39">
        <v>1581624.3</v>
      </c>
      <c r="O397" s="40" t="s">
        <v>1901</v>
      </c>
      <c r="P397" s="68">
        <v>1</v>
      </c>
      <c r="Q397" s="95" t="s">
        <v>2131</v>
      </c>
      <c r="R397" s="123">
        <v>0.9</v>
      </c>
      <c r="S397" s="381">
        <v>1</v>
      </c>
      <c r="T397" s="97" t="s">
        <v>2177</v>
      </c>
      <c r="U397" s="95"/>
      <c r="V397" s="95" t="s">
        <v>2178</v>
      </c>
      <c r="W397" s="95" t="s">
        <v>2178</v>
      </c>
      <c r="X397" s="105" t="s">
        <v>3061</v>
      </c>
      <c r="Y397" s="105" t="s">
        <v>3062</v>
      </c>
      <c r="Z397" s="105" t="s">
        <v>3063</v>
      </c>
      <c r="AA397" s="105" t="s">
        <v>3063</v>
      </c>
      <c r="AB397" s="105" t="s">
        <v>1982</v>
      </c>
      <c r="AC397" s="105" t="s">
        <v>3064</v>
      </c>
      <c r="AD397" s="106">
        <v>1560549.3</v>
      </c>
      <c r="AE397" s="113">
        <f t="shared" si="61"/>
        <v>0</v>
      </c>
      <c r="AF397" s="60">
        <f t="shared" si="62"/>
        <v>0</v>
      </c>
      <c r="AG397" s="60">
        <f t="shared" si="63"/>
        <v>0</v>
      </c>
      <c r="AH397" s="60">
        <f t="shared" si="64"/>
        <v>0</v>
      </c>
      <c r="AI397" s="60">
        <f t="shared" si="65"/>
        <v>1</v>
      </c>
      <c r="AJ397" s="60">
        <f t="shared" si="66"/>
        <v>0</v>
      </c>
      <c r="AK397" s="60">
        <f t="shared" si="67"/>
        <v>0</v>
      </c>
      <c r="AL397" s="60">
        <f t="shared" si="68"/>
        <v>0</v>
      </c>
      <c r="AM397" s="60">
        <f t="shared" si="69"/>
        <v>0</v>
      </c>
      <c r="AN397" s="60">
        <f t="shared" si="70"/>
        <v>1</v>
      </c>
      <c r="AP397" s="359" t="s">
        <v>3548</v>
      </c>
    </row>
    <row r="398" spans="1:42" ht="35.450000000000003" hidden="1" customHeight="1">
      <c r="A398" s="26" t="s">
        <v>1202</v>
      </c>
      <c r="B398" s="34" t="s">
        <v>1858</v>
      </c>
      <c r="C398" s="26">
        <v>307931</v>
      </c>
      <c r="D398" s="35" t="s">
        <v>1860</v>
      </c>
      <c r="E398" s="35" t="s">
        <v>1858</v>
      </c>
      <c r="F398" s="36">
        <v>1</v>
      </c>
      <c r="G398" s="33"/>
      <c r="H398" s="34">
        <v>1</v>
      </c>
      <c r="I398" s="32"/>
      <c r="J398" s="32"/>
      <c r="K398" s="31"/>
      <c r="L398" s="31"/>
      <c r="M398" s="33"/>
      <c r="N398" s="39">
        <v>569350.89</v>
      </c>
      <c r="O398" s="40" t="s">
        <v>1901</v>
      </c>
      <c r="P398" s="68">
        <v>1</v>
      </c>
      <c r="Q398" s="95" t="s">
        <v>2131</v>
      </c>
      <c r="R398" s="123">
        <v>0.9</v>
      </c>
      <c r="S398" s="381">
        <v>1</v>
      </c>
      <c r="T398" s="97" t="s">
        <v>2177</v>
      </c>
      <c r="U398" s="95"/>
      <c r="V398" s="95" t="s">
        <v>2178</v>
      </c>
      <c r="W398" s="95" t="s">
        <v>2178</v>
      </c>
      <c r="X398" s="105" t="s">
        <v>3061</v>
      </c>
      <c r="Y398" s="105" t="s">
        <v>3062</v>
      </c>
      <c r="Z398" s="105" t="s">
        <v>3063</v>
      </c>
      <c r="AA398" s="105" t="s">
        <v>3063</v>
      </c>
      <c r="AB398" s="105" t="s">
        <v>1982</v>
      </c>
      <c r="AC398" s="105" t="s">
        <v>3064</v>
      </c>
      <c r="AD398" s="106">
        <v>543300.29</v>
      </c>
      <c r="AE398" s="113">
        <f t="shared" si="61"/>
        <v>0</v>
      </c>
      <c r="AF398" s="60">
        <f t="shared" si="62"/>
        <v>0</v>
      </c>
      <c r="AG398" s="60">
        <f t="shared" si="63"/>
        <v>0</v>
      </c>
      <c r="AH398" s="60">
        <f t="shared" si="64"/>
        <v>0</v>
      </c>
      <c r="AI398" s="60">
        <f t="shared" si="65"/>
        <v>1</v>
      </c>
      <c r="AJ398" s="60">
        <f t="shared" si="66"/>
        <v>0</v>
      </c>
      <c r="AK398" s="60">
        <f t="shared" si="67"/>
        <v>0</v>
      </c>
      <c r="AL398" s="60">
        <f t="shared" si="68"/>
        <v>0</v>
      </c>
      <c r="AM398" s="60">
        <f t="shared" si="69"/>
        <v>0</v>
      </c>
      <c r="AN398" s="60">
        <f t="shared" si="70"/>
        <v>1</v>
      </c>
      <c r="AP398" s="359" t="s">
        <v>3548</v>
      </c>
    </row>
    <row r="399" spans="1:42" ht="35.450000000000003" hidden="1" customHeight="1">
      <c r="A399" s="26" t="s">
        <v>1202</v>
      </c>
      <c r="B399" s="34" t="s">
        <v>1858</v>
      </c>
      <c r="C399" s="26">
        <v>307934</v>
      </c>
      <c r="D399" s="35" t="s">
        <v>1861</v>
      </c>
      <c r="E399" s="35" t="s">
        <v>1858</v>
      </c>
      <c r="F399" s="36">
        <v>1</v>
      </c>
      <c r="G399" s="33"/>
      <c r="H399" s="34">
        <v>1</v>
      </c>
      <c r="I399" s="32"/>
      <c r="J399" s="32"/>
      <c r="K399" s="31"/>
      <c r="L399" s="31"/>
      <c r="M399" s="33"/>
      <c r="N399" s="39">
        <v>607488.82999999996</v>
      </c>
      <c r="O399" s="40" t="s">
        <v>1901</v>
      </c>
      <c r="P399" s="68">
        <v>1</v>
      </c>
      <c r="Q399" s="95" t="s">
        <v>2131</v>
      </c>
      <c r="R399" s="123">
        <v>0.9</v>
      </c>
      <c r="S399" s="381">
        <v>1</v>
      </c>
      <c r="T399" s="97" t="s">
        <v>2177</v>
      </c>
      <c r="U399" s="95"/>
      <c r="V399" s="95" t="s">
        <v>2178</v>
      </c>
      <c r="W399" s="95" t="s">
        <v>2178</v>
      </c>
      <c r="X399" s="105" t="s">
        <v>3061</v>
      </c>
      <c r="Y399" s="105" t="s">
        <v>3062</v>
      </c>
      <c r="Z399" s="105" t="s">
        <v>3063</v>
      </c>
      <c r="AA399" s="105" t="s">
        <v>3063</v>
      </c>
      <c r="AB399" s="105" t="s">
        <v>1982</v>
      </c>
      <c r="AC399" s="105" t="s">
        <v>3064</v>
      </c>
      <c r="AD399" s="106">
        <v>586424.13</v>
      </c>
      <c r="AE399" s="113">
        <f t="shared" si="61"/>
        <v>0</v>
      </c>
      <c r="AF399" s="60">
        <f t="shared" si="62"/>
        <v>0</v>
      </c>
      <c r="AG399" s="60">
        <f t="shared" si="63"/>
        <v>0</v>
      </c>
      <c r="AH399" s="60">
        <f t="shared" si="64"/>
        <v>0</v>
      </c>
      <c r="AI399" s="60">
        <f t="shared" si="65"/>
        <v>1</v>
      </c>
      <c r="AJ399" s="60">
        <f t="shared" si="66"/>
        <v>0</v>
      </c>
      <c r="AK399" s="60">
        <f t="shared" si="67"/>
        <v>0</v>
      </c>
      <c r="AL399" s="60">
        <f t="shared" si="68"/>
        <v>0</v>
      </c>
      <c r="AM399" s="60">
        <f t="shared" si="69"/>
        <v>0</v>
      </c>
      <c r="AN399" s="60">
        <f t="shared" si="70"/>
        <v>1</v>
      </c>
      <c r="AP399" s="359" t="s">
        <v>3548</v>
      </c>
    </row>
    <row r="400" spans="1:42" ht="35.450000000000003" hidden="1" customHeight="1">
      <c r="A400" s="26" t="s">
        <v>1202</v>
      </c>
      <c r="B400" s="34" t="s">
        <v>1898</v>
      </c>
      <c r="C400" s="26">
        <v>301430</v>
      </c>
      <c r="D400" s="35" t="s">
        <v>1205</v>
      </c>
      <c r="E400" s="35" t="s">
        <v>1206</v>
      </c>
      <c r="F400" s="36">
        <v>2</v>
      </c>
      <c r="G400" s="33"/>
      <c r="H400" s="34">
        <v>1</v>
      </c>
      <c r="I400" s="32"/>
      <c r="J400" s="32"/>
      <c r="K400" s="31"/>
      <c r="L400" s="31"/>
      <c r="M400" s="33"/>
      <c r="N400" s="39">
        <v>1995063.29</v>
      </c>
      <c r="O400" s="40" t="s">
        <v>1901</v>
      </c>
      <c r="P400" s="68">
        <v>1</v>
      </c>
      <c r="Q400" s="95" t="s">
        <v>1942</v>
      </c>
      <c r="R400" s="123">
        <v>0.5</v>
      </c>
      <c r="S400" s="381">
        <v>0.72</v>
      </c>
      <c r="T400" s="95"/>
      <c r="U400" s="95"/>
      <c r="V400" s="95"/>
      <c r="W400" s="95"/>
      <c r="X400" s="95"/>
      <c r="Y400" s="95"/>
      <c r="Z400" s="95"/>
      <c r="AA400" s="95"/>
      <c r="AB400" s="95"/>
      <c r="AC400" s="95"/>
      <c r="AD400" s="95"/>
      <c r="AE400" s="113">
        <f t="shared" si="61"/>
        <v>0</v>
      </c>
      <c r="AF400" s="60">
        <f t="shared" si="62"/>
        <v>0</v>
      </c>
      <c r="AG400" s="60">
        <f t="shared" si="63"/>
        <v>0</v>
      </c>
      <c r="AH400" s="60">
        <f t="shared" si="64"/>
        <v>1</v>
      </c>
      <c r="AI400" s="60">
        <f t="shared" si="65"/>
        <v>0</v>
      </c>
      <c r="AJ400" s="60">
        <f t="shared" si="66"/>
        <v>0</v>
      </c>
      <c r="AK400" s="60">
        <f t="shared" si="67"/>
        <v>0</v>
      </c>
      <c r="AL400" s="60">
        <f t="shared" si="68"/>
        <v>0</v>
      </c>
      <c r="AM400" s="60">
        <f t="shared" si="69"/>
        <v>1</v>
      </c>
      <c r="AN400" s="60">
        <f t="shared" si="70"/>
        <v>0</v>
      </c>
      <c r="AP400" s="359" t="s">
        <v>3548</v>
      </c>
    </row>
    <row r="401" spans="1:42" ht="35.450000000000003" hidden="1" customHeight="1">
      <c r="A401" s="26" t="s">
        <v>1202</v>
      </c>
      <c r="B401" s="34" t="s">
        <v>1898</v>
      </c>
      <c r="C401" s="26">
        <v>301461</v>
      </c>
      <c r="D401" s="35" t="s">
        <v>1862</v>
      </c>
      <c r="E401" s="35" t="s">
        <v>1204</v>
      </c>
      <c r="F401" s="36">
        <v>2</v>
      </c>
      <c r="G401" s="33"/>
      <c r="H401" s="34">
        <v>1</v>
      </c>
      <c r="I401" s="32"/>
      <c r="J401" s="32"/>
      <c r="K401" s="31"/>
      <c r="L401" s="31"/>
      <c r="M401" s="33"/>
      <c r="N401" s="39">
        <v>1646492.71</v>
      </c>
      <c r="O401" s="40" t="s">
        <v>1902</v>
      </c>
      <c r="P401" s="68">
        <v>1</v>
      </c>
      <c r="Q401" s="163" t="s">
        <v>2131</v>
      </c>
      <c r="R401" s="123">
        <v>1</v>
      </c>
      <c r="S401" s="347">
        <v>1</v>
      </c>
      <c r="T401" s="95"/>
      <c r="U401" s="95"/>
      <c r="V401" s="95"/>
      <c r="W401" s="95"/>
      <c r="X401" s="95"/>
      <c r="Y401" s="95"/>
      <c r="Z401" s="95"/>
      <c r="AA401" s="95"/>
      <c r="AB401" s="95"/>
      <c r="AC401" s="95"/>
      <c r="AD401" s="95"/>
      <c r="AE401" s="113">
        <f t="shared" si="61"/>
        <v>0</v>
      </c>
      <c r="AF401" s="60">
        <f t="shared" si="62"/>
        <v>0</v>
      </c>
      <c r="AG401" s="60">
        <f t="shared" si="63"/>
        <v>0</v>
      </c>
      <c r="AH401" s="60">
        <f t="shared" si="64"/>
        <v>0</v>
      </c>
      <c r="AI401" s="60">
        <f t="shared" si="65"/>
        <v>1</v>
      </c>
      <c r="AJ401" s="60">
        <f t="shared" si="66"/>
        <v>0</v>
      </c>
      <c r="AK401" s="60">
        <f t="shared" si="67"/>
        <v>0</v>
      </c>
      <c r="AL401" s="60">
        <f t="shared" si="68"/>
        <v>0</v>
      </c>
      <c r="AM401" s="60">
        <f t="shared" si="69"/>
        <v>0</v>
      </c>
      <c r="AN401" s="60">
        <f t="shared" si="70"/>
        <v>1</v>
      </c>
      <c r="AP401" s="359" t="s">
        <v>3549</v>
      </c>
    </row>
    <row r="402" spans="1:42" ht="35.450000000000003" hidden="1" customHeight="1">
      <c r="A402" s="26" t="s">
        <v>1202</v>
      </c>
      <c r="B402" s="34" t="s">
        <v>1898</v>
      </c>
      <c r="C402" s="26">
        <v>308133</v>
      </c>
      <c r="D402" s="35" t="s">
        <v>1203</v>
      </c>
      <c r="E402" s="35" t="s">
        <v>1204</v>
      </c>
      <c r="F402" s="36">
        <v>2</v>
      </c>
      <c r="G402" s="33"/>
      <c r="H402" s="34">
        <v>1</v>
      </c>
      <c r="I402" s="32"/>
      <c r="J402" s="32"/>
      <c r="K402" s="31"/>
      <c r="L402" s="31"/>
      <c r="M402" s="33"/>
      <c r="N402" s="39">
        <v>1001553.79</v>
      </c>
      <c r="O402" s="40" t="s">
        <v>1902</v>
      </c>
      <c r="P402" s="68">
        <v>1</v>
      </c>
      <c r="Q402" s="163" t="s">
        <v>2131</v>
      </c>
      <c r="R402" s="123">
        <v>1</v>
      </c>
      <c r="S402" s="347">
        <v>1</v>
      </c>
      <c r="T402" s="95"/>
      <c r="U402" s="95"/>
      <c r="V402" s="95"/>
      <c r="W402" s="95"/>
      <c r="X402" s="95"/>
      <c r="Y402" s="95"/>
      <c r="Z402" s="95"/>
      <c r="AA402" s="95"/>
      <c r="AB402" s="95"/>
      <c r="AC402" s="95"/>
      <c r="AD402" s="95"/>
      <c r="AE402" s="113">
        <f t="shared" si="61"/>
        <v>0</v>
      </c>
      <c r="AF402" s="60">
        <f t="shared" si="62"/>
        <v>0</v>
      </c>
      <c r="AG402" s="60">
        <f t="shared" si="63"/>
        <v>0</v>
      </c>
      <c r="AH402" s="60">
        <f t="shared" si="64"/>
        <v>0</v>
      </c>
      <c r="AI402" s="60">
        <f t="shared" si="65"/>
        <v>1</v>
      </c>
      <c r="AJ402" s="60">
        <f t="shared" si="66"/>
        <v>0</v>
      </c>
      <c r="AK402" s="60">
        <f t="shared" si="67"/>
        <v>0</v>
      </c>
      <c r="AL402" s="60">
        <f t="shared" si="68"/>
        <v>0</v>
      </c>
      <c r="AM402" s="60">
        <f t="shared" si="69"/>
        <v>0</v>
      </c>
      <c r="AN402" s="60">
        <f t="shared" si="70"/>
        <v>1</v>
      </c>
      <c r="AP402" s="359" t="s">
        <v>3549</v>
      </c>
    </row>
    <row r="403" spans="1:42" ht="35.450000000000003" hidden="1" customHeight="1">
      <c r="A403" s="26" t="s">
        <v>1202</v>
      </c>
      <c r="B403" s="34" t="s">
        <v>1863</v>
      </c>
      <c r="C403" s="26">
        <v>301504</v>
      </c>
      <c r="D403" s="35" t="s">
        <v>1864</v>
      </c>
      <c r="E403" s="35" t="s">
        <v>1865</v>
      </c>
      <c r="F403" s="36">
        <v>3</v>
      </c>
      <c r="G403" s="33"/>
      <c r="H403" s="34">
        <v>1</v>
      </c>
      <c r="I403" s="32"/>
      <c r="J403" s="32"/>
      <c r="K403" s="31"/>
      <c r="L403" s="31"/>
      <c r="M403" s="33"/>
      <c r="N403" s="39">
        <v>497945.37759999995</v>
      </c>
      <c r="O403" s="40" t="s">
        <v>1901</v>
      </c>
      <c r="P403" s="68">
        <v>1</v>
      </c>
      <c r="Q403" s="163" t="s">
        <v>2131</v>
      </c>
      <c r="R403" s="123">
        <v>1</v>
      </c>
      <c r="S403" s="123">
        <v>1</v>
      </c>
      <c r="T403" s="107">
        <v>43430</v>
      </c>
      <c r="U403" s="95"/>
      <c r="V403" s="95"/>
      <c r="W403" s="108" t="s">
        <v>3065</v>
      </c>
      <c r="X403" s="108" t="s">
        <v>3065</v>
      </c>
      <c r="Y403" s="98">
        <v>43245</v>
      </c>
      <c r="Z403" s="98">
        <v>43259</v>
      </c>
      <c r="AA403" s="98">
        <v>43269</v>
      </c>
      <c r="AB403" s="98">
        <v>43272</v>
      </c>
      <c r="AC403" s="105" t="s">
        <v>3066</v>
      </c>
      <c r="AD403" s="109">
        <v>495945.38</v>
      </c>
      <c r="AE403" s="113">
        <f t="shared" si="61"/>
        <v>0</v>
      </c>
      <c r="AF403" s="60">
        <f t="shared" si="62"/>
        <v>0</v>
      </c>
      <c r="AG403" s="60">
        <f t="shared" si="63"/>
        <v>0</v>
      </c>
      <c r="AH403" s="60">
        <f t="shared" si="64"/>
        <v>0</v>
      </c>
      <c r="AI403" s="60">
        <f t="shared" si="65"/>
        <v>1</v>
      </c>
      <c r="AJ403" s="60">
        <f t="shared" si="66"/>
        <v>0</v>
      </c>
      <c r="AK403" s="60">
        <f t="shared" si="67"/>
        <v>0</v>
      </c>
      <c r="AL403" s="60">
        <f t="shared" si="68"/>
        <v>0</v>
      </c>
      <c r="AM403" s="60">
        <f t="shared" si="69"/>
        <v>0</v>
      </c>
      <c r="AN403" s="60">
        <f t="shared" si="70"/>
        <v>1</v>
      </c>
      <c r="AP403" s="359" t="s">
        <v>3548</v>
      </c>
    </row>
    <row r="404" spans="1:42" ht="35.450000000000003" hidden="1" customHeight="1">
      <c r="A404" s="26" t="s">
        <v>1202</v>
      </c>
      <c r="B404" s="34" t="s">
        <v>1863</v>
      </c>
      <c r="C404" s="26">
        <v>301505</v>
      </c>
      <c r="D404" s="35" t="s">
        <v>1867</v>
      </c>
      <c r="E404" s="35" t="s">
        <v>1865</v>
      </c>
      <c r="F404" s="36">
        <v>3</v>
      </c>
      <c r="G404" s="33"/>
      <c r="H404" s="34">
        <v>1</v>
      </c>
      <c r="I404" s="32"/>
      <c r="J404" s="32"/>
      <c r="K404" s="31"/>
      <c r="L404" s="31"/>
      <c r="M404" s="33"/>
      <c r="N404" s="39">
        <v>497945.37759999995</v>
      </c>
      <c r="O404" s="40" t="s">
        <v>1901</v>
      </c>
      <c r="P404" s="68">
        <v>1</v>
      </c>
      <c r="Q404" s="163" t="s">
        <v>2131</v>
      </c>
      <c r="R404" s="123">
        <v>1</v>
      </c>
      <c r="S404" s="123">
        <v>1</v>
      </c>
      <c r="T404" s="107">
        <v>43430</v>
      </c>
      <c r="U404" s="95"/>
      <c r="V404" s="95"/>
      <c r="W404" s="108" t="s">
        <v>3065</v>
      </c>
      <c r="X404" s="108" t="s">
        <v>3065</v>
      </c>
      <c r="Y404" s="98">
        <v>43245</v>
      </c>
      <c r="Z404" s="98">
        <v>43259</v>
      </c>
      <c r="AA404" s="98">
        <v>43269</v>
      </c>
      <c r="AB404" s="98">
        <v>43272</v>
      </c>
      <c r="AC404" s="105" t="s">
        <v>3066</v>
      </c>
      <c r="AD404" s="109">
        <v>495945.38</v>
      </c>
      <c r="AE404" s="113">
        <f t="shared" si="61"/>
        <v>0</v>
      </c>
      <c r="AF404" s="60">
        <f t="shared" si="62"/>
        <v>0</v>
      </c>
      <c r="AG404" s="60">
        <f t="shared" si="63"/>
        <v>0</v>
      </c>
      <c r="AH404" s="60">
        <f t="shared" si="64"/>
        <v>0</v>
      </c>
      <c r="AI404" s="60">
        <f t="shared" si="65"/>
        <v>1</v>
      </c>
      <c r="AJ404" s="60">
        <f t="shared" si="66"/>
        <v>0</v>
      </c>
      <c r="AK404" s="60">
        <f t="shared" si="67"/>
        <v>0</v>
      </c>
      <c r="AL404" s="60">
        <f t="shared" si="68"/>
        <v>0</v>
      </c>
      <c r="AM404" s="60">
        <f t="shared" si="69"/>
        <v>0</v>
      </c>
      <c r="AN404" s="60">
        <f t="shared" si="70"/>
        <v>1</v>
      </c>
      <c r="AP404" s="359" t="s">
        <v>3548</v>
      </c>
    </row>
    <row r="405" spans="1:42" ht="35.450000000000003" hidden="1" customHeight="1">
      <c r="A405" s="26" t="s">
        <v>1202</v>
      </c>
      <c r="B405" s="34" t="s">
        <v>1863</v>
      </c>
      <c r="C405" s="26">
        <v>308602</v>
      </c>
      <c r="D405" s="35" t="s">
        <v>1866</v>
      </c>
      <c r="E405" s="35" t="s">
        <v>1865</v>
      </c>
      <c r="F405" s="36">
        <v>3</v>
      </c>
      <c r="G405" s="33"/>
      <c r="H405" s="34">
        <v>1</v>
      </c>
      <c r="I405" s="32"/>
      <c r="J405" s="32"/>
      <c r="K405" s="31"/>
      <c r="L405" s="31"/>
      <c r="M405" s="33"/>
      <c r="N405" s="39">
        <v>497945.37759999995</v>
      </c>
      <c r="O405" s="40" t="s">
        <v>1901</v>
      </c>
      <c r="P405" s="68">
        <v>1</v>
      </c>
      <c r="Q405" s="163" t="s">
        <v>2131</v>
      </c>
      <c r="R405" s="123">
        <v>1</v>
      </c>
      <c r="S405" s="123">
        <v>1</v>
      </c>
      <c r="T405" s="107">
        <v>43430</v>
      </c>
      <c r="U405" s="95"/>
      <c r="V405" s="95"/>
      <c r="W405" s="108" t="s">
        <v>3065</v>
      </c>
      <c r="X405" s="108" t="s">
        <v>3065</v>
      </c>
      <c r="Y405" s="98">
        <v>43245</v>
      </c>
      <c r="Z405" s="98">
        <v>43259</v>
      </c>
      <c r="AA405" s="98">
        <v>43269</v>
      </c>
      <c r="AB405" s="98">
        <v>43272</v>
      </c>
      <c r="AC405" s="105" t="s">
        <v>3066</v>
      </c>
      <c r="AD405" s="109">
        <v>495945.38</v>
      </c>
      <c r="AE405" s="113">
        <f t="shared" si="61"/>
        <v>0</v>
      </c>
      <c r="AF405" s="60">
        <f t="shared" si="62"/>
        <v>0</v>
      </c>
      <c r="AG405" s="60">
        <f t="shared" si="63"/>
        <v>0</v>
      </c>
      <c r="AH405" s="60">
        <f t="shared" si="64"/>
        <v>0</v>
      </c>
      <c r="AI405" s="60">
        <f t="shared" si="65"/>
        <v>1</v>
      </c>
      <c r="AJ405" s="60">
        <f t="shared" si="66"/>
        <v>0</v>
      </c>
      <c r="AK405" s="60">
        <f t="shared" si="67"/>
        <v>0</v>
      </c>
      <c r="AL405" s="60">
        <f t="shared" si="68"/>
        <v>0</v>
      </c>
      <c r="AM405" s="60">
        <f t="shared" si="69"/>
        <v>0</v>
      </c>
      <c r="AN405" s="60">
        <f t="shared" si="70"/>
        <v>1</v>
      </c>
      <c r="AP405" s="359" t="s">
        <v>3548</v>
      </c>
    </row>
    <row r="406" spans="1:42" ht="35.450000000000003" hidden="1" customHeight="1">
      <c r="A406" s="26" t="s">
        <v>1202</v>
      </c>
      <c r="B406" s="34" t="s">
        <v>1865</v>
      </c>
      <c r="C406" s="26">
        <v>342575</v>
      </c>
      <c r="D406" s="35" t="s">
        <v>1868</v>
      </c>
      <c r="E406" s="35" t="s">
        <v>1865</v>
      </c>
      <c r="F406" s="36">
        <v>3</v>
      </c>
      <c r="G406" s="33"/>
      <c r="H406" s="34">
        <v>1</v>
      </c>
      <c r="I406" s="32"/>
      <c r="J406" s="32"/>
      <c r="K406" s="31"/>
      <c r="L406" s="31"/>
      <c r="M406" s="33"/>
      <c r="N406" s="39">
        <v>497945.37759999995</v>
      </c>
      <c r="O406" s="40" t="s">
        <v>1901</v>
      </c>
      <c r="P406" s="68">
        <v>1</v>
      </c>
      <c r="Q406" s="163" t="s">
        <v>2131</v>
      </c>
      <c r="R406" s="123">
        <v>1</v>
      </c>
      <c r="S406" s="123">
        <v>1</v>
      </c>
      <c r="T406" s="107">
        <v>43430</v>
      </c>
      <c r="U406" s="95"/>
      <c r="V406" s="95"/>
      <c r="W406" s="108" t="s">
        <v>3065</v>
      </c>
      <c r="X406" s="108" t="s">
        <v>3065</v>
      </c>
      <c r="Y406" s="98">
        <v>43245</v>
      </c>
      <c r="Z406" s="98">
        <v>43259</v>
      </c>
      <c r="AA406" s="98">
        <v>43269</v>
      </c>
      <c r="AB406" s="98">
        <v>43272</v>
      </c>
      <c r="AC406" s="105" t="s">
        <v>3066</v>
      </c>
      <c r="AD406" s="109">
        <v>495945.38</v>
      </c>
      <c r="AE406" s="113">
        <f t="shared" si="61"/>
        <v>0</v>
      </c>
      <c r="AF406" s="60">
        <f t="shared" si="62"/>
        <v>0</v>
      </c>
      <c r="AG406" s="60">
        <f t="shared" si="63"/>
        <v>0</v>
      </c>
      <c r="AH406" s="60">
        <f t="shared" si="64"/>
        <v>0</v>
      </c>
      <c r="AI406" s="60">
        <f t="shared" si="65"/>
        <v>1</v>
      </c>
      <c r="AJ406" s="60">
        <f t="shared" si="66"/>
        <v>0</v>
      </c>
      <c r="AK406" s="60">
        <f t="shared" si="67"/>
        <v>0</v>
      </c>
      <c r="AL406" s="60">
        <f t="shared" si="68"/>
        <v>0</v>
      </c>
      <c r="AM406" s="60">
        <f t="shared" si="69"/>
        <v>0</v>
      </c>
      <c r="AN406" s="60">
        <f t="shared" si="70"/>
        <v>1</v>
      </c>
      <c r="AP406" s="359" t="s">
        <v>3548</v>
      </c>
    </row>
    <row r="407" spans="1:42" ht="35.450000000000003" hidden="1" customHeight="1">
      <c r="A407" s="26" t="s">
        <v>1202</v>
      </c>
      <c r="B407" s="34" t="s">
        <v>1869</v>
      </c>
      <c r="C407" s="26">
        <v>301133</v>
      </c>
      <c r="D407" s="35" t="s">
        <v>1870</v>
      </c>
      <c r="E407" s="35" t="s">
        <v>1871</v>
      </c>
      <c r="F407" s="36">
        <v>3</v>
      </c>
      <c r="G407" s="33"/>
      <c r="H407" s="34">
        <v>1</v>
      </c>
      <c r="I407" s="32"/>
      <c r="J407" s="32"/>
      <c r="K407" s="31"/>
      <c r="L407" s="31"/>
      <c r="M407" s="33"/>
      <c r="N407" s="39">
        <v>490560.77</v>
      </c>
      <c r="O407" s="40" t="s">
        <v>1901</v>
      </c>
      <c r="P407" s="68">
        <v>1</v>
      </c>
      <c r="Q407" s="404" t="s">
        <v>2131</v>
      </c>
      <c r="R407" s="123">
        <v>1</v>
      </c>
      <c r="S407" s="123">
        <v>1</v>
      </c>
      <c r="T407" s="95"/>
      <c r="U407" s="95"/>
      <c r="V407" s="95"/>
      <c r="W407" s="95"/>
      <c r="X407" s="95"/>
      <c r="Y407" s="95"/>
      <c r="Z407" s="95"/>
      <c r="AA407" s="95"/>
      <c r="AB407" s="95"/>
      <c r="AC407" s="95"/>
      <c r="AD407" s="95"/>
      <c r="AE407" s="113">
        <f t="shared" si="61"/>
        <v>0</v>
      </c>
      <c r="AF407" s="60">
        <f t="shared" si="62"/>
        <v>0</v>
      </c>
      <c r="AG407" s="60">
        <f t="shared" si="63"/>
        <v>0</v>
      </c>
      <c r="AH407" s="60">
        <f t="shared" si="64"/>
        <v>0</v>
      </c>
      <c r="AI407" s="60">
        <f t="shared" si="65"/>
        <v>1</v>
      </c>
      <c r="AJ407" s="60">
        <f t="shared" si="66"/>
        <v>0</v>
      </c>
      <c r="AK407" s="60">
        <f t="shared" si="67"/>
        <v>0</v>
      </c>
      <c r="AL407" s="60">
        <f t="shared" si="68"/>
        <v>0</v>
      </c>
      <c r="AM407" s="60">
        <f t="shared" si="69"/>
        <v>0</v>
      </c>
      <c r="AN407" s="60">
        <f t="shared" si="70"/>
        <v>1</v>
      </c>
      <c r="AP407" s="359" t="s">
        <v>3549</v>
      </c>
    </row>
    <row r="408" spans="1:42" ht="35.450000000000003" hidden="1" customHeight="1">
      <c r="A408" s="26" t="s">
        <v>1202</v>
      </c>
      <c r="B408" s="34" t="s">
        <v>1869</v>
      </c>
      <c r="C408" s="26">
        <v>301154</v>
      </c>
      <c r="D408" s="35" t="s">
        <v>1885</v>
      </c>
      <c r="E408" s="35" t="s">
        <v>1871</v>
      </c>
      <c r="F408" s="36">
        <v>3</v>
      </c>
      <c r="G408" s="33"/>
      <c r="H408" s="34">
        <v>1</v>
      </c>
      <c r="I408" s="32"/>
      <c r="J408" s="32"/>
      <c r="K408" s="31"/>
      <c r="L408" s="31"/>
      <c r="M408" s="33"/>
      <c r="N408" s="39">
        <v>1383834.72</v>
      </c>
      <c r="O408" s="40" t="s">
        <v>1901</v>
      </c>
      <c r="P408" s="68">
        <v>1</v>
      </c>
      <c r="Q408" s="404" t="s">
        <v>2131</v>
      </c>
      <c r="R408" s="123">
        <v>1</v>
      </c>
      <c r="S408" s="123">
        <v>1</v>
      </c>
      <c r="T408" s="95"/>
      <c r="U408" s="95"/>
      <c r="V408" s="95"/>
      <c r="W408" s="95"/>
      <c r="X408" s="95"/>
      <c r="Y408" s="95"/>
      <c r="Z408" s="95"/>
      <c r="AA408" s="95"/>
      <c r="AB408" s="95"/>
      <c r="AC408" s="95"/>
      <c r="AD408" s="95"/>
      <c r="AE408" s="113">
        <f t="shared" si="61"/>
        <v>0</v>
      </c>
      <c r="AF408" s="60">
        <f t="shared" si="62"/>
        <v>0</v>
      </c>
      <c r="AG408" s="60">
        <f t="shared" si="63"/>
        <v>0</v>
      </c>
      <c r="AH408" s="60">
        <f t="shared" si="64"/>
        <v>0</v>
      </c>
      <c r="AI408" s="60">
        <f t="shared" si="65"/>
        <v>1</v>
      </c>
      <c r="AJ408" s="60">
        <f t="shared" si="66"/>
        <v>0</v>
      </c>
      <c r="AK408" s="60">
        <f t="shared" si="67"/>
        <v>0</v>
      </c>
      <c r="AL408" s="60">
        <f t="shared" si="68"/>
        <v>0</v>
      </c>
      <c r="AM408" s="60">
        <f t="shared" si="69"/>
        <v>0</v>
      </c>
      <c r="AN408" s="60">
        <f t="shared" si="70"/>
        <v>1</v>
      </c>
      <c r="AP408" s="359" t="s">
        <v>3548</v>
      </c>
    </row>
    <row r="409" spans="1:42" ht="35.450000000000003" hidden="1" customHeight="1">
      <c r="A409" s="26" t="s">
        <v>1202</v>
      </c>
      <c r="B409" s="34" t="s">
        <v>1872</v>
      </c>
      <c r="C409" s="26">
        <v>342576</v>
      </c>
      <c r="D409" s="35" t="s">
        <v>1873</v>
      </c>
      <c r="E409" s="35" t="s">
        <v>1874</v>
      </c>
      <c r="F409" s="36">
        <v>1</v>
      </c>
      <c r="G409" s="33"/>
      <c r="H409" s="34">
        <v>1</v>
      </c>
      <c r="I409" s="32"/>
      <c r="J409" s="32"/>
      <c r="K409" s="31"/>
      <c r="L409" s="31"/>
      <c r="M409" s="33"/>
      <c r="N409" s="39">
        <v>1306742.55</v>
      </c>
      <c r="O409" s="40" t="s">
        <v>1901</v>
      </c>
      <c r="P409" s="68">
        <v>1</v>
      </c>
      <c r="Q409" s="368" t="s">
        <v>2131</v>
      </c>
      <c r="R409" s="347">
        <v>0.8</v>
      </c>
      <c r="S409" s="100">
        <v>1</v>
      </c>
      <c r="T409" s="99" t="s">
        <v>1962</v>
      </c>
      <c r="U409" s="99"/>
      <c r="V409" s="99"/>
      <c r="W409" s="99"/>
      <c r="X409" s="101">
        <v>43258</v>
      </c>
      <c r="Y409" s="101">
        <v>43264</v>
      </c>
      <c r="Z409" s="101">
        <v>43276</v>
      </c>
      <c r="AA409" s="101">
        <v>43282</v>
      </c>
      <c r="AB409" s="101">
        <v>43285</v>
      </c>
      <c r="AC409" s="99"/>
      <c r="AD409" s="99"/>
      <c r="AE409" s="113">
        <f t="shared" si="61"/>
        <v>0</v>
      </c>
      <c r="AF409" s="60">
        <f t="shared" si="62"/>
        <v>0</v>
      </c>
      <c r="AG409" s="60">
        <f t="shared" si="63"/>
        <v>0</v>
      </c>
      <c r="AH409" s="60">
        <f t="shared" si="64"/>
        <v>0</v>
      </c>
      <c r="AI409" s="60">
        <f t="shared" si="65"/>
        <v>1</v>
      </c>
      <c r="AJ409" s="60">
        <f t="shared" si="66"/>
        <v>0</v>
      </c>
      <c r="AK409" s="60">
        <f t="shared" si="67"/>
        <v>0</v>
      </c>
      <c r="AL409" s="60">
        <f t="shared" si="68"/>
        <v>0</v>
      </c>
      <c r="AM409" s="60">
        <f t="shared" si="69"/>
        <v>0</v>
      </c>
      <c r="AN409" s="60">
        <f t="shared" si="70"/>
        <v>1</v>
      </c>
      <c r="AP409" s="359" t="s">
        <v>3549</v>
      </c>
    </row>
    <row r="410" spans="1:42" ht="35.450000000000003" hidden="1" customHeight="1">
      <c r="A410" s="26" t="s">
        <v>350</v>
      </c>
      <c r="B410" s="34" t="s">
        <v>351</v>
      </c>
      <c r="C410" s="26">
        <v>301798</v>
      </c>
      <c r="D410" s="35" t="s">
        <v>353</v>
      </c>
      <c r="E410" s="35" t="s">
        <v>352</v>
      </c>
      <c r="F410" s="36">
        <v>1</v>
      </c>
      <c r="G410" s="33"/>
      <c r="H410" s="34">
        <v>1</v>
      </c>
      <c r="I410" s="32"/>
      <c r="J410" s="32"/>
      <c r="K410" s="31"/>
      <c r="L410" s="31"/>
      <c r="M410" s="33"/>
      <c r="N410" s="39">
        <v>415231.83</v>
      </c>
      <c r="O410" s="40" t="s">
        <v>1901</v>
      </c>
      <c r="P410" s="68">
        <v>1</v>
      </c>
      <c r="Q410" s="95" t="s">
        <v>2131</v>
      </c>
      <c r="R410" s="354"/>
      <c r="S410" s="123">
        <v>1</v>
      </c>
      <c r="T410" s="95" t="s">
        <v>2179</v>
      </c>
      <c r="U410" s="95"/>
      <c r="V410" s="95"/>
      <c r="W410" s="95" t="s">
        <v>2180</v>
      </c>
      <c r="X410" s="124" t="s">
        <v>2181</v>
      </c>
      <c r="Y410" s="124" t="s">
        <v>2182</v>
      </c>
      <c r="Z410" s="124" t="s">
        <v>2183</v>
      </c>
      <c r="AA410" s="124" t="s">
        <v>2184</v>
      </c>
      <c r="AB410" s="124" t="s">
        <v>2185</v>
      </c>
      <c r="AC410" s="117" t="s">
        <v>2186</v>
      </c>
      <c r="AD410" s="125">
        <v>392996.40155999997</v>
      </c>
      <c r="AE410" s="113">
        <f t="shared" si="61"/>
        <v>0</v>
      </c>
      <c r="AF410" s="60">
        <f t="shared" si="62"/>
        <v>0</v>
      </c>
      <c r="AG410" s="60">
        <f t="shared" si="63"/>
        <v>0</v>
      </c>
      <c r="AH410" s="60">
        <f t="shared" si="64"/>
        <v>0</v>
      </c>
      <c r="AI410" s="60">
        <f t="shared" si="65"/>
        <v>1</v>
      </c>
      <c r="AJ410" s="60">
        <f t="shared" si="66"/>
        <v>0</v>
      </c>
      <c r="AK410" s="60">
        <f t="shared" si="67"/>
        <v>0</v>
      </c>
      <c r="AL410" s="60">
        <f t="shared" si="68"/>
        <v>0</v>
      </c>
      <c r="AM410" s="60">
        <f t="shared" si="69"/>
        <v>0</v>
      </c>
      <c r="AN410" s="60">
        <f t="shared" si="70"/>
        <v>1</v>
      </c>
      <c r="AP410" s="359" t="s">
        <v>3548</v>
      </c>
    </row>
    <row r="411" spans="1:42" ht="35.450000000000003" hidden="1" customHeight="1">
      <c r="A411" s="26" t="s">
        <v>350</v>
      </c>
      <c r="B411" s="34" t="s">
        <v>351</v>
      </c>
      <c r="C411" s="26">
        <v>301802</v>
      </c>
      <c r="D411" s="35" t="s">
        <v>354</v>
      </c>
      <c r="E411" s="35" t="s">
        <v>352</v>
      </c>
      <c r="F411" s="36">
        <v>1</v>
      </c>
      <c r="G411" s="33"/>
      <c r="H411" s="34">
        <v>1</v>
      </c>
      <c r="I411" s="32"/>
      <c r="J411" s="32"/>
      <c r="K411" s="31"/>
      <c r="L411" s="31"/>
      <c r="M411" s="33"/>
      <c r="N411" s="39">
        <v>446113.47</v>
      </c>
      <c r="O411" s="40" t="s">
        <v>1900</v>
      </c>
      <c r="P411" s="68">
        <v>1</v>
      </c>
      <c r="Q411" s="95" t="s">
        <v>2131</v>
      </c>
      <c r="R411" s="354"/>
      <c r="S411" s="123">
        <v>1</v>
      </c>
      <c r="T411" s="95" t="s">
        <v>2179</v>
      </c>
      <c r="U411" s="95"/>
      <c r="V411" s="95"/>
      <c r="W411" s="95" t="s">
        <v>2180</v>
      </c>
      <c r="X411" s="95" t="s">
        <v>2181</v>
      </c>
      <c r="Y411" s="95" t="s">
        <v>2182</v>
      </c>
      <c r="Z411" s="95" t="s">
        <v>2183</v>
      </c>
      <c r="AA411" s="95" t="s">
        <v>2184</v>
      </c>
      <c r="AB411" s="95" t="s">
        <v>2185</v>
      </c>
      <c r="AC411" s="117" t="s">
        <v>2186</v>
      </c>
      <c r="AD411" s="125">
        <v>423592.75349999999</v>
      </c>
      <c r="AE411" s="113">
        <f t="shared" si="61"/>
        <v>0</v>
      </c>
      <c r="AF411" s="60">
        <f t="shared" si="62"/>
        <v>0</v>
      </c>
      <c r="AG411" s="60">
        <f t="shared" si="63"/>
        <v>0</v>
      </c>
      <c r="AH411" s="60">
        <f t="shared" si="64"/>
        <v>0</v>
      </c>
      <c r="AI411" s="60">
        <f t="shared" si="65"/>
        <v>1</v>
      </c>
      <c r="AJ411" s="60">
        <f t="shared" si="66"/>
        <v>0</v>
      </c>
      <c r="AK411" s="60">
        <f t="shared" si="67"/>
        <v>0</v>
      </c>
      <c r="AL411" s="60">
        <f t="shared" si="68"/>
        <v>0</v>
      </c>
      <c r="AM411" s="60">
        <f t="shared" si="69"/>
        <v>0</v>
      </c>
      <c r="AN411" s="60">
        <f t="shared" si="70"/>
        <v>1</v>
      </c>
      <c r="AP411" s="359" t="s">
        <v>3548</v>
      </c>
    </row>
    <row r="412" spans="1:42" ht="35.450000000000003" hidden="1" customHeight="1">
      <c r="A412" s="26" t="s">
        <v>350</v>
      </c>
      <c r="B412" s="34" t="s">
        <v>469</v>
      </c>
      <c r="C412" s="26">
        <v>109930</v>
      </c>
      <c r="D412" s="35" t="s">
        <v>476</v>
      </c>
      <c r="E412" s="35" t="s">
        <v>477</v>
      </c>
      <c r="F412" s="36">
        <v>0</v>
      </c>
      <c r="G412" s="33"/>
      <c r="H412" s="34">
        <v>1</v>
      </c>
      <c r="I412" s="32"/>
      <c r="J412" s="32"/>
      <c r="K412" s="31"/>
      <c r="L412" s="31"/>
      <c r="M412" s="33"/>
      <c r="N412" s="39">
        <v>897069.46</v>
      </c>
      <c r="O412" s="40" t="s">
        <v>1902</v>
      </c>
      <c r="P412" s="68">
        <v>1</v>
      </c>
      <c r="Q412" s="95" t="s">
        <v>2131</v>
      </c>
      <c r="R412" s="354"/>
      <c r="S412" s="123">
        <v>1</v>
      </c>
      <c r="T412" s="95"/>
      <c r="U412" s="95"/>
      <c r="V412" s="95"/>
      <c r="W412" s="95"/>
      <c r="X412" s="95"/>
      <c r="Y412" s="95"/>
      <c r="Z412" s="95"/>
      <c r="AA412" s="95"/>
      <c r="AB412" s="95"/>
      <c r="AC412" s="95"/>
      <c r="AD412" s="95"/>
      <c r="AE412" s="113">
        <f t="shared" si="61"/>
        <v>0</v>
      </c>
      <c r="AF412" s="60">
        <f t="shared" si="62"/>
        <v>0</v>
      </c>
      <c r="AG412" s="60">
        <f t="shared" si="63"/>
        <v>0</v>
      </c>
      <c r="AH412" s="60">
        <f t="shared" si="64"/>
        <v>0</v>
      </c>
      <c r="AI412" s="60">
        <f t="shared" si="65"/>
        <v>1</v>
      </c>
      <c r="AJ412" s="60">
        <f t="shared" si="66"/>
        <v>0</v>
      </c>
      <c r="AK412" s="60">
        <f t="shared" si="67"/>
        <v>0</v>
      </c>
      <c r="AL412" s="60">
        <f t="shared" si="68"/>
        <v>0</v>
      </c>
      <c r="AM412" s="60">
        <f t="shared" si="69"/>
        <v>0</v>
      </c>
      <c r="AN412" s="60">
        <f t="shared" si="70"/>
        <v>1</v>
      </c>
      <c r="AP412" s="359" t="s">
        <v>3549</v>
      </c>
    </row>
    <row r="413" spans="1:42" ht="35.450000000000003" hidden="1" customHeight="1">
      <c r="A413" s="26" t="s">
        <v>350</v>
      </c>
      <c r="B413" s="34" t="s">
        <v>469</v>
      </c>
      <c r="C413" s="26">
        <v>301557</v>
      </c>
      <c r="D413" s="35" t="s">
        <v>472</v>
      </c>
      <c r="E413" s="35" t="s">
        <v>473</v>
      </c>
      <c r="F413" s="36">
        <v>0</v>
      </c>
      <c r="G413" s="33"/>
      <c r="H413" s="34">
        <v>1</v>
      </c>
      <c r="I413" s="438"/>
      <c r="J413" s="438"/>
      <c r="K413" s="31"/>
      <c r="L413" s="31"/>
      <c r="M413" s="33"/>
      <c r="N413" s="39">
        <v>437061.38</v>
      </c>
      <c r="O413" s="40" t="s">
        <v>1900</v>
      </c>
      <c r="P413" s="68">
        <v>1</v>
      </c>
      <c r="Q413" s="406" t="s">
        <v>1942</v>
      </c>
      <c r="R413" s="354"/>
      <c r="S413" s="123">
        <v>0</v>
      </c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113">
        <f t="shared" si="61"/>
        <v>0</v>
      </c>
      <c r="AF413" s="60">
        <f t="shared" si="62"/>
        <v>0</v>
      </c>
      <c r="AG413" s="60">
        <f t="shared" si="63"/>
        <v>0</v>
      </c>
      <c r="AH413" s="60">
        <f t="shared" si="64"/>
        <v>1</v>
      </c>
      <c r="AI413" s="60">
        <f t="shared" si="65"/>
        <v>0</v>
      </c>
      <c r="AJ413" s="60">
        <f t="shared" si="66"/>
        <v>0</v>
      </c>
      <c r="AK413" s="60">
        <f t="shared" si="67"/>
        <v>0</v>
      </c>
      <c r="AL413" s="60">
        <f t="shared" si="68"/>
        <v>0</v>
      </c>
      <c r="AM413" s="60">
        <f t="shared" si="69"/>
        <v>1</v>
      </c>
      <c r="AN413" s="60">
        <f t="shared" si="70"/>
        <v>0</v>
      </c>
      <c r="AO413" t="s">
        <v>3546</v>
      </c>
      <c r="AP413" s="359" t="s">
        <v>3548</v>
      </c>
    </row>
    <row r="414" spans="1:42" ht="35.450000000000003" hidden="1" customHeight="1">
      <c r="A414" s="26" t="s">
        <v>350</v>
      </c>
      <c r="B414" s="34" t="s">
        <v>469</v>
      </c>
      <c r="C414" s="26">
        <v>301558</v>
      </c>
      <c r="D414" s="35" t="s">
        <v>474</v>
      </c>
      <c r="E414" s="35" t="s">
        <v>424</v>
      </c>
      <c r="F414" s="36">
        <v>0</v>
      </c>
      <c r="G414" s="33"/>
      <c r="H414" s="34">
        <v>1</v>
      </c>
      <c r="I414" s="438"/>
      <c r="J414" s="438"/>
      <c r="K414" s="31"/>
      <c r="L414" s="31"/>
      <c r="M414" s="33"/>
      <c r="N414" s="39">
        <v>897069.46</v>
      </c>
      <c r="O414" s="40" t="s">
        <v>1902</v>
      </c>
      <c r="P414" s="68">
        <v>1</v>
      </c>
      <c r="Q414" s="95" t="s">
        <v>2131</v>
      </c>
      <c r="R414" s="354">
        <v>0.2</v>
      </c>
      <c r="S414" s="123">
        <v>1</v>
      </c>
      <c r="T414" s="95"/>
      <c r="U414" s="95"/>
      <c r="V414" s="95"/>
      <c r="W414" s="95"/>
      <c r="X414" s="95"/>
      <c r="Y414" s="95"/>
      <c r="Z414" s="95"/>
      <c r="AA414" s="95"/>
      <c r="AB414" s="95"/>
      <c r="AC414" s="95"/>
      <c r="AD414" s="95"/>
      <c r="AE414" s="113">
        <f t="shared" si="61"/>
        <v>0</v>
      </c>
      <c r="AF414" s="60">
        <f t="shared" si="62"/>
        <v>0</v>
      </c>
      <c r="AG414" s="60">
        <f t="shared" si="63"/>
        <v>0</v>
      </c>
      <c r="AH414" s="60">
        <f t="shared" si="64"/>
        <v>0</v>
      </c>
      <c r="AI414" s="60">
        <f t="shared" si="65"/>
        <v>1</v>
      </c>
      <c r="AJ414" s="60">
        <f t="shared" si="66"/>
        <v>0</v>
      </c>
      <c r="AK414" s="60">
        <f t="shared" si="67"/>
        <v>0</v>
      </c>
      <c r="AL414" s="60">
        <f t="shared" si="68"/>
        <v>0</v>
      </c>
      <c r="AM414" s="60">
        <f t="shared" si="69"/>
        <v>0</v>
      </c>
      <c r="AN414" s="60">
        <f t="shared" si="70"/>
        <v>1</v>
      </c>
      <c r="AP414" s="359" t="s">
        <v>3549</v>
      </c>
    </row>
    <row r="415" spans="1:42" ht="35.450000000000003" hidden="1" customHeight="1">
      <c r="A415" s="26" t="s">
        <v>350</v>
      </c>
      <c r="B415" s="34" t="s">
        <v>469</v>
      </c>
      <c r="C415" s="26">
        <v>301553</v>
      </c>
      <c r="D415" s="35" t="s">
        <v>475</v>
      </c>
      <c r="E415" s="35" t="s">
        <v>471</v>
      </c>
      <c r="F415" s="36">
        <v>0</v>
      </c>
      <c r="G415" s="33"/>
      <c r="H415" s="34">
        <v>1</v>
      </c>
      <c r="I415" s="32"/>
      <c r="J415" s="32"/>
      <c r="K415" s="31"/>
      <c r="L415" s="31"/>
      <c r="M415" s="33"/>
      <c r="N415" s="39">
        <v>437061.38</v>
      </c>
      <c r="O415" s="40" t="s">
        <v>1900</v>
      </c>
      <c r="P415" s="68">
        <v>1</v>
      </c>
      <c r="Q415" s="406" t="s">
        <v>1942</v>
      </c>
      <c r="R415" s="354"/>
      <c r="S415" s="123">
        <v>0</v>
      </c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113">
        <f t="shared" si="61"/>
        <v>0</v>
      </c>
      <c r="AF415" s="60">
        <f t="shared" si="62"/>
        <v>0</v>
      </c>
      <c r="AG415" s="60">
        <f t="shared" si="63"/>
        <v>0</v>
      </c>
      <c r="AH415" s="60">
        <f t="shared" si="64"/>
        <v>1</v>
      </c>
      <c r="AI415" s="60">
        <f t="shared" si="65"/>
        <v>0</v>
      </c>
      <c r="AJ415" s="60">
        <f t="shared" si="66"/>
        <v>0</v>
      </c>
      <c r="AK415" s="60">
        <f t="shared" si="67"/>
        <v>0</v>
      </c>
      <c r="AL415" s="60">
        <f t="shared" si="68"/>
        <v>0</v>
      </c>
      <c r="AM415" s="60">
        <f t="shared" si="69"/>
        <v>1</v>
      </c>
      <c r="AN415" s="60">
        <f t="shared" si="70"/>
        <v>0</v>
      </c>
      <c r="AO415" t="s">
        <v>3546</v>
      </c>
      <c r="AP415" s="359" t="s">
        <v>3549</v>
      </c>
    </row>
    <row r="416" spans="1:42" ht="35.450000000000003" hidden="1" customHeight="1">
      <c r="A416" s="26" t="s">
        <v>350</v>
      </c>
      <c r="B416" s="34" t="s">
        <v>469</v>
      </c>
      <c r="C416" s="26">
        <v>301556</v>
      </c>
      <c r="D416" s="35" t="s">
        <v>470</v>
      </c>
      <c r="E416" s="35" t="s">
        <v>471</v>
      </c>
      <c r="F416" s="36">
        <v>0</v>
      </c>
      <c r="G416" s="33"/>
      <c r="H416" s="34">
        <v>1</v>
      </c>
      <c r="I416" s="32"/>
      <c r="J416" s="32"/>
      <c r="K416" s="31"/>
      <c r="L416" s="31"/>
      <c r="M416" s="33"/>
      <c r="N416" s="39">
        <v>626955.35</v>
      </c>
      <c r="O416" s="40" t="s">
        <v>1900</v>
      </c>
      <c r="P416" s="68">
        <v>1</v>
      </c>
      <c r="Q416" s="406" t="s">
        <v>1942</v>
      </c>
      <c r="R416" s="354"/>
      <c r="S416" s="123">
        <v>0</v>
      </c>
      <c r="T416" s="95"/>
      <c r="U416" s="95"/>
      <c r="V416" s="95"/>
      <c r="W416" s="95"/>
      <c r="X416" s="95"/>
      <c r="Y416" s="95"/>
      <c r="Z416" s="95"/>
      <c r="AA416" s="95"/>
      <c r="AB416" s="95"/>
      <c r="AC416" s="95"/>
      <c r="AD416" s="95"/>
      <c r="AE416" s="113">
        <f t="shared" si="61"/>
        <v>0</v>
      </c>
      <c r="AF416" s="60">
        <f t="shared" si="62"/>
        <v>0</v>
      </c>
      <c r="AG416" s="60">
        <f t="shared" si="63"/>
        <v>0</v>
      </c>
      <c r="AH416" s="60">
        <f t="shared" si="64"/>
        <v>1</v>
      </c>
      <c r="AI416" s="60">
        <f t="shared" si="65"/>
        <v>0</v>
      </c>
      <c r="AJ416" s="60">
        <f t="shared" si="66"/>
        <v>0</v>
      </c>
      <c r="AK416" s="60">
        <f t="shared" si="67"/>
        <v>0</v>
      </c>
      <c r="AL416" s="60">
        <f t="shared" si="68"/>
        <v>0</v>
      </c>
      <c r="AM416" s="60">
        <f t="shared" si="69"/>
        <v>1</v>
      </c>
      <c r="AN416" s="60">
        <f t="shared" si="70"/>
        <v>0</v>
      </c>
      <c r="AO416" t="s">
        <v>3546</v>
      </c>
      <c r="AP416" s="359" t="s">
        <v>3549</v>
      </c>
    </row>
    <row r="417" spans="1:42" ht="35.450000000000003" hidden="1" customHeight="1">
      <c r="A417" s="26" t="s">
        <v>350</v>
      </c>
      <c r="B417" s="34" t="s">
        <v>412</v>
      </c>
      <c r="C417" s="26">
        <v>301583</v>
      </c>
      <c r="D417" s="35" t="s">
        <v>425</v>
      </c>
      <c r="E417" s="35" t="s">
        <v>426</v>
      </c>
      <c r="F417" s="36">
        <v>0</v>
      </c>
      <c r="G417" s="33"/>
      <c r="H417" s="34">
        <v>1</v>
      </c>
      <c r="I417" s="32"/>
      <c r="J417" s="32"/>
      <c r="K417" s="31"/>
      <c r="L417" s="31"/>
      <c r="M417" s="33"/>
      <c r="N417" s="39">
        <v>876671.83</v>
      </c>
      <c r="O417" s="40" t="s">
        <v>1900</v>
      </c>
      <c r="P417" s="68">
        <v>1</v>
      </c>
      <c r="Q417" s="95" t="s">
        <v>2131</v>
      </c>
      <c r="R417" s="354"/>
      <c r="S417" s="123">
        <v>1</v>
      </c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113">
        <f t="shared" si="61"/>
        <v>0</v>
      </c>
      <c r="AF417" s="60">
        <f t="shared" si="62"/>
        <v>0</v>
      </c>
      <c r="AG417" s="60">
        <f t="shared" si="63"/>
        <v>0</v>
      </c>
      <c r="AH417" s="60">
        <f t="shared" si="64"/>
        <v>0</v>
      </c>
      <c r="AI417" s="60">
        <f t="shared" si="65"/>
        <v>1</v>
      </c>
      <c r="AJ417" s="60">
        <f t="shared" si="66"/>
        <v>0</v>
      </c>
      <c r="AK417" s="60">
        <f t="shared" si="67"/>
        <v>0</v>
      </c>
      <c r="AL417" s="60">
        <f t="shared" si="68"/>
        <v>0</v>
      </c>
      <c r="AM417" s="60">
        <f t="shared" si="69"/>
        <v>0</v>
      </c>
      <c r="AN417" s="60">
        <f t="shared" si="70"/>
        <v>1</v>
      </c>
      <c r="AP417" s="359" t="s">
        <v>3549</v>
      </c>
    </row>
    <row r="418" spans="1:42" ht="35.450000000000003" hidden="1" customHeight="1">
      <c r="A418" s="26" t="s">
        <v>350</v>
      </c>
      <c r="B418" s="34" t="s">
        <v>412</v>
      </c>
      <c r="C418" s="26">
        <v>301605</v>
      </c>
      <c r="D418" s="35" t="s">
        <v>422</v>
      </c>
      <c r="E418" s="35" t="s">
        <v>409</v>
      </c>
      <c r="F418" s="36">
        <v>0</v>
      </c>
      <c r="G418" s="33"/>
      <c r="H418" s="34">
        <v>1</v>
      </c>
      <c r="I418" s="32"/>
      <c r="J418" s="32"/>
      <c r="K418" s="31"/>
      <c r="L418" s="31"/>
      <c r="M418" s="33"/>
      <c r="N418" s="39">
        <v>562469.72</v>
      </c>
      <c r="O418" s="40" t="s">
        <v>1900</v>
      </c>
      <c r="P418" s="68">
        <v>1</v>
      </c>
      <c r="Q418" s="283" t="s">
        <v>2131</v>
      </c>
      <c r="R418" s="354"/>
      <c r="S418" s="123">
        <v>1</v>
      </c>
      <c r="T418" s="95"/>
      <c r="U418" s="95"/>
      <c r="V418" s="95"/>
      <c r="W418" s="95"/>
      <c r="X418" s="95"/>
      <c r="Y418" s="95"/>
      <c r="Z418" s="95"/>
      <c r="AA418" s="95"/>
      <c r="AB418" s="95"/>
      <c r="AC418" s="95"/>
      <c r="AD418" s="95"/>
      <c r="AE418" s="113">
        <f t="shared" si="61"/>
        <v>0</v>
      </c>
      <c r="AF418" s="60">
        <f t="shared" si="62"/>
        <v>0</v>
      </c>
      <c r="AG418" s="60">
        <f t="shared" si="63"/>
        <v>0</v>
      </c>
      <c r="AH418" s="60">
        <f t="shared" si="64"/>
        <v>0</v>
      </c>
      <c r="AI418" s="60">
        <f t="shared" si="65"/>
        <v>1</v>
      </c>
      <c r="AJ418" s="60">
        <f t="shared" si="66"/>
        <v>0</v>
      </c>
      <c r="AK418" s="60">
        <f t="shared" si="67"/>
        <v>0</v>
      </c>
      <c r="AL418" s="60">
        <f t="shared" si="68"/>
        <v>0</v>
      </c>
      <c r="AM418" s="60">
        <f t="shared" si="69"/>
        <v>0</v>
      </c>
      <c r="AN418" s="60">
        <f t="shared" si="70"/>
        <v>1</v>
      </c>
      <c r="AP418" s="359" t="s">
        <v>3549</v>
      </c>
    </row>
    <row r="419" spans="1:42" ht="35.450000000000003" hidden="1" customHeight="1">
      <c r="A419" s="26" t="s">
        <v>350</v>
      </c>
      <c r="B419" s="34" t="s">
        <v>412</v>
      </c>
      <c r="C419" s="26">
        <v>301594</v>
      </c>
      <c r="D419" s="35" t="s">
        <v>415</v>
      </c>
      <c r="E419" s="35" t="s">
        <v>416</v>
      </c>
      <c r="F419" s="36">
        <v>0</v>
      </c>
      <c r="G419" s="33"/>
      <c r="H419" s="34">
        <v>1</v>
      </c>
      <c r="I419" s="32"/>
      <c r="J419" s="32"/>
      <c r="K419" s="31"/>
      <c r="L419" s="31"/>
      <c r="M419" s="33"/>
      <c r="N419" s="39">
        <v>866324.22</v>
      </c>
      <c r="O419" s="40" t="s">
        <v>1900</v>
      </c>
      <c r="P419" s="68">
        <v>1</v>
      </c>
      <c r="Q419" s="283" t="s">
        <v>2131</v>
      </c>
      <c r="R419" s="354"/>
      <c r="S419" s="123">
        <v>1</v>
      </c>
      <c r="T419" s="95"/>
      <c r="U419" s="95"/>
      <c r="V419" s="95"/>
      <c r="W419" s="95"/>
      <c r="X419" s="95"/>
      <c r="Y419" s="95"/>
      <c r="Z419" s="95"/>
      <c r="AA419" s="95"/>
      <c r="AB419" s="95"/>
      <c r="AC419" s="95"/>
      <c r="AD419" s="95"/>
      <c r="AE419" s="113">
        <f t="shared" si="61"/>
        <v>0</v>
      </c>
      <c r="AF419" s="60">
        <f t="shared" si="62"/>
        <v>0</v>
      </c>
      <c r="AG419" s="60">
        <f t="shared" si="63"/>
        <v>0</v>
      </c>
      <c r="AH419" s="60">
        <f t="shared" si="64"/>
        <v>0</v>
      </c>
      <c r="AI419" s="60">
        <f t="shared" si="65"/>
        <v>1</v>
      </c>
      <c r="AJ419" s="60">
        <f t="shared" si="66"/>
        <v>0</v>
      </c>
      <c r="AK419" s="60">
        <f t="shared" si="67"/>
        <v>0</v>
      </c>
      <c r="AL419" s="60">
        <f t="shared" si="68"/>
        <v>0</v>
      </c>
      <c r="AM419" s="60">
        <f t="shared" si="69"/>
        <v>0</v>
      </c>
      <c r="AN419" s="60">
        <f t="shared" si="70"/>
        <v>1</v>
      </c>
      <c r="AP419" s="359" t="s">
        <v>3549</v>
      </c>
    </row>
    <row r="420" spans="1:42" ht="35.450000000000003" hidden="1" customHeight="1">
      <c r="A420" s="26" t="s">
        <v>350</v>
      </c>
      <c r="B420" s="34" t="s">
        <v>412</v>
      </c>
      <c r="C420" s="26">
        <v>301595</v>
      </c>
      <c r="D420" s="35" t="s">
        <v>420</v>
      </c>
      <c r="E420" s="35" t="s">
        <v>377</v>
      </c>
      <c r="F420" s="36">
        <v>0</v>
      </c>
      <c r="G420" s="33"/>
      <c r="H420" s="34">
        <v>1</v>
      </c>
      <c r="I420" s="32"/>
      <c r="J420" s="32"/>
      <c r="K420" s="31"/>
      <c r="L420" s="31"/>
      <c r="M420" s="33"/>
      <c r="N420" s="39">
        <v>817030.4</v>
      </c>
      <c r="O420" s="40" t="s">
        <v>1900</v>
      </c>
      <c r="P420" s="68">
        <v>1</v>
      </c>
      <c r="Q420" s="283" t="s">
        <v>2131</v>
      </c>
      <c r="R420" s="354"/>
      <c r="S420" s="123">
        <v>1</v>
      </c>
      <c r="T420" s="95"/>
      <c r="U420" s="95"/>
      <c r="V420" s="95"/>
      <c r="W420" s="95"/>
      <c r="X420" s="95"/>
      <c r="Y420" s="95"/>
      <c r="Z420" s="95"/>
      <c r="AA420" s="95"/>
      <c r="AB420" s="95"/>
      <c r="AC420" s="95"/>
      <c r="AD420" s="95"/>
      <c r="AE420" s="113">
        <f t="shared" si="61"/>
        <v>0</v>
      </c>
      <c r="AF420" s="60">
        <f t="shared" si="62"/>
        <v>0</v>
      </c>
      <c r="AG420" s="60">
        <f t="shared" si="63"/>
        <v>0</v>
      </c>
      <c r="AH420" s="60">
        <f t="shared" si="64"/>
        <v>0</v>
      </c>
      <c r="AI420" s="60">
        <f t="shared" si="65"/>
        <v>1</v>
      </c>
      <c r="AJ420" s="60">
        <f t="shared" si="66"/>
        <v>0</v>
      </c>
      <c r="AK420" s="60">
        <f t="shared" si="67"/>
        <v>0</v>
      </c>
      <c r="AL420" s="60">
        <f t="shared" si="68"/>
        <v>0</v>
      </c>
      <c r="AM420" s="60">
        <f t="shared" si="69"/>
        <v>0</v>
      </c>
      <c r="AN420" s="60">
        <f t="shared" si="70"/>
        <v>1</v>
      </c>
      <c r="AP420" s="359" t="s">
        <v>3549</v>
      </c>
    </row>
    <row r="421" spans="1:42" ht="35.450000000000003" hidden="1" customHeight="1">
      <c r="A421" s="26" t="s">
        <v>350</v>
      </c>
      <c r="B421" s="34" t="s">
        <v>412</v>
      </c>
      <c r="C421" s="26">
        <v>301582</v>
      </c>
      <c r="D421" s="35" t="s">
        <v>418</v>
      </c>
      <c r="E421" s="35" t="s">
        <v>419</v>
      </c>
      <c r="F421" s="36">
        <v>0</v>
      </c>
      <c r="G421" s="33"/>
      <c r="H421" s="34">
        <v>1</v>
      </c>
      <c r="I421" s="32"/>
      <c r="J421" s="32"/>
      <c r="K421" s="31"/>
      <c r="L421" s="31"/>
      <c r="M421" s="33"/>
      <c r="N421" s="39">
        <v>852498.82</v>
      </c>
      <c r="O421" s="40" t="s">
        <v>1900</v>
      </c>
      <c r="P421" s="68">
        <v>1</v>
      </c>
      <c r="Q421" s="283" t="s">
        <v>2131</v>
      </c>
      <c r="R421" s="354"/>
      <c r="S421" s="123">
        <v>1</v>
      </c>
      <c r="T421" s="95"/>
      <c r="U421" s="95"/>
      <c r="V421" s="95"/>
      <c r="W421" s="95"/>
      <c r="X421" s="95"/>
      <c r="Y421" s="95"/>
      <c r="Z421" s="95"/>
      <c r="AA421" s="95"/>
      <c r="AB421" s="95"/>
      <c r="AC421" s="95"/>
      <c r="AD421" s="95"/>
      <c r="AE421" s="113">
        <f t="shared" si="61"/>
        <v>0</v>
      </c>
      <c r="AF421" s="60">
        <f t="shared" si="62"/>
        <v>0</v>
      </c>
      <c r="AG421" s="60">
        <f t="shared" si="63"/>
        <v>0</v>
      </c>
      <c r="AH421" s="60">
        <f t="shared" si="64"/>
        <v>0</v>
      </c>
      <c r="AI421" s="60">
        <f t="shared" si="65"/>
        <v>1</v>
      </c>
      <c r="AJ421" s="60">
        <f t="shared" si="66"/>
        <v>0</v>
      </c>
      <c r="AK421" s="60">
        <f t="shared" si="67"/>
        <v>0</v>
      </c>
      <c r="AL421" s="60">
        <f t="shared" si="68"/>
        <v>0</v>
      </c>
      <c r="AM421" s="60">
        <f t="shared" si="69"/>
        <v>0</v>
      </c>
      <c r="AN421" s="60">
        <f t="shared" si="70"/>
        <v>1</v>
      </c>
      <c r="AP421" s="359" t="s">
        <v>3549</v>
      </c>
    </row>
    <row r="422" spans="1:42" ht="35.450000000000003" hidden="1" customHeight="1">
      <c r="A422" s="26" t="s">
        <v>350</v>
      </c>
      <c r="B422" s="34" t="s">
        <v>412</v>
      </c>
      <c r="C422" s="26">
        <v>301589</v>
      </c>
      <c r="D422" s="35" t="s">
        <v>421</v>
      </c>
      <c r="E422" s="35" t="s">
        <v>414</v>
      </c>
      <c r="F422" s="36">
        <v>0</v>
      </c>
      <c r="G422" s="33"/>
      <c r="H422" s="34">
        <v>1</v>
      </c>
      <c r="I422" s="32"/>
      <c r="J422" s="32"/>
      <c r="K422" s="31"/>
      <c r="L422" s="31"/>
      <c r="M422" s="33"/>
      <c r="N422" s="39">
        <v>849048.06</v>
      </c>
      <c r="O422" s="40" t="s">
        <v>1900</v>
      </c>
      <c r="P422" s="68">
        <v>1</v>
      </c>
      <c r="Q422" s="283" t="s">
        <v>2131</v>
      </c>
      <c r="R422" s="354"/>
      <c r="S422" s="123">
        <v>1</v>
      </c>
      <c r="T422" s="95"/>
      <c r="U422" s="95"/>
      <c r="V422" s="95"/>
      <c r="W422" s="95"/>
      <c r="X422" s="95"/>
      <c r="Y422" s="95"/>
      <c r="Z422" s="95"/>
      <c r="AA422" s="95"/>
      <c r="AB422" s="95"/>
      <c r="AC422" s="95"/>
      <c r="AD422" s="95"/>
      <c r="AE422" s="113">
        <f t="shared" si="61"/>
        <v>0</v>
      </c>
      <c r="AF422" s="60">
        <f t="shared" si="62"/>
        <v>0</v>
      </c>
      <c r="AG422" s="60">
        <f t="shared" si="63"/>
        <v>0</v>
      </c>
      <c r="AH422" s="60">
        <f t="shared" si="64"/>
        <v>0</v>
      </c>
      <c r="AI422" s="60">
        <f t="shared" si="65"/>
        <v>1</v>
      </c>
      <c r="AJ422" s="60">
        <f t="shared" si="66"/>
        <v>0</v>
      </c>
      <c r="AK422" s="60">
        <f t="shared" si="67"/>
        <v>0</v>
      </c>
      <c r="AL422" s="60">
        <f t="shared" si="68"/>
        <v>0</v>
      </c>
      <c r="AM422" s="60">
        <f t="shared" si="69"/>
        <v>0</v>
      </c>
      <c r="AN422" s="60">
        <f t="shared" si="70"/>
        <v>1</v>
      </c>
      <c r="AP422" s="359" t="s">
        <v>3549</v>
      </c>
    </row>
    <row r="423" spans="1:42" ht="35.450000000000003" hidden="1" customHeight="1">
      <c r="A423" s="26" t="s">
        <v>350</v>
      </c>
      <c r="B423" s="34" t="s">
        <v>412</v>
      </c>
      <c r="C423" s="26">
        <v>301600</v>
      </c>
      <c r="D423" s="35" t="s">
        <v>417</v>
      </c>
      <c r="E423" s="35" t="s">
        <v>414</v>
      </c>
      <c r="F423" s="36">
        <v>0</v>
      </c>
      <c r="G423" s="33"/>
      <c r="H423" s="34">
        <v>1</v>
      </c>
      <c r="I423" s="32"/>
      <c r="J423" s="32"/>
      <c r="K423" s="31"/>
      <c r="L423" s="31"/>
      <c r="M423" s="33"/>
      <c r="N423" s="39">
        <v>881194.4</v>
      </c>
      <c r="O423" s="40" t="s">
        <v>1900</v>
      </c>
      <c r="P423" s="68">
        <v>1</v>
      </c>
      <c r="Q423" s="283" t="s">
        <v>2131</v>
      </c>
      <c r="R423" s="354"/>
      <c r="S423" s="123">
        <v>1</v>
      </c>
      <c r="T423" s="95"/>
      <c r="U423" s="95"/>
      <c r="V423" s="95"/>
      <c r="W423" s="95"/>
      <c r="X423" s="95"/>
      <c r="Y423" s="95"/>
      <c r="Z423" s="95"/>
      <c r="AA423" s="95"/>
      <c r="AB423" s="95"/>
      <c r="AC423" s="95"/>
      <c r="AD423" s="95"/>
      <c r="AE423" s="113">
        <f t="shared" si="61"/>
        <v>0</v>
      </c>
      <c r="AF423" s="60">
        <f t="shared" si="62"/>
        <v>0</v>
      </c>
      <c r="AG423" s="60">
        <f t="shared" si="63"/>
        <v>0</v>
      </c>
      <c r="AH423" s="60">
        <f t="shared" si="64"/>
        <v>0</v>
      </c>
      <c r="AI423" s="60">
        <f t="shared" si="65"/>
        <v>1</v>
      </c>
      <c r="AJ423" s="60">
        <f t="shared" si="66"/>
        <v>0</v>
      </c>
      <c r="AK423" s="60">
        <f t="shared" si="67"/>
        <v>0</v>
      </c>
      <c r="AL423" s="60">
        <f t="shared" si="68"/>
        <v>0</v>
      </c>
      <c r="AM423" s="60">
        <f t="shared" si="69"/>
        <v>0</v>
      </c>
      <c r="AN423" s="60">
        <f t="shared" si="70"/>
        <v>1</v>
      </c>
      <c r="AP423" s="359" t="s">
        <v>3549</v>
      </c>
    </row>
    <row r="424" spans="1:42" ht="35.450000000000003" hidden="1" customHeight="1">
      <c r="A424" s="26" t="s">
        <v>350</v>
      </c>
      <c r="B424" s="34" t="s">
        <v>412</v>
      </c>
      <c r="C424" s="26">
        <v>308901</v>
      </c>
      <c r="D424" s="35" t="s">
        <v>427</v>
      </c>
      <c r="E424" s="35" t="s">
        <v>414</v>
      </c>
      <c r="F424" s="36">
        <v>0</v>
      </c>
      <c r="G424" s="33"/>
      <c r="H424" s="34">
        <v>1</v>
      </c>
      <c r="I424" s="32"/>
      <c r="J424" s="32"/>
      <c r="K424" s="31"/>
      <c r="L424" s="31"/>
      <c r="M424" s="33"/>
      <c r="N424" s="39">
        <v>869277.89</v>
      </c>
      <c r="O424" s="40" t="s">
        <v>1900</v>
      </c>
      <c r="P424" s="68">
        <v>1</v>
      </c>
      <c r="Q424" s="283" t="s">
        <v>2131</v>
      </c>
      <c r="R424" s="354"/>
      <c r="S424" s="123">
        <v>1</v>
      </c>
      <c r="T424" s="95"/>
      <c r="U424" s="95"/>
      <c r="V424" s="95"/>
      <c r="W424" s="95"/>
      <c r="X424" s="95"/>
      <c r="Y424" s="95"/>
      <c r="Z424" s="95"/>
      <c r="AA424" s="95"/>
      <c r="AB424" s="95"/>
      <c r="AC424" s="95"/>
      <c r="AD424" s="95"/>
      <c r="AE424" s="113">
        <f t="shared" si="61"/>
        <v>0</v>
      </c>
      <c r="AF424" s="60">
        <f t="shared" si="62"/>
        <v>0</v>
      </c>
      <c r="AG424" s="60">
        <f t="shared" si="63"/>
        <v>0</v>
      </c>
      <c r="AH424" s="60">
        <f t="shared" si="64"/>
        <v>0</v>
      </c>
      <c r="AI424" s="60">
        <f t="shared" si="65"/>
        <v>1</v>
      </c>
      <c r="AJ424" s="60">
        <f t="shared" si="66"/>
        <v>0</v>
      </c>
      <c r="AK424" s="60">
        <f t="shared" si="67"/>
        <v>0</v>
      </c>
      <c r="AL424" s="60">
        <f t="shared" si="68"/>
        <v>0</v>
      </c>
      <c r="AM424" s="60">
        <f t="shared" si="69"/>
        <v>0</v>
      </c>
      <c r="AN424" s="60">
        <f t="shared" si="70"/>
        <v>1</v>
      </c>
      <c r="AP424" s="359" t="s">
        <v>3549</v>
      </c>
    </row>
    <row r="425" spans="1:42" ht="35.450000000000003" hidden="1" customHeight="1">
      <c r="A425" s="26" t="s">
        <v>350</v>
      </c>
      <c r="B425" s="34" t="s">
        <v>412</v>
      </c>
      <c r="C425" s="26">
        <v>308908</v>
      </c>
      <c r="D425" s="35" t="s">
        <v>413</v>
      </c>
      <c r="E425" s="35" t="s">
        <v>414</v>
      </c>
      <c r="F425" s="36">
        <v>0</v>
      </c>
      <c r="G425" s="33"/>
      <c r="H425" s="34">
        <v>1</v>
      </c>
      <c r="I425" s="32"/>
      <c r="J425" s="32"/>
      <c r="K425" s="31"/>
      <c r="L425" s="31"/>
      <c r="M425" s="33"/>
      <c r="N425" s="39">
        <v>562469.72</v>
      </c>
      <c r="O425" s="40" t="s">
        <v>1900</v>
      </c>
      <c r="P425" s="68">
        <v>1</v>
      </c>
      <c r="Q425" s="283" t="s">
        <v>2131</v>
      </c>
      <c r="R425" s="354"/>
      <c r="S425" s="123">
        <v>1</v>
      </c>
      <c r="T425" s="95"/>
      <c r="U425" s="95"/>
      <c r="V425" s="95"/>
      <c r="W425" s="95"/>
      <c r="X425" s="95"/>
      <c r="Y425" s="95"/>
      <c r="Z425" s="95"/>
      <c r="AA425" s="95"/>
      <c r="AB425" s="95"/>
      <c r="AC425" s="95"/>
      <c r="AD425" s="95"/>
      <c r="AE425" s="113">
        <f t="shared" si="61"/>
        <v>0</v>
      </c>
      <c r="AF425" s="60">
        <f t="shared" si="62"/>
        <v>0</v>
      </c>
      <c r="AG425" s="60">
        <f t="shared" si="63"/>
        <v>0</v>
      </c>
      <c r="AH425" s="60">
        <f t="shared" si="64"/>
        <v>0</v>
      </c>
      <c r="AI425" s="60">
        <f t="shared" si="65"/>
        <v>1</v>
      </c>
      <c r="AJ425" s="60">
        <f t="shared" si="66"/>
        <v>0</v>
      </c>
      <c r="AK425" s="60">
        <f t="shared" si="67"/>
        <v>0</v>
      </c>
      <c r="AL425" s="60">
        <f t="shared" si="68"/>
        <v>0</v>
      </c>
      <c r="AM425" s="60">
        <f t="shared" si="69"/>
        <v>0</v>
      </c>
      <c r="AN425" s="60">
        <f t="shared" si="70"/>
        <v>1</v>
      </c>
      <c r="AP425" s="359" t="s">
        <v>3549</v>
      </c>
    </row>
    <row r="426" spans="1:42" ht="35.450000000000003" hidden="1" customHeight="1">
      <c r="A426" s="26" t="s">
        <v>350</v>
      </c>
      <c r="B426" s="34" t="s">
        <v>412</v>
      </c>
      <c r="C426" s="26"/>
      <c r="D426" s="35" t="s">
        <v>423</v>
      </c>
      <c r="E426" s="35" t="s">
        <v>424</v>
      </c>
      <c r="F426" s="36">
        <v>0</v>
      </c>
      <c r="G426" s="33"/>
      <c r="H426" s="34">
        <v>1</v>
      </c>
      <c r="I426" s="32"/>
      <c r="J426" s="32"/>
      <c r="K426" s="31"/>
      <c r="L426" s="31"/>
      <c r="M426" s="33"/>
      <c r="N426" s="39">
        <v>824424.34</v>
      </c>
      <c r="O426" s="40" t="s">
        <v>1900</v>
      </c>
      <c r="P426" s="68">
        <v>1</v>
      </c>
      <c r="Q426" s="283" t="s">
        <v>2131</v>
      </c>
      <c r="R426" s="354"/>
      <c r="S426" s="123">
        <v>1</v>
      </c>
      <c r="T426" s="95"/>
      <c r="U426" s="95"/>
      <c r="V426" s="95"/>
      <c r="W426" s="95"/>
      <c r="X426" s="95"/>
      <c r="Y426" s="95"/>
      <c r="Z426" s="95"/>
      <c r="AA426" s="95"/>
      <c r="AB426" s="95"/>
      <c r="AC426" s="95"/>
      <c r="AD426" s="95"/>
      <c r="AE426" s="113">
        <f t="shared" si="61"/>
        <v>0</v>
      </c>
      <c r="AF426" s="60">
        <f t="shared" si="62"/>
        <v>0</v>
      </c>
      <c r="AG426" s="60">
        <f t="shared" si="63"/>
        <v>0</v>
      </c>
      <c r="AH426" s="60">
        <f t="shared" si="64"/>
        <v>0</v>
      </c>
      <c r="AI426" s="60">
        <f t="shared" si="65"/>
        <v>1</v>
      </c>
      <c r="AJ426" s="60">
        <f t="shared" si="66"/>
        <v>0</v>
      </c>
      <c r="AK426" s="60">
        <f t="shared" si="67"/>
        <v>0</v>
      </c>
      <c r="AL426" s="60">
        <f t="shared" si="68"/>
        <v>0</v>
      </c>
      <c r="AM426" s="60">
        <f t="shared" si="69"/>
        <v>0</v>
      </c>
      <c r="AN426" s="60">
        <f t="shared" si="70"/>
        <v>1</v>
      </c>
      <c r="AP426" s="359" t="s">
        <v>3549</v>
      </c>
    </row>
    <row r="427" spans="1:42" ht="35.450000000000003" hidden="1" customHeight="1">
      <c r="A427" s="26" t="s">
        <v>350</v>
      </c>
      <c r="B427" s="34" t="s">
        <v>428</v>
      </c>
      <c r="C427" s="26"/>
      <c r="D427" s="35" t="s">
        <v>429</v>
      </c>
      <c r="E427" s="35" t="s">
        <v>430</v>
      </c>
      <c r="F427" s="36">
        <v>1</v>
      </c>
      <c r="G427" s="33"/>
      <c r="H427" s="34">
        <v>1</v>
      </c>
      <c r="I427" s="32"/>
      <c r="J427" s="32"/>
      <c r="K427" s="31"/>
      <c r="L427" s="31"/>
      <c r="M427" s="33"/>
      <c r="N427" s="39">
        <v>1517078.45</v>
      </c>
      <c r="O427" s="40" t="s">
        <v>1900</v>
      </c>
      <c r="P427" s="68">
        <v>1</v>
      </c>
      <c r="Q427" s="95" t="s">
        <v>2131</v>
      </c>
      <c r="R427" s="347">
        <v>0.2</v>
      </c>
      <c r="S427" s="347">
        <v>1</v>
      </c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113">
        <f t="shared" si="61"/>
        <v>0</v>
      </c>
      <c r="AF427" s="60">
        <f t="shared" si="62"/>
        <v>0</v>
      </c>
      <c r="AG427" s="60">
        <f t="shared" si="63"/>
        <v>0</v>
      </c>
      <c r="AH427" s="60">
        <f t="shared" si="64"/>
        <v>0</v>
      </c>
      <c r="AI427" s="60">
        <f t="shared" si="65"/>
        <v>1</v>
      </c>
      <c r="AJ427" s="60">
        <f t="shared" si="66"/>
        <v>0</v>
      </c>
      <c r="AK427" s="60">
        <f t="shared" si="67"/>
        <v>0</v>
      </c>
      <c r="AL427" s="60">
        <f t="shared" si="68"/>
        <v>0</v>
      </c>
      <c r="AM427" s="60">
        <f t="shared" si="69"/>
        <v>0</v>
      </c>
      <c r="AN427" s="60">
        <f t="shared" si="70"/>
        <v>1</v>
      </c>
      <c r="AP427" s="359" t="s">
        <v>3548</v>
      </c>
    </row>
    <row r="428" spans="1:42" ht="35.450000000000003" hidden="1" customHeight="1">
      <c r="A428" s="26" t="s">
        <v>350</v>
      </c>
      <c r="B428" s="34" t="s">
        <v>428</v>
      </c>
      <c r="C428" s="26">
        <v>309004</v>
      </c>
      <c r="D428" s="35" t="s">
        <v>442</v>
      </c>
      <c r="E428" s="35" t="s">
        <v>443</v>
      </c>
      <c r="F428" s="36">
        <v>1</v>
      </c>
      <c r="G428" s="33"/>
      <c r="H428" s="34">
        <v>1</v>
      </c>
      <c r="I428" s="32"/>
      <c r="J428" s="32"/>
      <c r="K428" s="31"/>
      <c r="L428" s="31"/>
      <c r="M428" s="33"/>
      <c r="N428" s="39">
        <v>631356.09</v>
      </c>
      <c r="O428" s="40" t="s">
        <v>1901</v>
      </c>
      <c r="P428" s="68">
        <v>1</v>
      </c>
      <c r="Q428" s="283" t="s">
        <v>2131</v>
      </c>
      <c r="R428" s="347">
        <v>0.3</v>
      </c>
      <c r="S428" s="347">
        <v>1</v>
      </c>
      <c r="T428" s="95"/>
      <c r="U428" s="95"/>
      <c r="V428" s="95"/>
      <c r="W428" s="95"/>
      <c r="X428" s="95"/>
      <c r="Y428" s="95"/>
      <c r="Z428" s="95"/>
      <c r="AA428" s="95"/>
      <c r="AB428" s="95"/>
      <c r="AC428" s="95"/>
      <c r="AD428" s="95"/>
      <c r="AE428" s="113">
        <f t="shared" si="61"/>
        <v>0</v>
      </c>
      <c r="AF428" s="60">
        <f t="shared" si="62"/>
        <v>0</v>
      </c>
      <c r="AG428" s="60">
        <f t="shared" si="63"/>
        <v>0</v>
      </c>
      <c r="AH428" s="60">
        <f t="shared" si="64"/>
        <v>0</v>
      </c>
      <c r="AI428" s="60">
        <f t="shared" si="65"/>
        <v>1</v>
      </c>
      <c r="AJ428" s="60">
        <f t="shared" si="66"/>
        <v>0</v>
      </c>
      <c r="AK428" s="60">
        <f t="shared" si="67"/>
        <v>0</v>
      </c>
      <c r="AL428" s="60">
        <f t="shared" si="68"/>
        <v>0</v>
      </c>
      <c r="AM428" s="60">
        <f t="shared" si="69"/>
        <v>0</v>
      </c>
      <c r="AN428" s="60">
        <f t="shared" si="70"/>
        <v>1</v>
      </c>
      <c r="AP428" s="359" t="s">
        <v>3548</v>
      </c>
    </row>
    <row r="429" spans="1:42" ht="35.450000000000003" hidden="1" customHeight="1">
      <c r="A429" s="26" t="s">
        <v>350</v>
      </c>
      <c r="B429" s="34" t="s">
        <v>428</v>
      </c>
      <c r="C429" s="26">
        <v>309035</v>
      </c>
      <c r="D429" s="35" t="s">
        <v>444</v>
      </c>
      <c r="E429" s="35" t="s">
        <v>443</v>
      </c>
      <c r="F429" s="36">
        <v>1</v>
      </c>
      <c r="G429" s="33"/>
      <c r="H429" s="34">
        <v>1</v>
      </c>
      <c r="I429" s="32"/>
      <c r="J429" s="32"/>
      <c r="K429" s="31"/>
      <c r="L429" s="31"/>
      <c r="M429" s="33"/>
      <c r="N429" s="39">
        <v>583660.05000000005</v>
      </c>
      <c r="O429" s="40" t="s">
        <v>1900</v>
      </c>
      <c r="P429" s="68">
        <v>1</v>
      </c>
      <c r="Q429" s="283" t="s">
        <v>2131</v>
      </c>
      <c r="R429" s="347">
        <v>0.2</v>
      </c>
      <c r="S429" s="347">
        <v>1</v>
      </c>
      <c r="T429" s="95"/>
      <c r="U429" s="95"/>
      <c r="V429" s="95"/>
      <c r="W429" s="95"/>
      <c r="X429" s="95"/>
      <c r="Y429" s="95"/>
      <c r="Z429" s="95"/>
      <c r="AA429" s="95"/>
      <c r="AB429" s="95"/>
      <c r="AC429" s="95"/>
      <c r="AD429" s="95"/>
      <c r="AE429" s="113">
        <f t="shared" si="61"/>
        <v>0</v>
      </c>
      <c r="AF429" s="60">
        <f t="shared" si="62"/>
        <v>0</v>
      </c>
      <c r="AG429" s="60">
        <f t="shared" si="63"/>
        <v>0</v>
      </c>
      <c r="AH429" s="60">
        <f t="shared" si="64"/>
        <v>0</v>
      </c>
      <c r="AI429" s="60">
        <f t="shared" si="65"/>
        <v>1</v>
      </c>
      <c r="AJ429" s="60">
        <f t="shared" si="66"/>
        <v>0</v>
      </c>
      <c r="AK429" s="60">
        <f t="shared" si="67"/>
        <v>0</v>
      </c>
      <c r="AL429" s="60">
        <f t="shared" si="68"/>
        <v>0</v>
      </c>
      <c r="AM429" s="60">
        <f t="shared" si="69"/>
        <v>0</v>
      </c>
      <c r="AN429" s="60">
        <f t="shared" si="70"/>
        <v>1</v>
      </c>
      <c r="AP429" s="359" t="s">
        <v>3548</v>
      </c>
    </row>
    <row r="430" spans="1:42" ht="35.450000000000003" hidden="1" customHeight="1">
      <c r="A430" s="26" t="s">
        <v>350</v>
      </c>
      <c r="B430" s="34" t="s">
        <v>428</v>
      </c>
      <c r="C430" s="26">
        <v>301653</v>
      </c>
      <c r="D430" s="35" t="s">
        <v>446</v>
      </c>
      <c r="E430" s="35" t="s">
        <v>447</v>
      </c>
      <c r="F430" s="36">
        <v>1</v>
      </c>
      <c r="G430" s="33"/>
      <c r="H430" s="34">
        <v>1</v>
      </c>
      <c r="I430" s="32"/>
      <c r="J430" s="32"/>
      <c r="K430" s="31"/>
      <c r="L430" s="31"/>
      <c r="M430" s="33"/>
      <c r="N430" s="39">
        <v>1324535.19</v>
      </c>
      <c r="O430" s="40" t="s">
        <v>1901</v>
      </c>
      <c r="P430" s="68">
        <v>1</v>
      </c>
      <c r="Q430" s="283" t="s">
        <v>2131</v>
      </c>
      <c r="R430" s="347">
        <v>0.15</v>
      </c>
      <c r="S430" s="347">
        <v>1</v>
      </c>
      <c r="T430" s="95"/>
      <c r="U430" s="95"/>
      <c r="V430" s="95"/>
      <c r="W430" s="95"/>
      <c r="X430" s="95"/>
      <c r="Y430" s="95"/>
      <c r="Z430" s="95"/>
      <c r="AA430" s="95"/>
      <c r="AB430" s="95"/>
      <c r="AC430" s="95"/>
      <c r="AD430" s="95"/>
      <c r="AE430" s="113">
        <f t="shared" si="61"/>
        <v>0</v>
      </c>
      <c r="AF430" s="60">
        <f t="shared" si="62"/>
        <v>0</v>
      </c>
      <c r="AG430" s="60">
        <f t="shared" si="63"/>
        <v>0</v>
      </c>
      <c r="AH430" s="60">
        <f t="shared" si="64"/>
        <v>0</v>
      </c>
      <c r="AI430" s="60">
        <f t="shared" si="65"/>
        <v>1</v>
      </c>
      <c r="AJ430" s="60">
        <f t="shared" si="66"/>
        <v>0</v>
      </c>
      <c r="AK430" s="60">
        <f t="shared" si="67"/>
        <v>0</v>
      </c>
      <c r="AL430" s="60">
        <f t="shared" si="68"/>
        <v>0</v>
      </c>
      <c r="AM430" s="60">
        <f t="shared" si="69"/>
        <v>0</v>
      </c>
      <c r="AN430" s="60">
        <f t="shared" si="70"/>
        <v>1</v>
      </c>
      <c r="AP430" s="359" t="s">
        <v>3548</v>
      </c>
    </row>
    <row r="431" spans="1:42" ht="35.450000000000003" hidden="1" customHeight="1">
      <c r="A431" s="26" t="s">
        <v>350</v>
      </c>
      <c r="B431" s="34" t="s">
        <v>428</v>
      </c>
      <c r="C431" s="26">
        <v>301655</v>
      </c>
      <c r="D431" s="35" t="s">
        <v>433</v>
      </c>
      <c r="E431" s="35" t="s">
        <v>434</v>
      </c>
      <c r="F431" s="36">
        <v>2</v>
      </c>
      <c r="G431" s="33"/>
      <c r="H431" s="34">
        <v>1</v>
      </c>
      <c r="I431" s="32"/>
      <c r="J431" s="32"/>
      <c r="K431" s="31"/>
      <c r="L431" s="31"/>
      <c r="M431" s="33"/>
      <c r="N431" s="39">
        <v>1384901.13</v>
      </c>
      <c r="O431" s="40" t="s">
        <v>1900</v>
      </c>
      <c r="P431" s="68">
        <v>1</v>
      </c>
      <c r="Q431" s="283" t="s">
        <v>2131</v>
      </c>
      <c r="R431" s="347">
        <v>0.35</v>
      </c>
      <c r="S431" s="347">
        <v>1</v>
      </c>
      <c r="T431" s="95"/>
      <c r="U431" s="95"/>
      <c r="V431" s="95"/>
      <c r="W431" s="95"/>
      <c r="X431" s="95"/>
      <c r="Y431" s="95"/>
      <c r="Z431" s="95"/>
      <c r="AA431" s="95"/>
      <c r="AB431" s="95"/>
      <c r="AC431" s="95"/>
      <c r="AD431" s="95"/>
      <c r="AE431" s="113">
        <f t="shared" si="61"/>
        <v>0</v>
      </c>
      <c r="AF431" s="60">
        <f t="shared" si="62"/>
        <v>0</v>
      </c>
      <c r="AG431" s="60">
        <f t="shared" si="63"/>
        <v>0</v>
      </c>
      <c r="AH431" s="60">
        <f t="shared" si="64"/>
        <v>0</v>
      </c>
      <c r="AI431" s="60">
        <f t="shared" si="65"/>
        <v>1</v>
      </c>
      <c r="AJ431" s="60">
        <f t="shared" si="66"/>
        <v>0</v>
      </c>
      <c r="AK431" s="60">
        <f t="shared" si="67"/>
        <v>0</v>
      </c>
      <c r="AL431" s="60">
        <f t="shared" si="68"/>
        <v>0</v>
      </c>
      <c r="AM431" s="60">
        <f t="shared" si="69"/>
        <v>0</v>
      </c>
      <c r="AN431" s="60">
        <f t="shared" si="70"/>
        <v>1</v>
      </c>
      <c r="AP431" s="359" t="s">
        <v>3548</v>
      </c>
    </row>
    <row r="432" spans="1:42" ht="35.450000000000003" hidden="1" customHeight="1">
      <c r="A432" s="26" t="s">
        <v>350</v>
      </c>
      <c r="B432" s="34" t="s">
        <v>428</v>
      </c>
      <c r="C432" s="26">
        <v>301624</v>
      </c>
      <c r="D432" s="35" t="s">
        <v>438</v>
      </c>
      <c r="E432" s="35" t="s">
        <v>432</v>
      </c>
      <c r="F432" s="36">
        <v>2</v>
      </c>
      <c r="G432" s="33"/>
      <c r="H432" s="34">
        <v>1</v>
      </c>
      <c r="I432" s="32"/>
      <c r="J432" s="32"/>
      <c r="K432" s="31"/>
      <c r="L432" s="31"/>
      <c r="M432" s="33"/>
      <c r="N432" s="39">
        <v>938249.48</v>
      </c>
      <c r="O432" s="40" t="s">
        <v>1900</v>
      </c>
      <c r="P432" s="68">
        <v>1</v>
      </c>
      <c r="Q432" s="283" t="s">
        <v>2131</v>
      </c>
      <c r="R432" s="347">
        <v>0.3</v>
      </c>
      <c r="S432" s="347">
        <v>1</v>
      </c>
      <c r="T432" s="95"/>
      <c r="U432" s="95"/>
      <c r="V432" s="95"/>
      <c r="W432" s="95"/>
      <c r="X432" s="95"/>
      <c r="Y432" s="95"/>
      <c r="Z432" s="95"/>
      <c r="AA432" s="95"/>
      <c r="AB432" s="95"/>
      <c r="AC432" s="95"/>
      <c r="AD432" s="95"/>
      <c r="AE432" s="113">
        <f t="shared" si="61"/>
        <v>0</v>
      </c>
      <c r="AF432" s="60">
        <f t="shared" si="62"/>
        <v>0</v>
      </c>
      <c r="AG432" s="60">
        <f t="shared" si="63"/>
        <v>0</v>
      </c>
      <c r="AH432" s="60">
        <f t="shared" si="64"/>
        <v>0</v>
      </c>
      <c r="AI432" s="60">
        <f t="shared" si="65"/>
        <v>1</v>
      </c>
      <c r="AJ432" s="60">
        <f t="shared" si="66"/>
        <v>0</v>
      </c>
      <c r="AK432" s="60">
        <f t="shared" si="67"/>
        <v>0</v>
      </c>
      <c r="AL432" s="60">
        <f t="shared" si="68"/>
        <v>0</v>
      </c>
      <c r="AM432" s="60">
        <f t="shared" si="69"/>
        <v>0</v>
      </c>
      <c r="AN432" s="60">
        <f t="shared" si="70"/>
        <v>1</v>
      </c>
      <c r="AP432" s="359" t="s">
        <v>3548</v>
      </c>
    </row>
    <row r="433" spans="1:42" ht="35.450000000000003" hidden="1" customHeight="1">
      <c r="A433" s="26" t="s">
        <v>350</v>
      </c>
      <c r="B433" s="34" t="s">
        <v>428</v>
      </c>
      <c r="C433" s="26">
        <v>301625</v>
      </c>
      <c r="D433" s="35" t="s">
        <v>431</v>
      </c>
      <c r="E433" s="35" t="s">
        <v>432</v>
      </c>
      <c r="F433" s="36">
        <v>2</v>
      </c>
      <c r="G433" s="33"/>
      <c r="H433" s="34">
        <v>1</v>
      </c>
      <c r="I433" s="32"/>
      <c r="J433" s="32"/>
      <c r="K433" s="31"/>
      <c r="L433" s="31"/>
      <c r="M433" s="33"/>
      <c r="N433" s="39">
        <v>1343352.5</v>
      </c>
      <c r="O433" s="40" t="s">
        <v>1900</v>
      </c>
      <c r="P433" s="68">
        <v>1</v>
      </c>
      <c r="Q433" s="283" t="s">
        <v>2131</v>
      </c>
      <c r="R433" s="347">
        <v>0.3</v>
      </c>
      <c r="S433" s="347">
        <v>1</v>
      </c>
      <c r="T433" s="95"/>
      <c r="U433" s="95"/>
      <c r="V433" s="95"/>
      <c r="W433" s="95"/>
      <c r="X433" s="95"/>
      <c r="Y433" s="95"/>
      <c r="Z433" s="95"/>
      <c r="AA433" s="95"/>
      <c r="AB433" s="95"/>
      <c r="AC433" s="95"/>
      <c r="AD433" s="95"/>
      <c r="AE433" s="113">
        <f t="shared" si="61"/>
        <v>0</v>
      </c>
      <c r="AF433" s="60">
        <f t="shared" si="62"/>
        <v>0</v>
      </c>
      <c r="AG433" s="60">
        <f t="shared" si="63"/>
        <v>0</v>
      </c>
      <c r="AH433" s="60">
        <f t="shared" si="64"/>
        <v>0</v>
      </c>
      <c r="AI433" s="60">
        <f t="shared" si="65"/>
        <v>1</v>
      </c>
      <c r="AJ433" s="60">
        <f t="shared" si="66"/>
        <v>0</v>
      </c>
      <c r="AK433" s="60">
        <f t="shared" si="67"/>
        <v>0</v>
      </c>
      <c r="AL433" s="60">
        <f t="shared" si="68"/>
        <v>0</v>
      </c>
      <c r="AM433" s="60">
        <f t="shared" si="69"/>
        <v>0</v>
      </c>
      <c r="AN433" s="60">
        <f t="shared" si="70"/>
        <v>1</v>
      </c>
      <c r="AP433" s="359" t="s">
        <v>3548</v>
      </c>
    </row>
    <row r="434" spans="1:42" ht="35.450000000000003" hidden="1" customHeight="1">
      <c r="A434" s="26" t="s">
        <v>350</v>
      </c>
      <c r="B434" s="34" t="s">
        <v>428</v>
      </c>
      <c r="C434" s="26">
        <v>309005</v>
      </c>
      <c r="D434" s="35" t="s">
        <v>435</v>
      </c>
      <c r="E434" s="35" t="s">
        <v>432</v>
      </c>
      <c r="F434" s="36">
        <v>2</v>
      </c>
      <c r="G434" s="33"/>
      <c r="H434" s="34">
        <v>1</v>
      </c>
      <c r="I434" s="32"/>
      <c r="J434" s="32"/>
      <c r="K434" s="31"/>
      <c r="L434" s="31"/>
      <c r="M434" s="33"/>
      <c r="N434" s="39">
        <v>1075277.83</v>
      </c>
      <c r="O434" s="40" t="s">
        <v>1900</v>
      </c>
      <c r="P434" s="68">
        <v>1</v>
      </c>
      <c r="Q434" s="283" t="s">
        <v>2131</v>
      </c>
      <c r="R434" s="347">
        <v>0.3</v>
      </c>
      <c r="S434" s="347">
        <v>1</v>
      </c>
      <c r="T434" s="95"/>
      <c r="U434" s="95"/>
      <c r="V434" s="95"/>
      <c r="W434" s="95"/>
      <c r="X434" s="95"/>
      <c r="Y434" s="95"/>
      <c r="Z434" s="95"/>
      <c r="AA434" s="95"/>
      <c r="AB434" s="95"/>
      <c r="AC434" s="95"/>
      <c r="AD434" s="95"/>
      <c r="AE434" s="113">
        <f t="shared" si="61"/>
        <v>0</v>
      </c>
      <c r="AF434" s="60">
        <f t="shared" si="62"/>
        <v>0</v>
      </c>
      <c r="AG434" s="60">
        <f t="shared" si="63"/>
        <v>0</v>
      </c>
      <c r="AH434" s="60">
        <f t="shared" si="64"/>
        <v>0</v>
      </c>
      <c r="AI434" s="60">
        <f t="shared" si="65"/>
        <v>1</v>
      </c>
      <c r="AJ434" s="60">
        <f t="shared" si="66"/>
        <v>0</v>
      </c>
      <c r="AK434" s="60">
        <f t="shared" si="67"/>
        <v>0</v>
      </c>
      <c r="AL434" s="60">
        <f t="shared" si="68"/>
        <v>0</v>
      </c>
      <c r="AM434" s="60">
        <f t="shared" si="69"/>
        <v>0</v>
      </c>
      <c r="AN434" s="60">
        <f t="shared" si="70"/>
        <v>1</v>
      </c>
      <c r="AP434" s="359" t="s">
        <v>3548</v>
      </c>
    </row>
    <row r="435" spans="1:42" ht="35.450000000000003" hidden="1" customHeight="1">
      <c r="A435" s="26" t="s">
        <v>350</v>
      </c>
      <c r="B435" s="34" t="s">
        <v>428</v>
      </c>
      <c r="C435" s="26">
        <v>301621</v>
      </c>
      <c r="D435" s="35" t="s">
        <v>439</v>
      </c>
      <c r="E435" s="35" t="s">
        <v>440</v>
      </c>
      <c r="F435" s="36">
        <v>2</v>
      </c>
      <c r="G435" s="33"/>
      <c r="H435" s="34">
        <v>1</v>
      </c>
      <c r="I435" s="32"/>
      <c r="J435" s="32"/>
      <c r="K435" s="31"/>
      <c r="L435" s="31"/>
      <c r="M435" s="33"/>
      <c r="N435" s="39">
        <v>1494745.42</v>
      </c>
      <c r="O435" s="40" t="s">
        <v>1900</v>
      </c>
      <c r="P435" s="68">
        <v>1</v>
      </c>
      <c r="Q435" s="283" t="s">
        <v>2131</v>
      </c>
      <c r="R435" s="347">
        <v>0.35</v>
      </c>
      <c r="S435" s="347">
        <v>1</v>
      </c>
      <c r="T435" s="95"/>
      <c r="U435" s="95"/>
      <c r="V435" s="95"/>
      <c r="W435" s="95"/>
      <c r="X435" s="95"/>
      <c r="Y435" s="95"/>
      <c r="Z435" s="95"/>
      <c r="AA435" s="95"/>
      <c r="AB435" s="95"/>
      <c r="AC435" s="95"/>
      <c r="AD435" s="95"/>
      <c r="AE435" s="113">
        <f t="shared" si="61"/>
        <v>0</v>
      </c>
      <c r="AF435" s="60">
        <f t="shared" si="62"/>
        <v>0</v>
      </c>
      <c r="AG435" s="60">
        <f t="shared" si="63"/>
        <v>0</v>
      </c>
      <c r="AH435" s="60">
        <f t="shared" si="64"/>
        <v>0</v>
      </c>
      <c r="AI435" s="60">
        <f t="shared" si="65"/>
        <v>1</v>
      </c>
      <c r="AJ435" s="60">
        <f t="shared" si="66"/>
        <v>0</v>
      </c>
      <c r="AK435" s="60">
        <f t="shared" si="67"/>
        <v>0</v>
      </c>
      <c r="AL435" s="60">
        <f t="shared" si="68"/>
        <v>0</v>
      </c>
      <c r="AM435" s="60">
        <f t="shared" si="69"/>
        <v>0</v>
      </c>
      <c r="AN435" s="60">
        <f t="shared" si="70"/>
        <v>1</v>
      </c>
      <c r="AP435" s="359" t="s">
        <v>3548</v>
      </c>
    </row>
    <row r="436" spans="1:42" ht="35.450000000000003" hidden="1" customHeight="1">
      <c r="A436" s="26" t="s">
        <v>350</v>
      </c>
      <c r="B436" s="34" t="s">
        <v>428</v>
      </c>
      <c r="C436" s="26">
        <v>301622</v>
      </c>
      <c r="D436" s="35" t="s">
        <v>441</v>
      </c>
      <c r="E436" s="35" t="s">
        <v>440</v>
      </c>
      <c r="F436" s="36">
        <v>2</v>
      </c>
      <c r="G436" s="33"/>
      <c r="H436" s="34">
        <v>1</v>
      </c>
      <c r="I436" s="32"/>
      <c r="J436" s="32"/>
      <c r="K436" s="31"/>
      <c r="L436" s="31"/>
      <c r="M436" s="33"/>
      <c r="N436" s="39">
        <v>1325200.18</v>
      </c>
      <c r="O436" s="40" t="s">
        <v>1900</v>
      </c>
      <c r="P436" s="68">
        <v>1</v>
      </c>
      <c r="Q436" s="283" t="s">
        <v>2131</v>
      </c>
      <c r="R436" s="347">
        <v>0.35</v>
      </c>
      <c r="S436" s="347">
        <v>1</v>
      </c>
      <c r="T436" s="95"/>
      <c r="U436" s="95"/>
      <c r="V436" s="95"/>
      <c r="W436" s="95"/>
      <c r="X436" s="95"/>
      <c r="Y436" s="95"/>
      <c r="Z436" s="95"/>
      <c r="AA436" s="95"/>
      <c r="AB436" s="95"/>
      <c r="AC436" s="95"/>
      <c r="AD436" s="95"/>
      <c r="AE436" s="113">
        <f t="shared" si="61"/>
        <v>0</v>
      </c>
      <c r="AF436" s="60">
        <f t="shared" si="62"/>
        <v>0</v>
      </c>
      <c r="AG436" s="60">
        <f t="shared" si="63"/>
        <v>0</v>
      </c>
      <c r="AH436" s="60">
        <f t="shared" si="64"/>
        <v>0</v>
      </c>
      <c r="AI436" s="60">
        <f t="shared" si="65"/>
        <v>1</v>
      </c>
      <c r="AJ436" s="60">
        <f t="shared" si="66"/>
        <v>0</v>
      </c>
      <c r="AK436" s="60">
        <f t="shared" si="67"/>
        <v>0</v>
      </c>
      <c r="AL436" s="60">
        <f t="shared" si="68"/>
        <v>0</v>
      </c>
      <c r="AM436" s="60">
        <f t="shared" si="69"/>
        <v>0</v>
      </c>
      <c r="AN436" s="60">
        <f t="shared" si="70"/>
        <v>1</v>
      </c>
      <c r="AP436" s="359" t="s">
        <v>3548</v>
      </c>
    </row>
    <row r="437" spans="1:42" ht="35.450000000000003" hidden="1" customHeight="1">
      <c r="A437" s="26" t="s">
        <v>350</v>
      </c>
      <c r="B437" s="34" t="s">
        <v>428</v>
      </c>
      <c r="C437" s="26">
        <v>301617</v>
      </c>
      <c r="D437" s="35" t="s">
        <v>436</v>
      </c>
      <c r="E437" s="35" t="s">
        <v>437</v>
      </c>
      <c r="F437" s="36">
        <v>2</v>
      </c>
      <c r="G437" s="33"/>
      <c r="H437" s="34">
        <v>1</v>
      </c>
      <c r="I437" s="32"/>
      <c r="J437" s="32"/>
      <c r="K437" s="31"/>
      <c r="L437" s="31"/>
      <c r="M437" s="33"/>
      <c r="N437" s="39">
        <v>908171.38</v>
      </c>
      <c r="O437" s="40" t="s">
        <v>1900</v>
      </c>
      <c r="P437" s="68">
        <v>1</v>
      </c>
      <c r="Q437" s="283" t="s">
        <v>2131</v>
      </c>
      <c r="R437" s="347">
        <v>0.1</v>
      </c>
      <c r="S437" s="347">
        <v>1</v>
      </c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113">
        <f t="shared" si="61"/>
        <v>0</v>
      </c>
      <c r="AF437" s="60">
        <f t="shared" si="62"/>
        <v>0</v>
      </c>
      <c r="AG437" s="60">
        <f t="shared" si="63"/>
        <v>0</v>
      </c>
      <c r="AH437" s="60">
        <f t="shared" si="64"/>
        <v>0</v>
      </c>
      <c r="AI437" s="60">
        <f t="shared" si="65"/>
        <v>1</v>
      </c>
      <c r="AJ437" s="60">
        <f t="shared" si="66"/>
        <v>0</v>
      </c>
      <c r="AK437" s="60">
        <f t="shared" si="67"/>
        <v>0</v>
      </c>
      <c r="AL437" s="60">
        <f t="shared" si="68"/>
        <v>0</v>
      </c>
      <c r="AM437" s="60">
        <f t="shared" si="69"/>
        <v>0</v>
      </c>
      <c r="AN437" s="60">
        <f t="shared" si="70"/>
        <v>1</v>
      </c>
      <c r="AP437" s="359" t="s">
        <v>3548</v>
      </c>
    </row>
    <row r="438" spans="1:42" ht="35.450000000000003" hidden="1" customHeight="1">
      <c r="A438" s="26" t="s">
        <v>350</v>
      </c>
      <c r="B438" s="34" t="s">
        <v>428</v>
      </c>
      <c r="C438" s="26">
        <v>301652</v>
      </c>
      <c r="D438" s="35" t="s">
        <v>445</v>
      </c>
      <c r="E438" s="35" t="s">
        <v>50</v>
      </c>
      <c r="F438" s="36">
        <v>2</v>
      </c>
      <c r="G438" s="33"/>
      <c r="H438" s="34">
        <v>1</v>
      </c>
      <c r="I438" s="32"/>
      <c r="J438" s="32"/>
      <c r="K438" s="31"/>
      <c r="L438" s="31"/>
      <c r="M438" s="33"/>
      <c r="N438" s="39">
        <v>944527.21</v>
      </c>
      <c r="O438" s="40" t="s">
        <v>1900</v>
      </c>
      <c r="P438" s="68">
        <v>1</v>
      </c>
      <c r="Q438" s="283" t="s">
        <v>2131</v>
      </c>
      <c r="R438" s="347">
        <v>0.35</v>
      </c>
      <c r="S438" s="347">
        <v>1</v>
      </c>
      <c r="T438" s="95"/>
      <c r="U438" s="95"/>
      <c r="V438" s="95"/>
      <c r="W438" s="95"/>
      <c r="X438" s="95"/>
      <c r="Y438" s="95"/>
      <c r="Z438" s="95"/>
      <c r="AA438" s="95"/>
      <c r="AB438" s="95"/>
      <c r="AC438" s="95"/>
      <c r="AD438" s="95"/>
      <c r="AE438" s="113">
        <f t="shared" si="61"/>
        <v>0</v>
      </c>
      <c r="AF438" s="60">
        <f t="shared" si="62"/>
        <v>0</v>
      </c>
      <c r="AG438" s="60">
        <f t="shared" si="63"/>
        <v>0</v>
      </c>
      <c r="AH438" s="60">
        <f t="shared" si="64"/>
        <v>0</v>
      </c>
      <c r="AI438" s="60">
        <f t="shared" si="65"/>
        <v>1</v>
      </c>
      <c r="AJ438" s="60">
        <f t="shared" si="66"/>
        <v>0</v>
      </c>
      <c r="AK438" s="60">
        <f t="shared" si="67"/>
        <v>0</v>
      </c>
      <c r="AL438" s="60">
        <f t="shared" si="68"/>
        <v>0</v>
      </c>
      <c r="AM438" s="60">
        <f t="shared" si="69"/>
        <v>0</v>
      </c>
      <c r="AN438" s="60">
        <f t="shared" si="70"/>
        <v>1</v>
      </c>
      <c r="AP438" s="359" t="s">
        <v>3548</v>
      </c>
    </row>
    <row r="439" spans="1:42" ht="35.450000000000003" hidden="1" customHeight="1">
      <c r="A439" s="26" t="s">
        <v>350</v>
      </c>
      <c r="B439" s="34" t="s">
        <v>355</v>
      </c>
      <c r="C439" s="26">
        <v>110742</v>
      </c>
      <c r="D439" s="35" t="s">
        <v>397</v>
      </c>
      <c r="E439" s="35" t="s">
        <v>383</v>
      </c>
      <c r="F439" s="36">
        <v>1</v>
      </c>
      <c r="G439" s="33"/>
      <c r="H439" s="34">
        <v>1</v>
      </c>
      <c r="I439" s="32"/>
      <c r="J439" s="32"/>
      <c r="K439" s="31"/>
      <c r="L439" s="31"/>
      <c r="M439" s="33"/>
      <c r="N439" s="39">
        <v>2124271.5099999998</v>
      </c>
      <c r="O439" s="40" t="s">
        <v>1902</v>
      </c>
      <c r="P439" s="68">
        <v>1</v>
      </c>
      <c r="Q439" s="163" t="s">
        <v>1942</v>
      </c>
      <c r="R439" s="354"/>
      <c r="S439" s="123">
        <v>0</v>
      </c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113">
        <f t="shared" si="61"/>
        <v>0</v>
      </c>
      <c r="AF439" s="60">
        <f t="shared" si="62"/>
        <v>0</v>
      </c>
      <c r="AG439" s="60">
        <f t="shared" si="63"/>
        <v>0</v>
      </c>
      <c r="AH439" s="60">
        <f t="shared" si="64"/>
        <v>1</v>
      </c>
      <c r="AI439" s="60">
        <f t="shared" si="65"/>
        <v>0</v>
      </c>
      <c r="AJ439" s="60">
        <f t="shared" si="66"/>
        <v>0</v>
      </c>
      <c r="AK439" s="60">
        <f t="shared" si="67"/>
        <v>0</v>
      </c>
      <c r="AL439" s="60">
        <f t="shared" si="68"/>
        <v>0</v>
      </c>
      <c r="AM439" s="60">
        <f t="shared" si="69"/>
        <v>1</v>
      </c>
      <c r="AN439" s="60">
        <f t="shared" si="70"/>
        <v>0</v>
      </c>
      <c r="AP439" s="359" t="s">
        <v>3549</v>
      </c>
    </row>
    <row r="440" spans="1:42" ht="35.450000000000003" hidden="1" customHeight="1">
      <c r="A440" s="26" t="s">
        <v>350</v>
      </c>
      <c r="B440" s="34" t="s">
        <v>355</v>
      </c>
      <c r="C440" s="26">
        <v>301695</v>
      </c>
      <c r="D440" s="35" t="s">
        <v>382</v>
      </c>
      <c r="E440" s="35" t="s">
        <v>383</v>
      </c>
      <c r="F440" s="36">
        <v>1</v>
      </c>
      <c r="G440" s="33"/>
      <c r="H440" s="34">
        <v>1</v>
      </c>
      <c r="I440" s="32"/>
      <c r="J440" s="32"/>
      <c r="K440" s="31"/>
      <c r="L440" s="31"/>
      <c r="M440" s="33"/>
      <c r="N440" s="39">
        <v>1244774.4099999999</v>
      </c>
      <c r="O440" s="40" t="s">
        <v>1900</v>
      </c>
      <c r="P440" s="68">
        <v>1</v>
      </c>
      <c r="Q440" s="163" t="s">
        <v>1942</v>
      </c>
      <c r="R440" s="354"/>
      <c r="S440" s="123">
        <v>0</v>
      </c>
      <c r="T440" s="95"/>
      <c r="U440" s="95"/>
      <c r="V440" s="95"/>
      <c r="W440" s="95"/>
      <c r="X440" s="95"/>
      <c r="Y440" s="95"/>
      <c r="Z440" s="95"/>
      <c r="AA440" s="95"/>
      <c r="AB440" s="95"/>
      <c r="AC440" s="95"/>
      <c r="AD440" s="95"/>
      <c r="AE440" s="113">
        <f t="shared" si="61"/>
        <v>0</v>
      </c>
      <c r="AF440" s="60">
        <f t="shared" si="62"/>
        <v>0</v>
      </c>
      <c r="AG440" s="60">
        <f t="shared" si="63"/>
        <v>0</v>
      </c>
      <c r="AH440" s="60">
        <f t="shared" si="64"/>
        <v>1</v>
      </c>
      <c r="AI440" s="60">
        <f t="shared" si="65"/>
        <v>0</v>
      </c>
      <c r="AJ440" s="60">
        <f t="shared" si="66"/>
        <v>0</v>
      </c>
      <c r="AK440" s="60">
        <f t="shared" si="67"/>
        <v>0</v>
      </c>
      <c r="AL440" s="60">
        <f t="shared" si="68"/>
        <v>0</v>
      </c>
      <c r="AM440" s="60">
        <f t="shared" si="69"/>
        <v>1</v>
      </c>
      <c r="AN440" s="60">
        <f t="shared" si="70"/>
        <v>0</v>
      </c>
      <c r="AP440" s="359" t="s">
        <v>3548</v>
      </c>
    </row>
    <row r="441" spans="1:42" ht="35.450000000000003" hidden="1" customHeight="1">
      <c r="A441" s="26" t="s">
        <v>350</v>
      </c>
      <c r="B441" s="34" t="s">
        <v>355</v>
      </c>
      <c r="C441" s="26">
        <v>309120</v>
      </c>
      <c r="D441" s="35" t="s">
        <v>400</v>
      </c>
      <c r="E441" s="35" t="s">
        <v>383</v>
      </c>
      <c r="F441" s="36">
        <v>1</v>
      </c>
      <c r="G441" s="33"/>
      <c r="H441" s="34">
        <v>1</v>
      </c>
      <c r="I441" s="32"/>
      <c r="J441" s="32"/>
      <c r="K441" s="31"/>
      <c r="L441" s="31"/>
      <c r="M441" s="33"/>
      <c r="N441" s="39">
        <v>2509183.2999999998</v>
      </c>
      <c r="O441" s="40" t="s">
        <v>1902</v>
      </c>
      <c r="P441" s="68">
        <v>1</v>
      </c>
      <c r="Q441" s="163" t="s">
        <v>1942</v>
      </c>
      <c r="R441" s="354"/>
      <c r="S441" s="123">
        <v>0</v>
      </c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113">
        <f t="shared" si="61"/>
        <v>0</v>
      </c>
      <c r="AF441" s="60">
        <f t="shared" si="62"/>
        <v>0</v>
      </c>
      <c r="AG441" s="60">
        <f t="shared" si="63"/>
        <v>0</v>
      </c>
      <c r="AH441" s="60">
        <f t="shared" si="64"/>
        <v>1</v>
      </c>
      <c r="AI441" s="60">
        <f t="shared" si="65"/>
        <v>0</v>
      </c>
      <c r="AJ441" s="60">
        <f t="shared" si="66"/>
        <v>0</v>
      </c>
      <c r="AK441" s="60">
        <f t="shared" si="67"/>
        <v>0</v>
      </c>
      <c r="AL441" s="60">
        <f t="shared" si="68"/>
        <v>0</v>
      </c>
      <c r="AM441" s="60">
        <f t="shared" si="69"/>
        <v>1</v>
      </c>
      <c r="AN441" s="60">
        <f t="shared" si="70"/>
        <v>0</v>
      </c>
      <c r="AP441" s="359" t="s">
        <v>3549</v>
      </c>
    </row>
    <row r="442" spans="1:42" ht="35.450000000000003" hidden="1" customHeight="1">
      <c r="A442" s="26" t="s">
        <v>350</v>
      </c>
      <c r="B442" s="34" t="s">
        <v>355</v>
      </c>
      <c r="C442" s="26">
        <v>301662</v>
      </c>
      <c r="D442" s="35" t="s">
        <v>402</v>
      </c>
      <c r="E442" s="35" t="s">
        <v>396</v>
      </c>
      <c r="F442" s="36">
        <v>1</v>
      </c>
      <c r="G442" s="33"/>
      <c r="H442" s="34">
        <v>1</v>
      </c>
      <c r="I442" s="32"/>
      <c r="J442" s="32"/>
      <c r="K442" s="31"/>
      <c r="L442" s="31"/>
      <c r="M442" s="33"/>
      <c r="N442" s="39">
        <v>1348153.75</v>
      </c>
      <c r="O442" s="40" t="s">
        <v>1900</v>
      </c>
      <c r="P442" s="68">
        <v>1</v>
      </c>
      <c r="Q442" s="163" t="s">
        <v>1942</v>
      </c>
      <c r="R442" s="354"/>
      <c r="S442" s="123">
        <v>0</v>
      </c>
      <c r="T442" s="95"/>
      <c r="U442" s="95"/>
      <c r="V442" s="95"/>
      <c r="W442" s="95"/>
      <c r="X442" s="95"/>
      <c r="Y442" s="95"/>
      <c r="Z442" s="95"/>
      <c r="AA442" s="95"/>
      <c r="AB442" s="95"/>
      <c r="AC442" s="95"/>
      <c r="AD442" s="95"/>
      <c r="AE442" s="113">
        <f t="shared" si="61"/>
        <v>0</v>
      </c>
      <c r="AF442" s="60">
        <f t="shared" si="62"/>
        <v>0</v>
      </c>
      <c r="AG442" s="60">
        <f t="shared" si="63"/>
        <v>0</v>
      </c>
      <c r="AH442" s="60">
        <f t="shared" si="64"/>
        <v>1</v>
      </c>
      <c r="AI442" s="60">
        <f t="shared" si="65"/>
        <v>0</v>
      </c>
      <c r="AJ442" s="60">
        <f t="shared" si="66"/>
        <v>0</v>
      </c>
      <c r="AK442" s="60">
        <f t="shared" si="67"/>
        <v>0</v>
      </c>
      <c r="AL442" s="60">
        <f t="shared" si="68"/>
        <v>0</v>
      </c>
      <c r="AM442" s="60">
        <f t="shared" si="69"/>
        <v>1</v>
      </c>
      <c r="AN442" s="60">
        <f t="shared" si="70"/>
        <v>0</v>
      </c>
      <c r="AP442" s="359" t="s">
        <v>3548</v>
      </c>
    </row>
    <row r="443" spans="1:42" ht="35.450000000000003" hidden="1" customHeight="1">
      <c r="A443" s="26" t="s">
        <v>350</v>
      </c>
      <c r="B443" s="34" t="s">
        <v>355</v>
      </c>
      <c r="C443" s="26">
        <v>301678</v>
      </c>
      <c r="D443" s="35" t="s">
        <v>395</v>
      </c>
      <c r="E443" s="35" t="s">
        <v>396</v>
      </c>
      <c r="F443" s="36">
        <v>1</v>
      </c>
      <c r="G443" s="33"/>
      <c r="H443" s="34">
        <v>1</v>
      </c>
      <c r="I443" s="32"/>
      <c r="J443" s="32"/>
      <c r="K443" s="31"/>
      <c r="L443" s="31"/>
      <c r="M443" s="33"/>
      <c r="N443" s="39">
        <v>1856418.02</v>
      </c>
      <c r="O443" s="40" t="s">
        <v>1900</v>
      </c>
      <c r="P443" s="68">
        <v>1</v>
      </c>
      <c r="Q443" s="163" t="s">
        <v>1942</v>
      </c>
      <c r="R443" s="354"/>
      <c r="S443" s="123">
        <v>0</v>
      </c>
      <c r="T443" s="95"/>
      <c r="U443" s="95"/>
      <c r="V443" s="95"/>
      <c r="W443" s="95"/>
      <c r="X443" s="95"/>
      <c r="Y443" s="95"/>
      <c r="Z443" s="95"/>
      <c r="AA443" s="95"/>
      <c r="AB443" s="95"/>
      <c r="AC443" s="95"/>
      <c r="AD443" s="95"/>
      <c r="AE443" s="113">
        <f t="shared" si="61"/>
        <v>0</v>
      </c>
      <c r="AF443" s="60">
        <f t="shared" si="62"/>
        <v>0</v>
      </c>
      <c r="AG443" s="60">
        <f t="shared" si="63"/>
        <v>0</v>
      </c>
      <c r="AH443" s="60">
        <f t="shared" si="64"/>
        <v>1</v>
      </c>
      <c r="AI443" s="60">
        <f t="shared" si="65"/>
        <v>0</v>
      </c>
      <c r="AJ443" s="60">
        <f t="shared" si="66"/>
        <v>0</v>
      </c>
      <c r="AK443" s="60">
        <f t="shared" si="67"/>
        <v>0</v>
      </c>
      <c r="AL443" s="60">
        <f t="shared" si="68"/>
        <v>0</v>
      </c>
      <c r="AM443" s="60">
        <f t="shared" si="69"/>
        <v>1</v>
      </c>
      <c r="AN443" s="60">
        <f t="shared" si="70"/>
        <v>0</v>
      </c>
      <c r="AP443" s="359" t="s">
        <v>3548</v>
      </c>
    </row>
    <row r="444" spans="1:42" ht="35.450000000000003" hidden="1" customHeight="1">
      <c r="A444" s="26" t="s">
        <v>350</v>
      </c>
      <c r="B444" s="34" t="s">
        <v>355</v>
      </c>
      <c r="C444" s="26">
        <v>301711</v>
      </c>
      <c r="D444" s="35" t="s">
        <v>386</v>
      </c>
      <c r="E444" s="35" t="s">
        <v>385</v>
      </c>
      <c r="F444" s="36">
        <v>1</v>
      </c>
      <c r="G444" s="33"/>
      <c r="H444" s="34">
        <v>1</v>
      </c>
      <c r="I444" s="32"/>
      <c r="J444" s="32"/>
      <c r="K444" s="31"/>
      <c r="L444" s="31"/>
      <c r="M444" s="33"/>
      <c r="N444" s="39">
        <v>1629060.37</v>
      </c>
      <c r="O444" s="40" t="s">
        <v>1900</v>
      </c>
      <c r="P444" s="68">
        <v>1</v>
      </c>
      <c r="Q444" s="163" t="s">
        <v>1942</v>
      </c>
      <c r="R444" s="354"/>
      <c r="S444" s="123">
        <v>0</v>
      </c>
      <c r="T444" s="95"/>
      <c r="U444" s="95"/>
      <c r="V444" s="95"/>
      <c r="W444" s="95"/>
      <c r="X444" s="95"/>
      <c r="Y444" s="95"/>
      <c r="Z444" s="95"/>
      <c r="AA444" s="95"/>
      <c r="AB444" s="95"/>
      <c r="AC444" s="95"/>
      <c r="AD444" s="95"/>
      <c r="AE444" s="113">
        <f t="shared" si="61"/>
        <v>0</v>
      </c>
      <c r="AF444" s="60">
        <f t="shared" si="62"/>
        <v>0</v>
      </c>
      <c r="AG444" s="60">
        <f t="shared" si="63"/>
        <v>0</v>
      </c>
      <c r="AH444" s="60">
        <f t="shared" si="64"/>
        <v>1</v>
      </c>
      <c r="AI444" s="60">
        <f t="shared" si="65"/>
        <v>0</v>
      </c>
      <c r="AJ444" s="60">
        <f t="shared" si="66"/>
        <v>0</v>
      </c>
      <c r="AK444" s="60">
        <f t="shared" si="67"/>
        <v>0</v>
      </c>
      <c r="AL444" s="60">
        <f t="shared" si="68"/>
        <v>0</v>
      </c>
      <c r="AM444" s="60">
        <f t="shared" si="69"/>
        <v>1</v>
      </c>
      <c r="AN444" s="60">
        <f t="shared" si="70"/>
        <v>0</v>
      </c>
      <c r="AP444" s="359" t="s">
        <v>3548</v>
      </c>
    </row>
    <row r="445" spans="1:42" ht="35.450000000000003" hidden="1" customHeight="1">
      <c r="A445" s="26" t="s">
        <v>350</v>
      </c>
      <c r="B445" s="34" t="s">
        <v>355</v>
      </c>
      <c r="C445" s="26">
        <v>301734</v>
      </c>
      <c r="D445" s="35" t="s">
        <v>384</v>
      </c>
      <c r="E445" s="35" t="s">
        <v>385</v>
      </c>
      <c r="F445" s="36">
        <v>1</v>
      </c>
      <c r="G445" s="33"/>
      <c r="H445" s="34">
        <v>1</v>
      </c>
      <c r="I445" s="32"/>
      <c r="J445" s="32"/>
      <c r="K445" s="31"/>
      <c r="L445" s="31"/>
      <c r="M445" s="33"/>
      <c r="N445" s="39">
        <v>1764088.55</v>
      </c>
      <c r="O445" s="40" t="s">
        <v>1900</v>
      </c>
      <c r="P445" s="68">
        <v>1</v>
      </c>
      <c r="Q445" s="163" t="s">
        <v>1942</v>
      </c>
      <c r="R445" s="354"/>
      <c r="S445" s="123">
        <v>0</v>
      </c>
      <c r="T445" s="95"/>
      <c r="U445" s="95"/>
      <c r="V445" s="95"/>
      <c r="W445" s="95"/>
      <c r="X445" s="95"/>
      <c r="Y445" s="95"/>
      <c r="Z445" s="95"/>
      <c r="AA445" s="95"/>
      <c r="AB445" s="95"/>
      <c r="AC445" s="95"/>
      <c r="AD445" s="95"/>
      <c r="AE445" s="113">
        <f t="shared" si="61"/>
        <v>0</v>
      </c>
      <c r="AF445" s="60">
        <f t="shared" si="62"/>
        <v>0</v>
      </c>
      <c r="AG445" s="60">
        <f t="shared" si="63"/>
        <v>0</v>
      </c>
      <c r="AH445" s="60">
        <f t="shared" si="64"/>
        <v>1</v>
      </c>
      <c r="AI445" s="60">
        <f t="shared" si="65"/>
        <v>0</v>
      </c>
      <c r="AJ445" s="60">
        <f t="shared" si="66"/>
        <v>0</v>
      </c>
      <c r="AK445" s="60">
        <f t="shared" si="67"/>
        <v>0</v>
      </c>
      <c r="AL445" s="60">
        <f t="shared" si="68"/>
        <v>0</v>
      </c>
      <c r="AM445" s="60">
        <f t="shared" si="69"/>
        <v>1</v>
      </c>
      <c r="AN445" s="60">
        <f t="shared" si="70"/>
        <v>0</v>
      </c>
      <c r="AP445" s="359" t="s">
        <v>3548</v>
      </c>
    </row>
    <row r="446" spans="1:42" ht="35.450000000000003" hidden="1" customHeight="1">
      <c r="A446" s="26" t="s">
        <v>350</v>
      </c>
      <c r="B446" s="34" t="s">
        <v>355</v>
      </c>
      <c r="C446" s="26">
        <v>309134</v>
      </c>
      <c r="D446" s="35" t="s">
        <v>401</v>
      </c>
      <c r="E446" s="35" t="s">
        <v>385</v>
      </c>
      <c r="F446" s="36">
        <v>1</v>
      </c>
      <c r="G446" s="33"/>
      <c r="H446" s="34">
        <v>1</v>
      </c>
      <c r="I446" s="32"/>
      <c r="J446" s="32"/>
      <c r="K446" s="31"/>
      <c r="L446" s="31"/>
      <c r="M446" s="33"/>
      <c r="N446" s="39">
        <v>1436313.98</v>
      </c>
      <c r="O446" s="40" t="s">
        <v>1900</v>
      </c>
      <c r="P446" s="68">
        <v>1</v>
      </c>
      <c r="Q446" s="163" t="s">
        <v>1942</v>
      </c>
      <c r="R446" s="354"/>
      <c r="S446" s="123">
        <v>0</v>
      </c>
      <c r="T446" s="95"/>
      <c r="U446" s="95"/>
      <c r="V446" s="95"/>
      <c r="W446" s="95"/>
      <c r="X446" s="95"/>
      <c r="Y446" s="95"/>
      <c r="Z446" s="95"/>
      <c r="AA446" s="95"/>
      <c r="AB446" s="95"/>
      <c r="AC446" s="95"/>
      <c r="AD446" s="95"/>
      <c r="AE446" s="113">
        <f t="shared" si="61"/>
        <v>0</v>
      </c>
      <c r="AF446" s="60">
        <f t="shared" si="62"/>
        <v>0</v>
      </c>
      <c r="AG446" s="60">
        <f t="shared" si="63"/>
        <v>0</v>
      </c>
      <c r="AH446" s="60">
        <f t="shared" si="64"/>
        <v>1</v>
      </c>
      <c r="AI446" s="60">
        <f t="shared" si="65"/>
        <v>0</v>
      </c>
      <c r="AJ446" s="60">
        <f t="shared" si="66"/>
        <v>0</v>
      </c>
      <c r="AK446" s="60">
        <f t="shared" si="67"/>
        <v>0</v>
      </c>
      <c r="AL446" s="60">
        <f t="shared" si="68"/>
        <v>0</v>
      </c>
      <c r="AM446" s="60">
        <f t="shared" si="69"/>
        <v>1</v>
      </c>
      <c r="AN446" s="60">
        <f t="shared" si="70"/>
        <v>0</v>
      </c>
      <c r="AP446" s="359" t="s">
        <v>3548</v>
      </c>
    </row>
    <row r="447" spans="1:42" ht="35.450000000000003" hidden="1" customHeight="1">
      <c r="A447" s="26" t="s">
        <v>350</v>
      </c>
      <c r="B447" s="34" t="s">
        <v>355</v>
      </c>
      <c r="C447" s="26">
        <v>309167</v>
      </c>
      <c r="D447" s="35" t="s">
        <v>399</v>
      </c>
      <c r="E447" s="35" t="s">
        <v>385</v>
      </c>
      <c r="F447" s="36">
        <v>1</v>
      </c>
      <c r="G447" s="33"/>
      <c r="H447" s="34">
        <v>1</v>
      </c>
      <c r="I447" s="32"/>
      <c r="J447" s="32"/>
      <c r="K447" s="31"/>
      <c r="L447" s="31"/>
      <c r="M447" s="33"/>
      <c r="N447" s="39">
        <v>1415684.72</v>
      </c>
      <c r="O447" s="40" t="s">
        <v>1900</v>
      </c>
      <c r="P447" s="68">
        <v>1</v>
      </c>
      <c r="Q447" s="163" t="s">
        <v>1942</v>
      </c>
      <c r="R447" s="354"/>
      <c r="S447" s="123">
        <v>0</v>
      </c>
      <c r="T447" s="95"/>
      <c r="U447" s="95"/>
      <c r="V447" s="95"/>
      <c r="W447" s="95"/>
      <c r="X447" s="95"/>
      <c r="Y447" s="95"/>
      <c r="Z447" s="95"/>
      <c r="AA447" s="95"/>
      <c r="AB447" s="95"/>
      <c r="AC447" s="95"/>
      <c r="AD447" s="95"/>
      <c r="AE447" s="113">
        <f t="shared" si="61"/>
        <v>0</v>
      </c>
      <c r="AF447" s="60">
        <f t="shared" si="62"/>
        <v>0</v>
      </c>
      <c r="AG447" s="60">
        <f t="shared" si="63"/>
        <v>0</v>
      </c>
      <c r="AH447" s="60">
        <f t="shared" si="64"/>
        <v>1</v>
      </c>
      <c r="AI447" s="60">
        <f t="shared" si="65"/>
        <v>0</v>
      </c>
      <c r="AJ447" s="60">
        <f t="shared" si="66"/>
        <v>0</v>
      </c>
      <c r="AK447" s="60">
        <f t="shared" si="67"/>
        <v>0</v>
      </c>
      <c r="AL447" s="60">
        <f t="shared" si="68"/>
        <v>0</v>
      </c>
      <c r="AM447" s="60">
        <f t="shared" si="69"/>
        <v>1</v>
      </c>
      <c r="AN447" s="60">
        <f t="shared" si="70"/>
        <v>0</v>
      </c>
      <c r="AP447" s="359" t="s">
        <v>3548</v>
      </c>
    </row>
    <row r="448" spans="1:42" ht="35.450000000000003" hidden="1" customHeight="1">
      <c r="A448" s="26" t="s">
        <v>350</v>
      </c>
      <c r="B448" s="34" t="s">
        <v>355</v>
      </c>
      <c r="C448" s="26">
        <v>110965</v>
      </c>
      <c r="D448" s="35" t="s">
        <v>361</v>
      </c>
      <c r="E448" s="35" t="s">
        <v>360</v>
      </c>
      <c r="F448" s="36">
        <v>1</v>
      </c>
      <c r="G448" s="33"/>
      <c r="H448" s="34">
        <v>1</v>
      </c>
      <c r="I448" s="32"/>
      <c r="J448" s="32"/>
      <c r="K448" s="31"/>
      <c r="L448" s="31"/>
      <c r="M448" s="33"/>
      <c r="N448" s="39">
        <v>2429697.81</v>
      </c>
      <c r="O448" s="40" t="s">
        <v>1902</v>
      </c>
      <c r="P448" s="68">
        <v>1</v>
      </c>
      <c r="Q448" s="163" t="s">
        <v>1942</v>
      </c>
      <c r="R448" s="354"/>
      <c r="S448" s="123">
        <v>0</v>
      </c>
      <c r="T448" s="95"/>
      <c r="U448" s="95"/>
      <c r="V448" s="95"/>
      <c r="W448" s="95"/>
      <c r="X448" s="95"/>
      <c r="Y448" s="95"/>
      <c r="Z448" s="95"/>
      <c r="AA448" s="95"/>
      <c r="AB448" s="95"/>
      <c r="AC448" s="95"/>
      <c r="AD448" s="95"/>
      <c r="AE448" s="113">
        <f t="shared" si="61"/>
        <v>0</v>
      </c>
      <c r="AF448" s="60">
        <f t="shared" si="62"/>
        <v>0</v>
      </c>
      <c r="AG448" s="60">
        <f t="shared" si="63"/>
        <v>0</v>
      </c>
      <c r="AH448" s="60">
        <f t="shared" si="64"/>
        <v>1</v>
      </c>
      <c r="AI448" s="60">
        <f t="shared" si="65"/>
        <v>0</v>
      </c>
      <c r="AJ448" s="60">
        <f t="shared" si="66"/>
        <v>0</v>
      </c>
      <c r="AK448" s="60">
        <f t="shared" si="67"/>
        <v>0</v>
      </c>
      <c r="AL448" s="60">
        <f t="shared" si="68"/>
        <v>0</v>
      </c>
      <c r="AM448" s="60">
        <f t="shared" si="69"/>
        <v>1</v>
      </c>
      <c r="AN448" s="60">
        <f t="shared" si="70"/>
        <v>0</v>
      </c>
      <c r="AP448" s="359" t="s">
        <v>3549</v>
      </c>
    </row>
    <row r="449" spans="1:42" ht="35.450000000000003" hidden="1" customHeight="1">
      <c r="A449" s="26" t="s">
        <v>350</v>
      </c>
      <c r="B449" s="34" t="s">
        <v>355</v>
      </c>
      <c r="C449" s="26">
        <v>110966</v>
      </c>
      <c r="D449" s="35" t="s">
        <v>359</v>
      </c>
      <c r="E449" s="35" t="s">
        <v>360</v>
      </c>
      <c r="F449" s="36">
        <v>1</v>
      </c>
      <c r="G449" s="33"/>
      <c r="H449" s="34">
        <v>1</v>
      </c>
      <c r="I449" s="32"/>
      <c r="J449" s="32"/>
      <c r="K449" s="31"/>
      <c r="L449" s="31"/>
      <c r="M449" s="33"/>
      <c r="N449" s="39">
        <v>2080947.05</v>
      </c>
      <c r="O449" s="40" t="s">
        <v>1902</v>
      </c>
      <c r="P449" s="68">
        <v>1</v>
      </c>
      <c r="Q449" s="163" t="s">
        <v>1942</v>
      </c>
      <c r="R449" s="354"/>
      <c r="S449" s="123">
        <v>0</v>
      </c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113">
        <f t="shared" si="61"/>
        <v>0</v>
      </c>
      <c r="AF449" s="60">
        <f t="shared" si="62"/>
        <v>0</v>
      </c>
      <c r="AG449" s="60">
        <f t="shared" si="63"/>
        <v>0</v>
      </c>
      <c r="AH449" s="60">
        <f t="shared" si="64"/>
        <v>1</v>
      </c>
      <c r="AI449" s="60">
        <f t="shared" si="65"/>
        <v>0</v>
      </c>
      <c r="AJ449" s="60">
        <f t="shared" si="66"/>
        <v>0</v>
      </c>
      <c r="AK449" s="60">
        <f t="shared" si="67"/>
        <v>0</v>
      </c>
      <c r="AL449" s="60">
        <f t="shared" si="68"/>
        <v>0</v>
      </c>
      <c r="AM449" s="60">
        <f t="shared" si="69"/>
        <v>1</v>
      </c>
      <c r="AN449" s="60">
        <f t="shared" si="70"/>
        <v>0</v>
      </c>
      <c r="AP449" s="359" t="s">
        <v>3549</v>
      </c>
    </row>
    <row r="450" spans="1:42" ht="35.450000000000003" hidden="1" customHeight="1">
      <c r="A450" s="26" t="s">
        <v>350</v>
      </c>
      <c r="B450" s="34" t="s">
        <v>355</v>
      </c>
      <c r="C450" s="26">
        <v>301677</v>
      </c>
      <c r="D450" s="35" t="s">
        <v>391</v>
      </c>
      <c r="E450" s="35" t="s">
        <v>360</v>
      </c>
      <c r="F450" s="36">
        <v>1</v>
      </c>
      <c r="G450" s="33"/>
      <c r="H450" s="34">
        <v>1</v>
      </c>
      <c r="I450" s="32"/>
      <c r="J450" s="32"/>
      <c r="K450" s="31"/>
      <c r="L450" s="31"/>
      <c r="M450" s="33"/>
      <c r="N450" s="39">
        <v>1443595.29</v>
      </c>
      <c r="O450" s="40" t="s">
        <v>1902</v>
      </c>
      <c r="P450" s="68">
        <v>1</v>
      </c>
      <c r="Q450" s="163" t="s">
        <v>1942</v>
      </c>
      <c r="R450" s="354"/>
      <c r="S450" s="123">
        <v>0</v>
      </c>
      <c r="T450" s="95"/>
      <c r="U450" s="95"/>
      <c r="V450" s="95"/>
      <c r="W450" s="95"/>
      <c r="X450" s="95"/>
      <c r="Y450" s="95"/>
      <c r="Z450" s="95"/>
      <c r="AA450" s="95"/>
      <c r="AB450" s="95"/>
      <c r="AC450" s="95"/>
      <c r="AD450" s="95"/>
      <c r="AE450" s="113">
        <f t="shared" si="61"/>
        <v>0</v>
      </c>
      <c r="AF450" s="60">
        <f t="shared" si="62"/>
        <v>0</v>
      </c>
      <c r="AG450" s="60">
        <f t="shared" si="63"/>
        <v>0</v>
      </c>
      <c r="AH450" s="60">
        <f t="shared" si="64"/>
        <v>1</v>
      </c>
      <c r="AI450" s="60">
        <f t="shared" si="65"/>
        <v>0</v>
      </c>
      <c r="AJ450" s="60">
        <f t="shared" si="66"/>
        <v>0</v>
      </c>
      <c r="AK450" s="60">
        <f t="shared" si="67"/>
        <v>0</v>
      </c>
      <c r="AL450" s="60">
        <f t="shared" si="68"/>
        <v>0</v>
      </c>
      <c r="AM450" s="60">
        <f t="shared" si="69"/>
        <v>1</v>
      </c>
      <c r="AN450" s="60">
        <f t="shared" si="70"/>
        <v>0</v>
      </c>
      <c r="AP450" s="359" t="s">
        <v>3549</v>
      </c>
    </row>
    <row r="451" spans="1:42" ht="35.450000000000003" hidden="1" customHeight="1">
      <c r="A451" s="26" t="s">
        <v>350</v>
      </c>
      <c r="B451" s="34" t="s">
        <v>355</v>
      </c>
      <c r="C451" s="26">
        <v>110973</v>
      </c>
      <c r="D451" s="35" t="s">
        <v>392</v>
      </c>
      <c r="E451" s="35" t="s">
        <v>393</v>
      </c>
      <c r="F451" s="36">
        <v>1</v>
      </c>
      <c r="G451" s="33"/>
      <c r="H451" s="34">
        <v>1</v>
      </c>
      <c r="I451" s="32"/>
      <c r="J451" s="32"/>
      <c r="K451" s="31"/>
      <c r="L451" s="31"/>
      <c r="M451" s="33"/>
      <c r="N451" s="39">
        <v>859977.49</v>
      </c>
      <c r="O451" s="40" t="s">
        <v>1902</v>
      </c>
      <c r="P451" s="68">
        <v>1</v>
      </c>
      <c r="Q451" s="163" t="s">
        <v>1942</v>
      </c>
      <c r="R451" s="354"/>
      <c r="S451" s="123">
        <v>0</v>
      </c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113">
        <f t="shared" si="61"/>
        <v>0</v>
      </c>
      <c r="AF451" s="60">
        <f t="shared" si="62"/>
        <v>0</v>
      </c>
      <c r="AG451" s="60">
        <f t="shared" si="63"/>
        <v>0</v>
      </c>
      <c r="AH451" s="60">
        <f t="shared" si="64"/>
        <v>1</v>
      </c>
      <c r="AI451" s="60">
        <f t="shared" si="65"/>
        <v>0</v>
      </c>
      <c r="AJ451" s="60">
        <f t="shared" si="66"/>
        <v>0</v>
      </c>
      <c r="AK451" s="60">
        <f t="shared" si="67"/>
        <v>0</v>
      </c>
      <c r="AL451" s="60">
        <f t="shared" si="68"/>
        <v>0</v>
      </c>
      <c r="AM451" s="60">
        <f t="shared" si="69"/>
        <v>1</v>
      </c>
      <c r="AN451" s="60">
        <f t="shared" si="70"/>
        <v>0</v>
      </c>
      <c r="AP451" s="359" t="s">
        <v>3549</v>
      </c>
    </row>
    <row r="452" spans="1:42" ht="35.450000000000003" hidden="1" customHeight="1">
      <c r="A452" s="26" t="s">
        <v>350</v>
      </c>
      <c r="B452" s="34" t="s">
        <v>355</v>
      </c>
      <c r="C452" s="26">
        <v>110979</v>
      </c>
      <c r="D452" s="35" t="s">
        <v>394</v>
      </c>
      <c r="E452" s="35" t="s">
        <v>393</v>
      </c>
      <c r="F452" s="36">
        <v>1</v>
      </c>
      <c r="G452" s="33"/>
      <c r="H452" s="34">
        <v>1</v>
      </c>
      <c r="I452" s="32"/>
      <c r="J452" s="32"/>
      <c r="K452" s="31"/>
      <c r="L452" s="31"/>
      <c r="M452" s="33"/>
      <c r="N452" s="39">
        <v>966266.77</v>
      </c>
      <c r="O452" s="40" t="s">
        <v>1902</v>
      </c>
      <c r="P452" s="68">
        <v>1</v>
      </c>
      <c r="Q452" s="163" t="s">
        <v>1942</v>
      </c>
      <c r="R452" s="354"/>
      <c r="S452" s="123">
        <v>0</v>
      </c>
      <c r="T452" s="95"/>
      <c r="U452" s="95"/>
      <c r="V452" s="95"/>
      <c r="W452" s="95"/>
      <c r="X452" s="95"/>
      <c r="Y452" s="95"/>
      <c r="Z452" s="95"/>
      <c r="AA452" s="95"/>
      <c r="AB452" s="95"/>
      <c r="AC452" s="95"/>
      <c r="AD452" s="95"/>
      <c r="AE452" s="113">
        <f t="shared" si="61"/>
        <v>0</v>
      </c>
      <c r="AF452" s="60">
        <f t="shared" si="62"/>
        <v>0</v>
      </c>
      <c r="AG452" s="60">
        <f t="shared" si="63"/>
        <v>0</v>
      </c>
      <c r="AH452" s="60">
        <f t="shared" si="64"/>
        <v>1</v>
      </c>
      <c r="AI452" s="60">
        <f t="shared" si="65"/>
        <v>0</v>
      </c>
      <c r="AJ452" s="60">
        <f t="shared" si="66"/>
        <v>0</v>
      </c>
      <c r="AK452" s="60">
        <f t="shared" si="67"/>
        <v>0</v>
      </c>
      <c r="AL452" s="60">
        <f t="shared" si="68"/>
        <v>0</v>
      </c>
      <c r="AM452" s="60">
        <f t="shared" si="69"/>
        <v>1</v>
      </c>
      <c r="AN452" s="60">
        <f t="shared" si="70"/>
        <v>0</v>
      </c>
      <c r="AP452" s="359" t="s">
        <v>3549</v>
      </c>
    </row>
    <row r="453" spans="1:42" ht="35.450000000000003" hidden="1" customHeight="1">
      <c r="A453" s="26" t="s">
        <v>350</v>
      </c>
      <c r="B453" s="34" t="s">
        <v>355</v>
      </c>
      <c r="C453" s="26">
        <v>301684</v>
      </c>
      <c r="D453" s="35" t="s">
        <v>398</v>
      </c>
      <c r="E453" s="35" t="s">
        <v>393</v>
      </c>
      <c r="F453" s="36">
        <v>1</v>
      </c>
      <c r="G453" s="33"/>
      <c r="H453" s="34">
        <v>1</v>
      </c>
      <c r="I453" s="32"/>
      <c r="J453" s="32"/>
      <c r="K453" s="31"/>
      <c r="L453" s="31"/>
      <c r="M453" s="33"/>
      <c r="N453" s="39">
        <v>1653895.31</v>
      </c>
      <c r="O453" s="40" t="s">
        <v>1900</v>
      </c>
      <c r="P453" s="68">
        <v>1</v>
      </c>
      <c r="Q453" s="163" t="s">
        <v>1942</v>
      </c>
      <c r="R453" s="354"/>
      <c r="S453" s="123">
        <v>0</v>
      </c>
      <c r="T453" s="95"/>
      <c r="U453" s="95"/>
      <c r="V453" s="95"/>
      <c r="W453" s="95"/>
      <c r="X453" s="95"/>
      <c r="Y453" s="95"/>
      <c r="Z453" s="95"/>
      <c r="AA453" s="95"/>
      <c r="AB453" s="95"/>
      <c r="AC453" s="95"/>
      <c r="AD453" s="95"/>
      <c r="AE453" s="113">
        <f t="shared" si="61"/>
        <v>0</v>
      </c>
      <c r="AF453" s="60">
        <f t="shared" si="62"/>
        <v>0</v>
      </c>
      <c r="AG453" s="60">
        <f t="shared" si="63"/>
        <v>0</v>
      </c>
      <c r="AH453" s="60">
        <f t="shared" si="64"/>
        <v>1</v>
      </c>
      <c r="AI453" s="60">
        <f t="shared" si="65"/>
        <v>0</v>
      </c>
      <c r="AJ453" s="60">
        <f t="shared" si="66"/>
        <v>0</v>
      </c>
      <c r="AK453" s="60">
        <f t="shared" si="67"/>
        <v>0</v>
      </c>
      <c r="AL453" s="60">
        <f t="shared" si="68"/>
        <v>0</v>
      </c>
      <c r="AM453" s="60">
        <f t="shared" si="69"/>
        <v>1</v>
      </c>
      <c r="AN453" s="60">
        <f t="shared" si="70"/>
        <v>0</v>
      </c>
      <c r="AP453" s="359" t="s">
        <v>3548</v>
      </c>
    </row>
    <row r="454" spans="1:42" ht="35.450000000000003" hidden="1" customHeight="1">
      <c r="A454" s="26" t="s">
        <v>350</v>
      </c>
      <c r="B454" s="34" t="s">
        <v>355</v>
      </c>
      <c r="C454" s="26">
        <v>301685</v>
      </c>
      <c r="D454" s="35" t="s">
        <v>405</v>
      </c>
      <c r="E454" s="35" t="s">
        <v>393</v>
      </c>
      <c r="F454" s="36">
        <v>1</v>
      </c>
      <c r="G454" s="33"/>
      <c r="H454" s="34">
        <v>1</v>
      </c>
      <c r="I454" s="32"/>
      <c r="J454" s="32"/>
      <c r="K454" s="31"/>
      <c r="L454" s="31"/>
      <c r="M454" s="33"/>
      <c r="N454" s="39">
        <v>1426067.75</v>
      </c>
      <c r="O454" s="40" t="s">
        <v>1900</v>
      </c>
      <c r="P454" s="68">
        <v>1</v>
      </c>
      <c r="Q454" s="163" t="s">
        <v>1942</v>
      </c>
      <c r="R454" s="354"/>
      <c r="S454" s="123">
        <v>0</v>
      </c>
      <c r="T454" s="95"/>
      <c r="U454" s="95"/>
      <c r="V454" s="95"/>
      <c r="W454" s="95"/>
      <c r="X454" s="95"/>
      <c r="Y454" s="95"/>
      <c r="Z454" s="95"/>
      <c r="AA454" s="95"/>
      <c r="AB454" s="95"/>
      <c r="AC454" s="95"/>
      <c r="AD454" s="95"/>
      <c r="AE454" s="113">
        <f t="shared" si="61"/>
        <v>0</v>
      </c>
      <c r="AF454" s="60">
        <f t="shared" si="62"/>
        <v>0</v>
      </c>
      <c r="AG454" s="60">
        <f t="shared" si="63"/>
        <v>0</v>
      </c>
      <c r="AH454" s="60">
        <f t="shared" si="64"/>
        <v>1</v>
      </c>
      <c r="AI454" s="60">
        <f t="shared" si="65"/>
        <v>0</v>
      </c>
      <c r="AJ454" s="60">
        <f t="shared" si="66"/>
        <v>0</v>
      </c>
      <c r="AK454" s="60">
        <f t="shared" si="67"/>
        <v>0</v>
      </c>
      <c r="AL454" s="60">
        <f t="shared" si="68"/>
        <v>0</v>
      </c>
      <c r="AM454" s="60">
        <f t="shared" si="69"/>
        <v>1</v>
      </c>
      <c r="AN454" s="60">
        <f t="shared" si="70"/>
        <v>0</v>
      </c>
      <c r="AP454" s="359" t="s">
        <v>3548</v>
      </c>
    </row>
    <row r="455" spans="1:42" ht="35.450000000000003" hidden="1" customHeight="1">
      <c r="A455" s="26" t="s">
        <v>350</v>
      </c>
      <c r="B455" s="34" t="s">
        <v>355</v>
      </c>
      <c r="C455" s="26">
        <v>309168</v>
      </c>
      <c r="D455" s="35" t="s">
        <v>410</v>
      </c>
      <c r="E455" s="35" t="s">
        <v>393</v>
      </c>
      <c r="F455" s="36">
        <v>1</v>
      </c>
      <c r="G455" s="33"/>
      <c r="H455" s="34">
        <v>1</v>
      </c>
      <c r="I455" s="32"/>
      <c r="J455" s="32"/>
      <c r="K455" s="31"/>
      <c r="L455" s="31"/>
      <c r="M455" s="33"/>
      <c r="N455" s="39">
        <v>1246826.83</v>
      </c>
      <c r="O455" s="40" t="s">
        <v>1900</v>
      </c>
      <c r="P455" s="68">
        <v>1</v>
      </c>
      <c r="Q455" s="163" t="s">
        <v>1942</v>
      </c>
      <c r="R455" s="354"/>
      <c r="S455" s="123">
        <v>0</v>
      </c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113">
        <f t="shared" si="61"/>
        <v>0</v>
      </c>
      <c r="AF455" s="60">
        <f t="shared" si="62"/>
        <v>0</v>
      </c>
      <c r="AG455" s="60">
        <f t="shared" si="63"/>
        <v>0</v>
      </c>
      <c r="AH455" s="60">
        <f t="shared" si="64"/>
        <v>1</v>
      </c>
      <c r="AI455" s="60">
        <f t="shared" si="65"/>
        <v>0</v>
      </c>
      <c r="AJ455" s="60">
        <f t="shared" si="66"/>
        <v>0</v>
      </c>
      <c r="AK455" s="60">
        <f t="shared" si="67"/>
        <v>0</v>
      </c>
      <c r="AL455" s="60">
        <f t="shared" si="68"/>
        <v>0</v>
      </c>
      <c r="AM455" s="60">
        <f t="shared" si="69"/>
        <v>1</v>
      </c>
      <c r="AN455" s="60">
        <f t="shared" si="70"/>
        <v>0</v>
      </c>
      <c r="AP455" s="359" t="s">
        <v>3548</v>
      </c>
    </row>
    <row r="456" spans="1:42" ht="35.450000000000003" hidden="1" customHeight="1">
      <c r="A456" s="26" t="s">
        <v>350</v>
      </c>
      <c r="B456" s="34" t="s">
        <v>355</v>
      </c>
      <c r="C456" s="26">
        <v>301687</v>
      </c>
      <c r="D456" s="35" t="s">
        <v>406</v>
      </c>
      <c r="E456" s="35" t="s">
        <v>407</v>
      </c>
      <c r="F456" s="36">
        <v>1</v>
      </c>
      <c r="G456" s="33"/>
      <c r="H456" s="34">
        <v>1</v>
      </c>
      <c r="I456" s="32"/>
      <c r="J456" s="32"/>
      <c r="K456" s="31"/>
      <c r="L456" s="31"/>
      <c r="M456" s="33"/>
      <c r="N456" s="39">
        <v>1374419.64</v>
      </c>
      <c r="O456" s="40" t="s">
        <v>1900</v>
      </c>
      <c r="P456" s="68">
        <v>1</v>
      </c>
      <c r="Q456" s="163" t="s">
        <v>1942</v>
      </c>
      <c r="R456" s="354"/>
      <c r="S456" s="123">
        <v>0</v>
      </c>
      <c r="T456" s="95"/>
      <c r="U456" s="95"/>
      <c r="V456" s="95"/>
      <c r="W456" s="95"/>
      <c r="X456" s="95"/>
      <c r="Y456" s="95"/>
      <c r="Z456" s="95"/>
      <c r="AA456" s="95"/>
      <c r="AB456" s="95"/>
      <c r="AC456" s="95"/>
      <c r="AD456" s="95"/>
      <c r="AE456" s="113">
        <f t="shared" ref="AE456:AE519" si="71">IF($Q456="Reverted",1,0)</f>
        <v>0</v>
      </c>
      <c r="AF456" s="60">
        <f t="shared" ref="AF456:AF519" si="72">IF($Q456="Not yet started",1,0)</f>
        <v>0</v>
      </c>
      <c r="AG456" s="60">
        <f t="shared" ref="AG456:AG519" si="73">IF($Q456="Under Procurement",1,0)</f>
        <v>0</v>
      </c>
      <c r="AH456" s="60">
        <f t="shared" ref="AH456:AH519" si="74">IF($Q456="Ongoing",1,0)</f>
        <v>1</v>
      </c>
      <c r="AI456" s="60">
        <f t="shared" ref="AI456:AI519" si="75">IF($Q456="Completed",1,0)</f>
        <v>0</v>
      </c>
      <c r="AJ456" s="60">
        <f t="shared" ref="AJ456:AJ519" si="76">IF($AE456=1,$H456,0)</f>
        <v>0</v>
      </c>
      <c r="AK456" s="60">
        <f t="shared" ref="AK456:AK519" si="77">IF($AF456=1,$H456,0)</f>
        <v>0</v>
      </c>
      <c r="AL456" s="60">
        <f t="shared" ref="AL456:AL519" si="78">IF($AG456=1,$H456,0)</f>
        <v>0</v>
      </c>
      <c r="AM456" s="60">
        <f t="shared" ref="AM456:AM519" si="79">IF($AH456=1,$H456,0)</f>
        <v>1</v>
      </c>
      <c r="AN456" s="60">
        <f t="shared" ref="AN456:AN519" si="80">IF($AI456=1,$H456,0)</f>
        <v>0</v>
      </c>
      <c r="AP456" s="359" t="s">
        <v>3548</v>
      </c>
    </row>
    <row r="457" spans="1:42" ht="35.450000000000003" hidden="1" customHeight="1">
      <c r="A457" s="26" t="s">
        <v>350</v>
      </c>
      <c r="B457" s="34" t="s">
        <v>355</v>
      </c>
      <c r="C457" s="26">
        <v>301688</v>
      </c>
      <c r="D457" s="35" t="s">
        <v>403</v>
      </c>
      <c r="E457" s="35" t="s">
        <v>404</v>
      </c>
      <c r="F457" s="36">
        <v>1</v>
      </c>
      <c r="G457" s="33"/>
      <c r="H457" s="34">
        <v>1</v>
      </c>
      <c r="I457" s="32"/>
      <c r="J457" s="32"/>
      <c r="K457" s="31"/>
      <c r="L457" s="31"/>
      <c r="M457" s="33"/>
      <c r="N457" s="39">
        <v>1278597.83</v>
      </c>
      <c r="O457" s="40" t="s">
        <v>1900</v>
      </c>
      <c r="P457" s="68">
        <v>1</v>
      </c>
      <c r="Q457" s="163" t="s">
        <v>1942</v>
      </c>
      <c r="R457" s="354"/>
      <c r="S457" s="123">
        <v>0</v>
      </c>
      <c r="T457" s="95"/>
      <c r="U457" s="95"/>
      <c r="V457" s="95"/>
      <c r="W457" s="95"/>
      <c r="X457" s="95"/>
      <c r="Y457" s="95"/>
      <c r="Z457" s="95"/>
      <c r="AA457" s="95"/>
      <c r="AB457" s="95"/>
      <c r="AC457" s="95"/>
      <c r="AD457" s="95"/>
      <c r="AE457" s="113">
        <f t="shared" si="71"/>
        <v>0</v>
      </c>
      <c r="AF457" s="60">
        <f t="shared" si="72"/>
        <v>0</v>
      </c>
      <c r="AG457" s="60">
        <f t="shared" si="73"/>
        <v>0</v>
      </c>
      <c r="AH457" s="60">
        <f t="shared" si="74"/>
        <v>1</v>
      </c>
      <c r="AI457" s="60">
        <f t="shared" si="75"/>
        <v>0</v>
      </c>
      <c r="AJ457" s="60">
        <f t="shared" si="76"/>
        <v>0</v>
      </c>
      <c r="AK457" s="60">
        <f t="shared" si="77"/>
        <v>0</v>
      </c>
      <c r="AL457" s="60">
        <f t="shared" si="78"/>
        <v>0</v>
      </c>
      <c r="AM457" s="60">
        <f t="shared" si="79"/>
        <v>1</v>
      </c>
      <c r="AN457" s="60">
        <f t="shared" si="80"/>
        <v>0</v>
      </c>
      <c r="AP457" s="359" t="s">
        <v>3548</v>
      </c>
    </row>
    <row r="458" spans="1:42" ht="35.450000000000003" hidden="1" customHeight="1">
      <c r="A458" s="26" t="s">
        <v>350</v>
      </c>
      <c r="B458" s="34" t="s">
        <v>355</v>
      </c>
      <c r="C458" s="26">
        <v>301691</v>
      </c>
      <c r="D458" s="35" t="s">
        <v>411</v>
      </c>
      <c r="E458" s="35" t="s">
        <v>390</v>
      </c>
      <c r="F458" s="36">
        <v>1</v>
      </c>
      <c r="G458" s="33"/>
      <c r="H458" s="34">
        <v>1</v>
      </c>
      <c r="I458" s="32"/>
      <c r="J458" s="32"/>
      <c r="K458" s="31"/>
      <c r="L458" s="31"/>
      <c r="M458" s="33"/>
      <c r="N458" s="39">
        <v>1319944.07</v>
      </c>
      <c r="O458" s="40" t="s">
        <v>1902</v>
      </c>
      <c r="P458" s="68">
        <v>1</v>
      </c>
      <c r="Q458" s="163" t="s">
        <v>1942</v>
      </c>
      <c r="R458" s="354"/>
      <c r="S458" s="123">
        <v>0</v>
      </c>
      <c r="T458" s="95"/>
      <c r="U458" s="95"/>
      <c r="V458" s="95"/>
      <c r="W458" s="95"/>
      <c r="X458" s="95"/>
      <c r="Y458" s="95"/>
      <c r="Z458" s="95"/>
      <c r="AA458" s="95"/>
      <c r="AB458" s="95"/>
      <c r="AC458" s="95"/>
      <c r="AD458" s="95"/>
      <c r="AE458" s="113">
        <f t="shared" si="71"/>
        <v>0</v>
      </c>
      <c r="AF458" s="60">
        <f t="shared" si="72"/>
        <v>0</v>
      </c>
      <c r="AG458" s="60">
        <f t="shared" si="73"/>
        <v>0</v>
      </c>
      <c r="AH458" s="60">
        <f t="shared" si="74"/>
        <v>1</v>
      </c>
      <c r="AI458" s="60">
        <f t="shared" si="75"/>
        <v>0</v>
      </c>
      <c r="AJ458" s="60">
        <f t="shared" si="76"/>
        <v>0</v>
      </c>
      <c r="AK458" s="60">
        <f t="shared" si="77"/>
        <v>0</v>
      </c>
      <c r="AL458" s="60">
        <f t="shared" si="78"/>
        <v>0</v>
      </c>
      <c r="AM458" s="60">
        <f t="shared" si="79"/>
        <v>1</v>
      </c>
      <c r="AN458" s="60">
        <f t="shared" si="80"/>
        <v>0</v>
      </c>
      <c r="AP458" s="359" t="s">
        <v>3549</v>
      </c>
    </row>
    <row r="459" spans="1:42" ht="35.450000000000003" hidden="1" customHeight="1">
      <c r="A459" s="26" t="s">
        <v>350</v>
      </c>
      <c r="B459" s="34" t="s">
        <v>355</v>
      </c>
      <c r="C459" s="26">
        <v>301740</v>
      </c>
      <c r="D459" s="35" t="s">
        <v>389</v>
      </c>
      <c r="E459" s="35" t="s">
        <v>390</v>
      </c>
      <c r="F459" s="36">
        <v>1</v>
      </c>
      <c r="G459" s="33"/>
      <c r="H459" s="34">
        <v>1</v>
      </c>
      <c r="I459" s="32"/>
      <c r="J459" s="32"/>
      <c r="K459" s="31"/>
      <c r="L459" s="31"/>
      <c r="M459" s="33"/>
      <c r="N459" s="39">
        <v>1419892.76</v>
      </c>
      <c r="O459" s="40" t="s">
        <v>1900</v>
      </c>
      <c r="P459" s="68">
        <v>1</v>
      </c>
      <c r="Q459" s="163" t="s">
        <v>1942</v>
      </c>
      <c r="R459" s="354"/>
      <c r="S459" s="123">
        <v>0</v>
      </c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113">
        <f t="shared" si="71"/>
        <v>0</v>
      </c>
      <c r="AF459" s="60">
        <f t="shared" si="72"/>
        <v>0</v>
      </c>
      <c r="AG459" s="60">
        <f t="shared" si="73"/>
        <v>0</v>
      </c>
      <c r="AH459" s="60">
        <f t="shared" si="74"/>
        <v>1</v>
      </c>
      <c r="AI459" s="60">
        <f t="shared" si="75"/>
        <v>0</v>
      </c>
      <c r="AJ459" s="60">
        <f t="shared" si="76"/>
        <v>0</v>
      </c>
      <c r="AK459" s="60">
        <f t="shared" si="77"/>
        <v>0</v>
      </c>
      <c r="AL459" s="60">
        <f t="shared" si="78"/>
        <v>0</v>
      </c>
      <c r="AM459" s="60">
        <f t="shared" si="79"/>
        <v>1</v>
      </c>
      <c r="AN459" s="60">
        <f t="shared" si="80"/>
        <v>0</v>
      </c>
      <c r="AP459" s="359" t="s">
        <v>3548</v>
      </c>
    </row>
    <row r="460" spans="1:42" ht="35.450000000000003" hidden="1" customHeight="1">
      <c r="A460" s="26" t="s">
        <v>350</v>
      </c>
      <c r="B460" s="34" t="s">
        <v>355</v>
      </c>
      <c r="C460" s="26">
        <v>301737</v>
      </c>
      <c r="D460" s="35" t="s">
        <v>387</v>
      </c>
      <c r="E460" s="35" t="s">
        <v>388</v>
      </c>
      <c r="F460" s="36">
        <v>1</v>
      </c>
      <c r="G460" s="33"/>
      <c r="H460" s="34">
        <v>1</v>
      </c>
      <c r="I460" s="32"/>
      <c r="J460" s="32"/>
      <c r="K460" s="31"/>
      <c r="L460" s="31"/>
      <c r="M460" s="33"/>
      <c r="N460" s="39">
        <v>1411416.83</v>
      </c>
      <c r="O460" s="40" t="s">
        <v>1900</v>
      </c>
      <c r="P460" s="68">
        <v>1</v>
      </c>
      <c r="Q460" s="163" t="s">
        <v>1942</v>
      </c>
      <c r="R460" s="354"/>
      <c r="S460" s="123">
        <v>0</v>
      </c>
      <c r="T460" s="95"/>
      <c r="U460" s="95"/>
      <c r="V460" s="95"/>
      <c r="W460" s="95"/>
      <c r="X460" s="95"/>
      <c r="Y460" s="95"/>
      <c r="Z460" s="95"/>
      <c r="AA460" s="95"/>
      <c r="AB460" s="95"/>
      <c r="AC460" s="95"/>
      <c r="AD460" s="95"/>
      <c r="AE460" s="113">
        <f t="shared" si="71"/>
        <v>0</v>
      </c>
      <c r="AF460" s="60">
        <f t="shared" si="72"/>
        <v>0</v>
      </c>
      <c r="AG460" s="60">
        <f t="shared" si="73"/>
        <v>0</v>
      </c>
      <c r="AH460" s="60">
        <f t="shared" si="74"/>
        <v>1</v>
      </c>
      <c r="AI460" s="60">
        <f t="shared" si="75"/>
        <v>0</v>
      </c>
      <c r="AJ460" s="60">
        <f t="shared" si="76"/>
        <v>0</v>
      </c>
      <c r="AK460" s="60">
        <f t="shared" si="77"/>
        <v>0</v>
      </c>
      <c r="AL460" s="60">
        <f t="shared" si="78"/>
        <v>0</v>
      </c>
      <c r="AM460" s="60">
        <f t="shared" si="79"/>
        <v>1</v>
      </c>
      <c r="AN460" s="60">
        <f t="shared" si="80"/>
        <v>0</v>
      </c>
      <c r="AP460" s="359" t="s">
        <v>3548</v>
      </c>
    </row>
    <row r="461" spans="1:42" ht="35.450000000000003" hidden="1" customHeight="1">
      <c r="A461" s="26" t="s">
        <v>350</v>
      </c>
      <c r="B461" s="34" t="s">
        <v>355</v>
      </c>
      <c r="C461" s="26">
        <v>301689</v>
      </c>
      <c r="D461" s="35" t="s">
        <v>408</v>
      </c>
      <c r="E461" s="35" t="s">
        <v>409</v>
      </c>
      <c r="F461" s="36">
        <v>1</v>
      </c>
      <c r="G461" s="33"/>
      <c r="H461" s="34">
        <v>1</v>
      </c>
      <c r="I461" s="32"/>
      <c r="J461" s="32"/>
      <c r="K461" s="31"/>
      <c r="L461" s="31"/>
      <c r="M461" s="33"/>
      <c r="N461" s="39">
        <v>1246964.6100000001</v>
      </c>
      <c r="O461" s="40" t="s">
        <v>1900</v>
      </c>
      <c r="P461" s="68">
        <v>1</v>
      </c>
      <c r="Q461" s="163" t="s">
        <v>1942</v>
      </c>
      <c r="R461" s="354"/>
      <c r="S461" s="123">
        <v>0</v>
      </c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113">
        <f t="shared" si="71"/>
        <v>0</v>
      </c>
      <c r="AF461" s="60">
        <f t="shared" si="72"/>
        <v>0</v>
      </c>
      <c r="AG461" s="60">
        <f t="shared" si="73"/>
        <v>0</v>
      </c>
      <c r="AH461" s="60">
        <f t="shared" si="74"/>
        <v>1</v>
      </c>
      <c r="AI461" s="60">
        <f t="shared" si="75"/>
        <v>0</v>
      </c>
      <c r="AJ461" s="60">
        <f t="shared" si="76"/>
        <v>0</v>
      </c>
      <c r="AK461" s="60">
        <f t="shared" si="77"/>
        <v>0</v>
      </c>
      <c r="AL461" s="60">
        <f t="shared" si="78"/>
        <v>0</v>
      </c>
      <c r="AM461" s="60">
        <f t="shared" si="79"/>
        <v>1</v>
      </c>
      <c r="AN461" s="60">
        <f t="shared" si="80"/>
        <v>0</v>
      </c>
      <c r="AP461" s="359" t="s">
        <v>3548</v>
      </c>
    </row>
    <row r="462" spans="1:42" ht="35.450000000000003" hidden="1" customHeight="1">
      <c r="A462" s="26" t="s">
        <v>350</v>
      </c>
      <c r="B462" s="34" t="s">
        <v>355</v>
      </c>
      <c r="C462" s="26">
        <v>111155</v>
      </c>
      <c r="D462" s="35" t="s">
        <v>358</v>
      </c>
      <c r="E462" s="35" t="s">
        <v>50</v>
      </c>
      <c r="F462" s="36">
        <v>1</v>
      </c>
      <c r="G462" s="33"/>
      <c r="H462" s="34">
        <v>1</v>
      </c>
      <c r="I462" s="32"/>
      <c r="J462" s="32"/>
      <c r="K462" s="31"/>
      <c r="L462" s="31"/>
      <c r="M462" s="33"/>
      <c r="N462" s="39">
        <v>1942556.02</v>
      </c>
      <c r="O462" s="40" t="s">
        <v>1902</v>
      </c>
      <c r="P462" s="68">
        <v>1</v>
      </c>
      <c r="Q462" s="163" t="s">
        <v>1942</v>
      </c>
      <c r="R462" s="354"/>
      <c r="S462" s="123">
        <v>0</v>
      </c>
      <c r="T462" s="95"/>
      <c r="U462" s="95"/>
      <c r="V462" s="95"/>
      <c r="W462" s="95"/>
      <c r="X462" s="95"/>
      <c r="Y462" s="95"/>
      <c r="Z462" s="95"/>
      <c r="AA462" s="95"/>
      <c r="AB462" s="95"/>
      <c r="AC462" s="95"/>
      <c r="AD462" s="95"/>
      <c r="AE462" s="113">
        <f t="shared" si="71"/>
        <v>0</v>
      </c>
      <c r="AF462" s="60">
        <f t="shared" si="72"/>
        <v>0</v>
      </c>
      <c r="AG462" s="60">
        <f t="shared" si="73"/>
        <v>0</v>
      </c>
      <c r="AH462" s="60">
        <f t="shared" si="74"/>
        <v>1</v>
      </c>
      <c r="AI462" s="60">
        <f t="shared" si="75"/>
        <v>0</v>
      </c>
      <c r="AJ462" s="60">
        <f t="shared" si="76"/>
        <v>0</v>
      </c>
      <c r="AK462" s="60">
        <f t="shared" si="77"/>
        <v>0</v>
      </c>
      <c r="AL462" s="60">
        <f t="shared" si="78"/>
        <v>0</v>
      </c>
      <c r="AM462" s="60">
        <f t="shared" si="79"/>
        <v>1</v>
      </c>
      <c r="AN462" s="60">
        <f t="shared" si="80"/>
        <v>0</v>
      </c>
      <c r="AP462" s="359" t="s">
        <v>3549</v>
      </c>
    </row>
    <row r="463" spans="1:42" ht="35.450000000000003" hidden="1" customHeight="1">
      <c r="A463" s="26" t="s">
        <v>350</v>
      </c>
      <c r="B463" s="34" t="s">
        <v>355</v>
      </c>
      <c r="C463" s="26">
        <v>111166</v>
      </c>
      <c r="D463" s="35" t="s">
        <v>356</v>
      </c>
      <c r="E463" s="35" t="s">
        <v>50</v>
      </c>
      <c r="F463" s="36">
        <v>1</v>
      </c>
      <c r="G463" s="33"/>
      <c r="H463" s="34">
        <v>1</v>
      </c>
      <c r="I463" s="32"/>
      <c r="J463" s="32"/>
      <c r="K463" s="31"/>
      <c r="L463" s="31"/>
      <c r="M463" s="33"/>
      <c r="N463" s="39">
        <v>2576686.91</v>
      </c>
      <c r="O463" s="40" t="s">
        <v>1902</v>
      </c>
      <c r="P463" s="68">
        <v>1</v>
      </c>
      <c r="Q463" s="163" t="s">
        <v>1942</v>
      </c>
      <c r="R463" s="354"/>
      <c r="S463" s="123">
        <v>0</v>
      </c>
      <c r="T463" s="95"/>
      <c r="U463" s="95"/>
      <c r="V463" s="95"/>
      <c r="W463" s="95"/>
      <c r="X463" s="95"/>
      <c r="Y463" s="95"/>
      <c r="Z463" s="95"/>
      <c r="AA463" s="95"/>
      <c r="AB463" s="95"/>
      <c r="AC463" s="95"/>
      <c r="AD463" s="95"/>
      <c r="AE463" s="113">
        <f t="shared" si="71"/>
        <v>0</v>
      </c>
      <c r="AF463" s="60">
        <f t="shared" si="72"/>
        <v>0</v>
      </c>
      <c r="AG463" s="60">
        <f t="shared" si="73"/>
        <v>0</v>
      </c>
      <c r="AH463" s="60">
        <f t="shared" si="74"/>
        <v>1</v>
      </c>
      <c r="AI463" s="60">
        <f t="shared" si="75"/>
        <v>0</v>
      </c>
      <c r="AJ463" s="60">
        <f t="shared" si="76"/>
        <v>0</v>
      </c>
      <c r="AK463" s="60">
        <f t="shared" si="77"/>
        <v>0</v>
      </c>
      <c r="AL463" s="60">
        <f t="shared" si="78"/>
        <v>0</v>
      </c>
      <c r="AM463" s="60">
        <f t="shared" si="79"/>
        <v>1</v>
      </c>
      <c r="AN463" s="60">
        <f t="shared" si="80"/>
        <v>0</v>
      </c>
      <c r="AP463" s="359" t="s">
        <v>3549</v>
      </c>
    </row>
    <row r="464" spans="1:42" ht="35.450000000000003" hidden="1" customHeight="1">
      <c r="A464" s="26" t="s">
        <v>350</v>
      </c>
      <c r="B464" s="34" t="s">
        <v>355</v>
      </c>
      <c r="C464" s="26">
        <v>170512</v>
      </c>
      <c r="D464" s="35" t="s">
        <v>357</v>
      </c>
      <c r="E464" s="35" t="s">
        <v>50</v>
      </c>
      <c r="F464" s="36">
        <v>1</v>
      </c>
      <c r="G464" s="33"/>
      <c r="H464" s="34">
        <v>1</v>
      </c>
      <c r="I464" s="32"/>
      <c r="J464" s="32"/>
      <c r="K464" s="31"/>
      <c r="L464" s="31"/>
      <c r="M464" s="33"/>
      <c r="N464" s="39">
        <v>1970006.99</v>
      </c>
      <c r="O464" s="40" t="s">
        <v>1902</v>
      </c>
      <c r="P464" s="68">
        <v>1</v>
      </c>
      <c r="Q464" s="163" t="s">
        <v>1942</v>
      </c>
      <c r="R464" s="354"/>
      <c r="S464" s="123">
        <v>0</v>
      </c>
      <c r="T464" s="95"/>
      <c r="U464" s="95"/>
      <c r="V464" s="95"/>
      <c r="W464" s="95"/>
      <c r="X464" s="95"/>
      <c r="Y464" s="95"/>
      <c r="Z464" s="95"/>
      <c r="AA464" s="95"/>
      <c r="AB464" s="95"/>
      <c r="AC464" s="95"/>
      <c r="AD464" s="95"/>
      <c r="AE464" s="113">
        <f t="shared" si="71"/>
        <v>0</v>
      </c>
      <c r="AF464" s="60">
        <f t="shared" si="72"/>
        <v>0</v>
      </c>
      <c r="AG464" s="60">
        <f t="shared" si="73"/>
        <v>0</v>
      </c>
      <c r="AH464" s="60">
        <f t="shared" si="74"/>
        <v>1</v>
      </c>
      <c r="AI464" s="60">
        <f t="shared" si="75"/>
        <v>0</v>
      </c>
      <c r="AJ464" s="60">
        <f t="shared" si="76"/>
        <v>0</v>
      </c>
      <c r="AK464" s="60">
        <f t="shared" si="77"/>
        <v>0</v>
      </c>
      <c r="AL464" s="60">
        <f t="shared" si="78"/>
        <v>0</v>
      </c>
      <c r="AM464" s="60">
        <f t="shared" si="79"/>
        <v>1</v>
      </c>
      <c r="AN464" s="60">
        <f t="shared" si="80"/>
        <v>0</v>
      </c>
      <c r="AP464" s="359" t="s">
        <v>3549</v>
      </c>
    </row>
    <row r="465" spans="1:42" ht="35.450000000000003" hidden="1" customHeight="1">
      <c r="A465" s="26" t="s">
        <v>350</v>
      </c>
      <c r="B465" s="34" t="s">
        <v>355</v>
      </c>
      <c r="C465" s="26">
        <v>111223</v>
      </c>
      <c r="D465" s="35" t="s">
        <v>362</v>
      </c>
      <c r="E465" s="35" t="s">
        <v>363</v>
      </c>
      <c r="F465" s="36">
        <v>1</v>
      </c>
      <c r="G465" s="33"/>
      <c r="H465" s="34">
        <v>1</v>
      </c>
      <c r="I465" s="32"/>
      <c r="J465" s="32"/>
      <c r="K465" s="31"/>
      <c r="L465" s="31"/>
      <c r="M465" s="33"/>
      <c r="N465" s="39">
        <v>2928722.65</v>
      </c>
      <c r="O465" s="40" t="s">
        <v>1902</v>
      </c>
      <c r="P465" s="68">
        <v>1</v>
      </c>
      <c r="Q465" s="163" t="s">
        <v>1942</v>
      </c>
      <c r="R465" s="354"/>
      <c r="S465" s="123">
        <v>0</v>
      </c>
      <c r="T465" s="95"/>
      <c r="U465" s="95"/>
      <c r="V465" s="95"/>
      <c r="W465" s="95"/>
      <c r="X465" s="95"/>
      <c r="Y465" s="95"/>
      <c r="Z465" s="95"/>
      <c r="AA465" s="95"/>
      <c r="AB465" s="95"/>
      <c r="AC465" s="95"/>
      <c r="AD465" s="95"/>
      <c r="AE465" s="113">
        <f t="shared" si="71"/>
        <v>0</v>
      </c>
      <c r="AF465" s="60">
        <f t="shared" si="72"/>
        <v>0</v>
      </c>
      <c r="AG465" s="60">
        <f t="shared" si="73"/>
        <v>0</v>
      </c>
      <c r="AH465" s="60">
        <f t="shared" si="74"/>
        <v>1</v>
      </c>
      <c r="AI465" s="60">
        <f t="shared" si="75"/>
        <v>0</v>
      </c>
      <c r="AJ465" s="60">
        <f t="shared" si="76"/>
        <v>0</v>
      </c>
      <c r="AK465" s="60">
        <f t="shared" si="77"/>
        <v>0</v>
      </c>
      <c r="AL465" s="60">
        <f t="shared" si="78"/>
        <v>0</v>
      </c>
      <c r="AM465" s="60">
        <f t="shared" si="79"/>
        <v>1</v>
      </c>
      <c r="AN465" s="60">
        <f t="shared" si="80"/>
        <v>0</v>
      </c>
      <c r="AP465" s="359" t="s">
        <v>3549</v>
      </c>
    </row>
    <row r="466" spans="1:42" ht="35.450000000000003" hidden="1" customHeight="1">
      <c r="A466" s="26" t="s">
        <v>350</v>
      </c>
      <c r="B466" s="34" t="s">
        <v>355</v>
      </c>
      <c r="C466" s="26">
        <v>301682</v>
      </c>
      <c r="D466" s="35" t="s">
        <v>364</v>
      </c>
      <c r="E466" s="35" t="s">
        <v>363</v>
      </c>
      <c r="F466" s="36">
        <v>1</v>
      </c>
      <c r="G466" s="33"/>
      <c r="H466" s="34">
        <v>1</v>
      </c>
      <c r="I466" s="32"/>
      <c r="J466" s="32"/>
      <c r="K466" s="31"/>
      <c r="L466" s="31"/>
      <c r="M466" s="33"/>
      <c r="N466" s="39">
        <v>4966964.8600000003</v>
      </c>
      <c r="O466" s="40" t="s">
        <v>1902</v>
      </c>
      <c r="P466" s="68">
        <v>1</v>
      </c>
      <c r="Q466" s="163" t="s">
        <v>1942</v>
      </c>
      <c r="R466" s="354"/>
      <c r="S466" s="123">
        <v>0</v>
      </c>
      <c r="T466" s="95"/>
      <c r="U466" s="95"/>
      <c r="V466" s="95"/>
      <c r="W466" s="95"/>
      <c r="X466" s="95"/>
      <c r="Y466" s="95"/>
      <c r="Z466" s="95"/>
      <c r="AA466" s="95"/>
      <c r="AB466" s="95"/>
      <c r="AC466" s="95"/>
      <c r="AD466" s="95"/>
      <c r="AE466" s="113">
        <f t="shared" si="71"/>
        <v>0</v>
      </c>
      <c r="AF466" s="60">
        <f t="shared" si="72"/>
        <v>0</v>
      </c>
      <c r="AG466" s="60">
        <f t="shared" si="73"/>
        <v>0</v>
      </c>
      <c r="AH466" s="60">
        <f t="shared" si="74"/>
        <v>1</v>
      </c>
      <c r="AI466" s="60">
        <f t="shared" si="75"/>
        <v>0</v>
      </c>
      <c r="AJ466" s="60">
        <f t="shared" si="76"/>
        <v>0</v>
      </c>
      <c r="AK466" s="60">
        <f t="shared" si="77"/>
        <v>0</v>
      </c>
      <c r="AL466" s="60">
        <f t="shared" si="78"/>
        <v>0</v>
      </c>
      <c r="AM466" s="60">
        <f t="shared" si="79"/>
        <v>1</v>
      </c>
      <c r="AN466" s="60">
        <f t="shared" si="80"/>
        <v>0</v>
      </c>
      <c r="AP466" s="359" t="s">
        <v>3549</v>
      </c>
    </row>
    <row r="467" spans="1:42" ht="35.450000000000003" hidden="1" customHeight="1">
      <c r="A467" s="26" t="s">
        <v>350</v>
      </c>
      <c r="B467" s="34" t="s">
        <v>355</v>
      </c>
      <c r="C467" s="26">
        <v>301666</v>
      </c>
      <c r="D467" s="35" t="s">
        <v>372</v>
      </c>
      <c r="E467" s="35" t="s">
        <v>373</v>
      </c>
      <c r="F467" s="36">
        <v>2</v>
      </c>
      <c r="G467" s="33"/>
      <c r="H467" s="34">
        <v>1</v>
      </c>
      <c r="I467" s="32"/>
      <c r="J467" s="32"/>
      <c r="K467" s="31"/>
      <c r="L467" s="31"/>
      <c r="M467" s="33"/>
      <c r="N467" s="39">
        <v>1502475</v>
      </c>
      <c r="O467" s="40" t="s">
        <v>1900</v>
      </c>
      <c r="P467" s="68">
        <v>1</v>
      </c>
      <c r="Q467" s="163" t="s">
        <v>1942</v>
      </c>
      <c r="R467" s="354"/>
      <c r="S467" s="123">
        <v>0.1</v>
      </c>
      <c r="T467" s="95"/>
      <c r="U467" s="95"/>
      <c r="V467" s="95"/>
      <c r="W467" s="95"/>
      <c r="X467" s="95"/>
      <c r="Y467" s="95"/>
      <c r="Z467" s="95"/>
      <c r="AA467" s="95"/>
      <c r="AB467" s="95"/>
      <c r="AC467" s="95"/>
      <c r="AD467" s="95"/>
      <c r="AE467" s="113">
        <f t="shared" si="71"/>
        <v>0</v>
      </c>
      <c r="AF467" s="60">
        <f t="shared" si="72"/>
        <v>0</v>
      </c>
      <c r="AG467" s="60">
        <f t="shared" si="73"/>
        <v>0</v>
      </c>
      <c r="AH467" s="60">
        <f t="shared" si="74"/>
        <v>1</v>
      </c>
      <c r="AI467" s="60">
        <f t="shared" si="75"/>
        <v>0</v>
      </c>
      <c r="AJ467" s="60">
        <f t="shared" si="76"/>
        <v>0</v>
      </c>
      <c r="AK467" s="60">
        <f t="shared" si="77"/>
        <v>0</v>
      </c>
      <c r="AL467" s="60">
        <f t="shared" si="78"/>
        <v>0</v>
      </c>
      <c r="AM467" s="60">
        <f t="shared" si="79"/>
        <v>1</v>
      </c>
      <c r="AN467" s="60">
        <f t="shared" si="80"/>
        <v>0</v>
      </c>
      <c r="AP467" s="359" t="s">
        <v>3548</v>
      </c>
    </row>
    <row r="468" spans="1:42" ht="35.450000000000003" hidden="1" customHeight="1">
      <c r="A468" s="26" t="s">
        <v>350</v>
      </c>
      <c r="B468" s="34" t="s">
        <v>355</v>
      </c>
      <c r="C468" s="26">
        <v>309113</v>
      </c>
      <c r="D468" s="35" t="s">
        <v>375</v>
      </c>
      <c r="E468" s="35" t="s">
        <v>373</v>
      </c>
      <c r="F468" s="36">
        <v>2</v>
      </c>
      <c r="G468" s="33"/>
      <c r="H468" s="34">
        <v>1</v>
      </c>
      <c r="I468" s="32"/>
      <c r="J468" s="32"/>
      <c r="K468" s="31"/>
      <c r="L468" s="31"/>
      <c r="M468" s="33"/>
      <c r="N468" s="39">
        <v>3065598.98</v>
      </c>
      <c r="O468" s="40" t="s">
        <v>1902</v>
      </c>
      <c r="P468" s="68">
        <v>1</v>
      </c>
      <c r="Q468" s="163" t="s">
        <v>1942</v>
      </c>
      <c r="R468" s="354"/>
      <c r="S468" s="123">
        <v>0</v>
      </c>
      <c r="T468" s="95"/>
      <c r="U468" s="95"/>
      <c r="V468" s="95"/>
      <c r="W468" s="95"/>
      <c r="X468" s="95"/>
      <c r="Y468" s="95"/>
      <c r="Z468" s="95"/>
      <c r="AA468" s="95"/>
      <c r="AB468" s="95"/>
      <c r="AC468" s="95"/>
      <c r="AD468" s="95"/>
      <c r="AE468" s="113">
        <f t="shared" si="71"/>
        <v>0</v>
      </c>
      <c r="AF468" s="60">
        <f t="shared" si="72"/>
        <v>0</v>
      </c>
      <c r="AG468" s="60">
        <f t="shared" si="73"/>
        <v>0</v>
      </c>
      <c r="AH468" s="60">
        <f t="shared" si="74"/>
        <v>1</v>
      </c>
      <c r="AI468" s="60">
        <f t="shared" si="75"/>
        <v>0</v>
      </c>
      <c r="AJ468" s="60">
        <f t="shared" si="76"/>
        <v>0</v>
      </c>
      <c r="AK468" s="60">
        <f t="shared" si="77"/>
        <v>0</v>
      </c>
      <c r="AL468" s="60">
        <f t="shared" si="78"/>
        <v>0</v>
      </c>
      <c r="AM468" s="60">
        <f t="shared" si="79"/>
        <v>1</v>
      </c>
      <c r="AN468" s="60">
        <f t="shared" si="80"/>
        <v>0</v>
      </c>
      <c r="AP468" s="359" t="s">
        <v>3549</v>
      </c>
    </row>
    <row r="469" spans="1:42" ht="35.450000000000003" hidden="1" customHeight="1">
      <c r="A469" s="26" t="s">
        <v>350</v>
      </c>
      <c r="B469" s="34" t="s">
        <v>355</v>
      </c>
      <c r="C469" s="26">
        <v>309127</v>
      </c>
      <c r="D469" s="35" t="s">
        <v>380</v>
      </c>
      <c r="E469" s="35" t="s">
        <v>373</v>
      </c>
      <c r="F469" s="36">
        <v>2</v>
      </c>
      <c r="G469" s="33"/>
      <c r="H469" s="34">
        <v>1</v>
      </c>
      <c r="I469" s="32"/>
      <c r="J469" s="32"/>
      <c r="K469" s="31"/>
      <c r="L469" s="31"/>
      <c r="M469" s="33"/>
      <c r="N469" s="39">
        <v>730635</v>
      </c>
      <c r="O469" s="40" t="s">
        <v>1902</v>
      </c>
      <c r="P469" s="68">
        <v>1</v>
      </c>
      <c r="Q469" s="163" t="s">
        <v>1942</v>
      </c>
      <c r="R469" s="354"/>
      <c r="S469" s="123">
        <v>0</v>
      </c>
      <c r="T469" s="95"/>
      <c r="U469" s="95"/>
      <c r="V469" s="95"/>
      <c r="W469" s="95"/>
      <c r="X469" s="95"/>
      <c r="Y469" s="95"/>
      <c r="Z469" s="95"/>
      <c r="AA469" s="95"/>
      <c r="AB469" s="95"/>
      <c r="AC469" s="95"/>
      <c r="AD469" s="95"/>
      <c r="AE469" s="113">
        <f t="shared" si="71"/>
        <v>0</v>
      </c>
      <c r="AF469" s="60">
        <f t="shared" si="72"/>
        <v>0</v>
      </c>
      <c r="AG469" s="60">
        <f t="shared" si="73"/>
        <v>0</v>
      </c>
      <c r="AH469" s="60">
        <f t="shared" si="74"/>
        <v>1</v>
      </c>
      <c r="AI469" s="60">
        <f t="shared" si="75"/>
        <v>0</v>
      </c>
      <c r="AJ469" s="60">
        <f t="shared" si="76"/>
        <v>0</v>
      </c>
      <c r="AK469" s="60">
        <f t="shared" si="77"/>
        <v>0</v>
      </c>
      <c r="AL469" s="60">
        <f t="shared" si="78"/>
        <v>0</v>
      </c>
      <c r="AM469" s="60">
        <f t="shared" si="79"/>
        <v>1</v>
      </c>
      <c r="AN469" s="60">
        <f t="shared" si="80"/>
        <v>0</v>
      </c>
      <c r="AP469" s="359" t="s">
        <v>3549</v>
      </c>
    </row>
    <row r="470" spans="1:42" ht="35.450000000000003" hidden="1" customHeight="1">
      <c r="A470" s="26" t="s">
        <v>350</v>
      </c>
      <c r="B470" s="34" t="s">
        <v>355</v>
      </c>
      <c r="C470" s="26">
        <v>309149</v>
      </c>
      <c r="D470" s="35" t="s">
        <v>381</v>
      </c>
      <c r="E470" s="35" t="s">
        <v>373</v>
      </c>
      <c r="F470" s="36">
        <v>2</v>
      </c>
      <c r="G470" s="33"/>
      <c r="H470" s="34">
        <v>1</v>
      </c>
      <c r="I470" s="32"/>
      <c r="J470" s="32"/>
      <c r="K470" s="31"/>
      <c r="L470" s="31"/>
      <c r="M470" s="33"/>
      <c r="N470" s="39">
        <v>1202985</v>
      </c>
      <c r="O470" s="40" t="s">
        <v>1902</v>
      </c>
      <c r="P470" s="68">
        <v>1</v>
      </c>
      <c r="Q470" s="163" t="s">
        <v>1942</v>
      </c>
      <c r="R470" s="354"/>
      <c r="S470" s="123">
        <v>0</v>
      </c>
      <c r="T470" s="95"/>
      <c r="U470" s="95"/>
      <c r="V470" s="95"/>
      <c r="W470" s="95"/>
      <c r="X470" s="95"/>
      <c r="Y470" s="95"/>
      <c r="Z470" s="95"/>
      <c r="AA470" s="95"/>
      <c r="AB470" s="95"/>
      <c r="AC470" s="95"/>
      <c r="AD470" s="95"/>
      <c r="AE470" s="113">
        <f t="shared" si="71"/>
        <v>0</v>
      </c>
      <c r="AF470" s="60">
        <f t="shared" si="72"/>
        <v>0</v>
      </c>
      <c r="AG470" s="60">
        <f t="shared" si="73"/>
        <v>0</v>
      </c>
      <c r="AH470" s="60">
        <f t="shared" si="74"/>
        <v>1</v>
      </c>
      <c r="AI470" s="60">
        <f t="shared" si="75"/>
        <v>0</v>
      </c>
      <c r="AJ470" s="60">
        <f t="shared" si="76"/>
        <v>0</v>
      </c>
      <c r="AK470" s="60">
        <f t="shared" si="77"/>
        <v>0</v>
      </c>
      <c r="AL470" s="60">
        <f t="shared" si="78"/>
        <v>0</v>
      </c>
      <c r="AM470" s="60">
        <f t="shared" si="79"/>
        <v>1</v>
      </c>
      <c r="AN470" s="60">
        <f t="shared" si="80"/>
        <v>0</v>
      </c>
      <c r="AP470" s="359" t="s">
        <v>3549</v>
      </c>
    </row>
    <row r="471" spans="1:42" ht="35.450000000000003" hidden="1" customHeight="1">
      <c r="A471" s="26" t="s">
        <v>350</v>
      </c>
      <c r="B471" s="34" t="s">
        <v>355</v>
      </c>
      <c r="C471" s="26">
        <v>309126</v>
      </c>
      <c r="D471" s="35" t="s">
        <v>365</v>
      </c>
      <c r="E471" s="35" t="s">
        <v>366</v>
      </c>
      <c r="F471" s="36">
        <v>2</v>
      </c>
      <c r="G471" s="33"/>
      <c r="H471" s="34">
        <v>1</v>
      </c>
      <c r="I471" s="32"/>
      <c r="J471" s="32"/>
      <c r="K471" s="31"/>
      <c r="L471" s="31"/>
      <c r="M471" s="33"/>
      <c r="N471" s="39">
        <v>3048165</v>
      </c>
      <c r="O471" s="40" t="s">
        <v>1902</v>
      </c>
      <c r="P471" s="68">
        <v>1</v>
      </c>
      <c r="Q471" s="163" t="s">
        <v>1942</v>
      </c>
      <c r="R471" s="354"/>
      <c r="S471" s="123">
        <v>0</v>
      </c>
      <c r="T471" s="95"/>
      <c r="U471" s="95"/>
      <c r="V471" s="95"/>
      <c r="W471" s="95"/>
      <c r="X471" s="95"/>
      <c r="Y471" s="95"/>
      <c r="Z471" s="95"/>
      <c r="AA471" s="95"/>
      <c r="AB471" s="95"/>
      <c r="AC471" s="95"/>
      <c r="AD471" s="95"/>
      <c r="AE471" s="113">
        <f t="shared" si="71"/>
        <v>0</v>
      </c>
      <c r="AF471" s="60">
        <f t="shared" si="72"/>
        <v>0</v>
      </c>
      <c r="AG471" s="60">
        <f t="shared" si="73"/>
        <v>0</v>
      </c>
      <c r="AH471" s="60">
        <f t="shared" si="74"/>
        <v>1</v>
      </c>
      <c r="AI471" s="60">
        <f t="shared" si="75"/>
        <v>0</v>
      </c>
      <c r="AJ471" s="60">
        <f t="shared" si="76"/>
        <v>0</v>
      </c>
      <c r="AK471" s="60">
        <f t="shared" si="77"/>
        <v>0</v>
      </c>
      <c r="AL471" s="60">
        <f t="shared" si="78"/>
        <v>0</v>
      </c>
      <c r="AM471" s="60">
        <f t="shared" si="79"/>
        <v>1</v>
      </c>
      <c r="AN471" s="60">
        <f t="shared" si="80"/>
        <v>0</v>
      </c>
      <c r="AP471" s="359" t="s">
        <v>3549</v>
      </c>
    </row>
    <row r="472" spans="1:42" ht="35.450000000000003" hidden="1" customHeight="1">
      <c r="A472" s="26" t="s">
        <v>350</v>
      </c>
      <c r="B472" s="34" t="s">
        <v>355</v>
      </c>
      <c r="C472" s="26">
        <v>309129</v>
      </c>
      <c r="D472" s="35" t="s">
        <v>374</v>
      </c>
      <c r="E472" s="35" t="s">
        <v>366</v>
      </c>
      <c r="F472" s="36">
        <v>2</v>
      </c>
      <c r="G472" s="33"/>
      <c r="H472" s="34">
        <v>1</v>
      </c>
      <c r="I472" s="32"/>
      <c r="J472" s="32"/>
      <c r="K472" s="31"/>
      <c r="L472" s="31"/>
      <c r="M472" s="33"/>
      <c r="N472" s="39">
        <v>2374815</v>
      </c>
      <c r="O472" s="40" t="s">
        <v>1902</v>
      </c>
      <c r="P472" s="68">
        <v>1</v>
      </c>
      <c r="Q472" s="163" t="s">
        <v>1942</v>
      </c>
      <c r="R472" s="354"/>
      <c r="S472" s="123">
        <v>0</v>
      </c>
      <c r="T472" s="95"/>
      <c r="U472" s="95"/>
      <c r="V472" s="95"/>
      <c r="W472" s="95"/>
      <c r="X472" s="95"/>
      <c r="Y472" s="95"/>
      <c r="Z472" s="95"/>
      <c r="AA472" s="95"/>
      <c r="AB472" s="95"/>
      <c r="AC472" s="95"/>
      <c r="AD472" s="95"/>
      <c r="AE472" s="113">
        <f t="shared" si="71"/>
        <v>0</v>
      </c>
      <c r="AF472" s="60">
        <f t="shared" si="72"/>
        <v>0</v>
      </c>
      <c r="AG472" s="60">
        <f t="shared" si="73"/>
        <v>0</v>
      </c>
      <c r="AH472" s="60">
        <f t="shared" si="74"/>
        <v>1</v>
      </c>
      <c r="AI472" s="60">
        <f t="shared" si="75"/>
        <v>0</v>
      </c>
      <c r="AJ472" s="60">
        <f t="shared" si="76"/>
        <v>0</v>
      </c>
      <c r="AK472" s="60">
        <f t="shared" si="77"/>
        <v>0</v>
      </c>
      <c r="AL472" s="60">
        <f t="shared" si="78"/>
        <v>0</v>
      </c>
      <c r="AM472" s="60">
        <f t="shared" si="79"/>
        <v>1</v>
      </c>
      <c r="AN472" s="60">
        <f t="shared" si="80"/>
        <v>0</v>
      </c>
      <c r="AP472" s="359" t="s">
        <v>3549</v>
      </c>
    </row>
    <row r="473" spans="1:42" ht="35.450000000000003" hidden="1" customHeight="1">
      <c r="A473" s="26" t="s">
        <v>350</v>
      </c>
      <c r="B473" s="34" t="s">
        <v>355</v>
      </c>
      <c r="C473" s="26">
        <v>301727</v>
      </c>
      <c r="D473" s="35" t="s">
        <v>369</v>
      </c>
      <c r="E473" s="35" t="s">
        <v>15</v>
      </c>
      <c r="F473" s="36">
        <v>2</v>
      </c>
      <c r="G473" s="33"/>
      <c r="H473" s="34">
        <v>1</v>
      </c>
      <c r="I473" s="32"/>
      <c r="J473" s="32"/>
      <c r="K473" s="31"/>
      <c r="L473" s="31"/>
      <c r="M473" s="33"/>
      <c r="N473" s="39">
        <v>2594910</v>
      </c>
      <c r="O473" s="40" t="s">
        <v>1902</v>
      </c>
      <c r="P473" s="68">
        <v>1</v>
      </c>
      <c r="Q473" s="163" t="s">
        <v>1942</v>
      </c>
      <c r="R473" s="354"/>
      <c r="S473" s="123">
        <v>0</v>
      </c>
      <c r="T473" s="95"/>
      <c r="U473" s="95"/>
      <c r="V473" s="95"/>
      <c r="W473" s="95"/>
      <c r="X473" s="95"/>
      <c r="Y473" s="95"/>
      <c r="Z473" s="95"/>
      <c r="AA473" s="95"/>
      <c r="AB473" s="95"/>
      <c r="AC473" s="95"/>
      <c r="AD473" s="95"/>
      <c r="AE473" s="113">
        <f t="shared" si="71"/>
        <v>0</v>
      </c>
      <c r="AF473" s="60">
        <f t="shared" si="72"/>
        <v>0</v>
      </c>
      <c r="AG473" s="60">
        <f t="shared" si="73"/>
        <v>0</v>
      </c>
      <c r="AH473" s="60">
        <f t="shared" si="74"/>
        <v>1</v>
      </c>
      <c r="AI473" s="60">
        <f t="shared" si="75"/>
        <v>0</v>
      </c>
      <c r="AJ473" s="60">
        <f t="shared" si="76"/>
        <v>0</v>
      </c>
      <c r="AK473" s="60">
        <f t="shared" si="77"/>
        <v>0</v>
      </c>
      <c r="AL473" s="60">
        <f t="shared" si="78"/>
        <v>0</v>
      </c>
      <c r="AM473" s="60">
        <f t="shared" si="79"/>
        <v>1</v>
      </c>
      <c r="AN473" s="60">
        <f t="shared" si="80"/>
        <v>0</v>
      </c>
      <c r="AP473" s="359" t="s">
        <v>3549</v>
      </c>
    </row>
    <row r="474" spans="1:42" ht="35.450000000000003" hidden="1" customHeight="1">
      <c r="A474" s="26" t="s">
        <v>350</v>
      </c>
      <c r="B474" s="34" t="s">
        <v>355</v>
      </c>
      <c r="C474" s="26">
        <v>301729</v>
      </c>
      <c r="D474" s="35" t="s">
        <v>379</v>
      </c>
      <c r="E474" s="35" t="s">
        <v>15</v>
      </c>
      <c r="F474" s="36">
        <v>2</v>
      </c>
      <c r="G474" s="33"/>
      <c r="H474" s="34">
        <v>1</v>
      </c>
      <c r="I474" s="32"/>
      <c r="J474" s="32"/>
      <c r="K474" s="31"/>
      <c r="L474" s="31"/>
      <c r="M474" s="33"/>
      <c r="N474" s="39">
        <v>2221050</v>
      </c>
      <c r="O474" s="40" t="s">
        <v>1902</v>
      </c>
      <c r="P474" s="68">
        <v>1</v>
      </c>
      <c r="Q474" s="163" t="s">
        <v>1942</v>
      </c>
      <c r="R474" s="354"/>
      <c r="S474" s="123">
        <v>0</v>
      </c>
      <c r="T474" s="95"/>
      <c r="U474" s="95"/>
      <c r="V474" s="95"/>
      <c r="W474" s="95"/>
      <c r="X474" s="95"/>
      <c r="Y474" s="95"/>
      <c r="Z474" s="95"/>
      <c r="AA474" s="95"/>
      <c r="AB474" s="95"/>
      <c r="AC474" s="95"/>
      <c r="AD474" s="95"/>
      <c r="AE474" s="113">
        <f t="shared" si="71"/>
        <v>0</v>
      </c>
      <c r="AF474" s="60">
        <f t="shared" si="72"/>
        <v>0</v>
      </c>
      <c r="AG474" s="60">
        <f t="shared" si="73"/>
        <v>0</v>
      </c>
      <c r="AH474" s="60">
        <f t="shared" si="74"/>
        <v>1</v>
      </c>
      <c r="AI474" s="60">
        <f t="shared" si="75"/>
        <v>0</v>
      </c>
      <c r="AJ474" s="60">
        <f t="shared" si="76"/>
        <v>0</v>
      </c>
      <c r="AK474" s="60">
        <f t="shared" si="77"/>
        <v>0</v>
      </c>
      <c r="AL474" s="60">
        <f t="shared" si="78"/>
        <v>0</v>
      </c>
      <c r="AM474" s="60">
        <f t="shared" si="79"/>
        <v>1</v>
      </c>
      <c r="AN474" s="60">
        <f t="shared" si="80"/>
        <v>0</v>
      </c>
      <c r="AP474" s="359" t="s">
        <v>3549</v>
      </c>
    </row>
    <row r="475" spans="1:42" ht="35.450000000000003" hidden="1" customHeight="1">
      <c r="A475" s="26" t="s">
        <v>350</v>
      </c>
      <c r="B475" s="34" t="s">
        <v>355</v>
      </c>
      <c r="C475" s="26">
        <v>309146</v>
      </c>
      <c r="D475" s="35" t="s">
        <v>378</v>
      </c>
      <c r="E475" s="35" t="s">
        <v>377</v>
      </c>
      <c r="F475" s="36">
        <v>2</v>
      </c>
      <c r="G475" s="33"/>
      <c r="H475" s="34">
        <v>1</v>
      </c>
      <c r="I475" s="32"/>
      <c r="J475" s="32"/>
      <c r="K475" s="31"/>
      <c r="L475" s="31"/>
      <c r="M475" s="33"/>
      <c r="N475" s="39">
        <v>2107485</v>
      </c>
      <c r="O475" s="40" t="s">
        <v>1902</v>
      </c>
      <c r="P475" s="68">
        <v>1</v>
      </c>
      <c r="Q475" s="163" t="s">
        <v>1942</v>
      </c>
      <c r="R475" s="354"/>
      <c r="S475" s="123">
        <v>0</v>
      </c>
      <c r="T475" s="95"/>
      <c r="U475" s="95"/>
      <c r="V475" s="95"/>
      <c r="W475" s="95"/>
      <c r="X475" s="95"/>
      <c r="Y475" s="95"/>
      <c r="Z475" s="95"/>
      <c r="AA475" s="95"/>
      <c r="AB475" s="95"/>
      <c r="AC475" s="95"/>
      <c r="AD475" s="95"/>
      <c r="AE475" s="113">
        <f t="shared" si="71"/>
        <v>0</v>
      </c>
      <c r="AF475" s="60">
        <f t="shared" si="72"/>
        <v>0</v>
      </c>
      <c r="AG475" s="60">
        <f t="shared" si="73"/>
        <v>0</v>
      </c>
      <c r="AH475" s="60">
        <f t="shared" si="74"/>
        <v>1</v>
      </c>
      <c r="AI475" s="60">
        <f t="shared" si="75"/>
        <v>0</v>
      </c>
      <c r="AJ475" s="60">
        <f t="shared" si="76"/>
        <v>0</v>
      </c>
      <c r="AK475" s="60">
        <f t="shared" si="77"/>
        <v>0</v>
      </c>
      <c r="AL475" s="60">
        <f t="shared" si="78"/>
        <v>0</v>
      </c>
      <c r="AM475" s="60">
        <f t="shared" si="79"/>
        <v>1</v>
      </c>
      <c r="AN475" s="60">
        <f t="shared" si="80"/>
        <v>0</v>
      </c>
      <c r="AP475" s="359" t="s">
        <v>3549</v>
      </c>
    </row>
    <row r="476" spans="1:42" ht="35.450000000000003" hidden="1" customHeight="1">
      <c r="A476" s="26" t="s">
        <v>350</v>
      </c>
      <c r="B476" s="34" t="s">
        <v>355</v>
      </c>
      <c r="C476" s="26">
        <v>309160</v>
      </c>
      <c r="D476" s="35" t="s">
        <v>376</v>
      </c>
      <c r="E476" s="35" t="s">
        <v>377</v>
      </c>
      <c r="F476" s="36">
        <v>2</v>
      </c>
      <c r="G476" s="33"/>
      <c r="H476" s="34">
        <v>1</v>
      </c>
      <c r="I476" s="32"/>
      <c r="J476" s="32"/>
      <c r="K476" s="31"/>
      <c r="L476" s="31"/>
      <c r="M476" s="33"/>
      <c r="N476" s="39">
        <v>2070300</v>
      </c>
      <c r="O476" s="40" t="s">
        <v>1902</v>
      </c>
      <c r="P476" s="68">
        <v>1</v>
      </c>
      <c r="Q476" s="163" t="s">
        <v>1942</v>
      </c>
      <c r="R476" s="354"/>
      <c r="S476" s="123">
        <v>0</v>
      </c>
      <c r="T476" s="95"/>
      <c r="U476" s="95"/>
      <c r="V476" s="95"/>
      <c r="W476" s="95"/>
      <c r="X476" s="95"/>
      <c r="Y476" s="95"/>
      <c r="Z476" s="95"/>
      <c r="AA476" s="95"/>
      <c r="AB476" s="95"/>
      <c r="AC476" s="95"/>
      <c r="AD476" s="95"/>
      <c r="AE476" s="113">
        <f t="shared" si="71"/>
        <v>0</v>
      </c>
      <c r="AF476" s="60">
        <f t="shared" si="72"/>
        <v>0</v>
      </c>
      <c r="AG476" s="60">
        <f t="shared" si="73"/>
        <v>0</v>
      </c>
      <c r="AH476" s="60">
        <f t="shared" si="74"/>
        <v>1</v>
      </c>
      <c r="AI476" s="60">
        <f t="shared" si="75"/>
        <v>0</v>
      </c>
      <c r="AJ476" s="60">
        <f t="shared" si="76"/>
        <v>0</v>
      </c>
      <c r="AK476" s="60">
        <f t="shared" si="77"/>
        <v>0</v>
      </c>
      <c r="AL476" s="60">
        <f t="shared" si="78"/>
        <v>0</v>
      </c>
      <c r="AM476" s="60">
        <f t="shared" si="79"/>
        <v>1</v>
      </c>
      <c r="AN476" s="60">
        <f t="shared" si="80"/>
        <v>0</v>
      </c>
      <c r="AP476" s="359" t="s">
        <v>3549</v>
      </c>
    </row>
    <row r="477" spans="1:42" ht="35.450000000000003" hidden="1" customHeight="1">
      <c r="A477" s="26" t="s">
        <v>350</v>
      </c>
      <c r="B477" s="34" t="s">
        <v>355</v>
      </c>
      <c r="C477" s="26">
        <v>301680</v>
      </c>
      <c r="D477" s="35" t="s">
        <v>370</v>
      </c>
      <c r="E477" s="35" t="s">
        <v>371</v>
      </c>
      <c r="F477" s="36">
        <v>2</v>
      </c>
      <c r="G477" s="33"/>
      <c r="H477" s="34">
        <v>1</v>
      </c>
      <c r="I477" s="32"/>
      <c r="J477" s="32"/>
      <c r="K477" s="31"/>
      <c r="L477" s="31"/>
      <c r="M477" s="33"/>
      <c r="N477" s="39">
        <v>1402980</v>
      </c>
      <c r="O477" s="40" t="s">
        <v>1902</v>
      </c>
      <c r="P477" s="68">
        <v>1</v>
      </c>
      <c r="Q477" s="163" t="s">
        <v>1942</v>
      </c>
      <c r="R477" s="354"/>
      <c r="S477" s="123">
        <v>0</v>
      </c>
      <c r="T477" s="95"/>
      <c r="U477" s="95"/>
      <c r="V477" s="95"/>
      <c r="W477" s="95"/>
      <c r="X477" s="95"/>
      <c r="Y477" s="95"/>
      <c r="Z477" s="95"/>
      <c r="AA477" s="95"/>
      <c r="AB477" s="95"/>
      <c r="AC477" s="95"/>
      <c r="AD477" s="95"/>
      <c r="AE477" s="113">
        <f t="shared" si="71"/>
        <v>0</v>
      </c>
      <c r="AF477" s="60">
        <f t="shared" si="72"/>
        <v>0</v>
      </c>
      <c r="AG477" s="60">
        <f t="shared" si="73"/>
        <v>0</v>
      </c>
      <c r="AH477" s="60">
        <f t="shared" si="74"/>
        <v>1</v>
      </c>
      <c r="AI477" s="60">
        <f t="shared" si="75"/>
        <v>0</v>
      </c>
      <c r="AJ477" s="60">
        <f t="shared" si="76"/>
        <v>0</v>
      </c>
      <c r="AK477" s="60">
        <f t="shared" si="77"/>
        <v>0</v>
      </c>
      <c r="AL477" s="60">
        <f t="shared" si="78"/>
        <v>0</v>
      </c>
      <c r="AM477" s="60">
        <f t="shared" si="79"/>
        <v>1</v>
      </c>
      <c r="AN477" s="60">
        <f t="shared" si="80"/>
        <v>0</v>
      </c>
      <c r="AP477" s="359" t="s">
        <v>3549</v>
      </c>
    </row>
    <row r="478" spans="1:42" ht="35.450000000000003" hidden="1" customHeight="1">
      <c r="A478" s="26" t="s">
        <v>350</v>
      </c>
      <c r="B478" s="34" t="s">
        <v>355</v>
      </c>
      <c r="C478" s="26">
        <v>301719</v>
      </c>
      <c r="D478" s="35" t="s">
        <v>367</v>
      </c>
      <c r="E478" s="35" t="s">
        <v>368</v>
      </c>
      <c r="F478" s="36">
        <v>2</v>
      </c>
      <c r="G478" s="33"/>
      <c r="H478" s="34">
        <v>1</v>
      </c>
      <c r="I478" s="32"/>
      <c r="J478" s="32"/>
      <c r="K478" s="31"/>
      <c r="L478" s="31"/>
      <c r="M478" s="33"/>
      <c r="N478" s="39">
        <v>1430115</v>
      </c>
      <c r="O478" s="40" t="s">
        <v>1901</v>
      </c>
      <c r="P478" s="68">
        <v>1</v>
      </c>
      <c r="Q478" s="163" t="s">
        <v>1942</v>
      </c>
      <c r="R478" s="354"/>
      <c r="S478" s="123">
        <v>0</v>
      </c>
      <c r="T478" s="95"/>
      <c r="U478" s="95"/>
      <c r="V478" s="95"/>
      <c r="W478" s="95"/>
      <c r="X478" s="95"/>
      <c r="Y478" s="95"/>
      <c r="Z478" s="95"/>
      <c r="AA478" s="95"/>
      <c r="AB478" s="95"/>
      <c r="AC478" s="95"/>
      <c r="AD478" s="95"/>
      <c r="AE478" s="113">
        <f t="shared" si="71"/>
        <v>0</v>
      </c>
      <c r="AF478" s="60">
        <f t="shared" si="72"/>
        <v>0</v>
      </c>
      <c r="AG478" s="60">
        <f t="shared" si="73"/>
        <v>0</v>
      </c>
      <c r="AH478" s="60">
        <f t="shared" si="74"/>
        <v>1</v>
      </c>
      <c r="AI478" s="60">
        <f t="shared" si="75"/>
        <v>0</v>
      </c>
      <c r="AJ478" s="60">
        <f t="shared" si="76"/>
        <v>0</v>
      </c>
      <c r="AK478" s="60">
        <f t="shared" si="77"/>
        <v>0</v>
      </c>
      <c r="AL478" s="60">
        <f t="shared" si="78"/>
        <v>0</v>
      </c>
      <c r="AM478" s="60">
        <f t="shared" si="79"/>
        <v>1</v>
      </c>
      <c r="AN478" s="60">
        <f t="shared" si="80"/>
        <v>0</v>
      </c>
      <c r="AP478" s="359" t="s">
        <v>3549</v>
      </c>
    </row>
    <row r="479" spans="1:42" ht="35.450000000000003" hidden="1" customHeight="1">
      <c r="A479" s="26" t="s">
        <v>350</v>
      </c>
      <c r="B479" s="34" t="s">
        <v>448</v>
      </c>
      <c r="C479" s="26">
        <v>301750</v>
      </c>
      <c r="D479" s="35" t="s">
        <v>451</v>
      </c>
      <c r="E479" s="35" t="s">
        <v>452</v>
      </c>
      <c r="F479" s="36">
        <v>0</v>
      </c>
      <c r="G479" s="33"/>
      <c r="H479" s="34">
        <v>1</v>
      </c>
      <c r="I479" s="32"/>
      <c r="J479" s="32"/>
      <c r="K479" s="31"/>
      <c r="L479" s="31"/>
      <c r="M479" s="33"/>
      <c r="N479" s="39">
        <v>1836679.92</v>
      </c>
      <c r="O479" s="40" t="s">
        <v>1900</v>
      </c>
      <c r="P479" s="68">
        <v>1</v>
      </c>
      <c r="Q479" s="95" t="s">
        <v>1942</v>
      </c>
      <c r="R479" s="347">
        <v>0.8</v>
      </c>
      <c r="S479" s="100">
        <v>0.8</v>
      </c>
      <c r="T479" s="142">
        <v>43475</v>
      </c>
      <c r="U479" s="95"/>
      <c r="V479" s="95"/>
      <c r="W479" s="95"/>
      <c r="X479" s="143">
        <v>43234</v>
      </c>
      <c r="Y479" s="96">
        <v>43241</v>
      </c>
      <c r="Z479" s="96">
        <v>43262</v>
      </c>
      <c r="AA479" s="96">
        <v>43297</v>
      </c>
      <c r="AB479" s="96">
        <v>43318</v>
      </c>
      <c r="AC479" s="144" t="s">
        <v>2143</v>
      </c>
      <c r="AD479" s="145">
        <v>1811342.4</v>
      </c>
      <c r="AE479" s="113">
        <f t="shared" si="71"/>
        <v>0</v>
      </c>
      <c r="AF479" s="60">
        <f t="shared" si="72"/>
        <v>0</v>
      </c>
      <c r="AG479" s="60">
        <f t="shared" si="73"/>
        <v>0</v>
      </c>
      <c r="AH479" s="60">
        <f t="shared" si="74"/>
        <v>1</v>
      </c>
      <c r="AI479" s="60">
        <f t="shared" si="75"/>
        <v>0</v>
      </c>
      <c r="AJ479" s="60">
        <f t="shared" si="76"/>
        <v>0</v>
      </c>
      <c r="AK479" s="60">
        <f t="shared" si="77"/>
        <v>0</v>
      </c>
      <c r="AL479" s="60">
        <f t="shared" si="78"/>
        <v>0</v>
      </c>
      <c r="AM479" s="60">
        <f t="shared" si="79"/>
        <v>1</v>
      </c>
      <c r="AN479" s="60">
        <f t="shared" si="80"/>
        <v>0</v>
      </c>
      <c r="AP479" s="359" t="s">
        <v>3548</v>
      </c>
    </row>
    <row r="480" spans="1:42" ht="35.450000000000003" hidden="1" customHeight="1">
      <c r="A480" s="26" t="s">
        <v>350</v>
      </c>
      <c r="B480" s="34" t="s">
        <v>448</v>
      </c>
      <c r="C480" s="26">
        <v>301753</v>
      </c>
      <c r="D480" s="35" t="s">
        <v>453</v>
      </c>
      <c r="E480" s="35" t="s">
        <v>454</v>
      </c>
      <c r="F480" s="36">
        <v>0</v>
      </c>
      <c r="G480" s="33"/>
      <c r="H480" s="34">
        <v>1</v>
      </c>
      <c r="I480" s="32"/>
      <c r="J480" s="32"/>
      <c r="K480" s="31"/>
      <c r="L480" s="31"/>
      <c r="M480" s="33"/>
      <c r="N480" s="39">
        <v>1231361.43</v>
      </c>
      <c r="O480" s="40" t="s">
        <v>1900</v>
      </c>
      <c r="P480" s="68">
        <v>1</v>
      </c>
      <c r="Q480" s="95" t="s">
        <v>1942</v>
      </c>
      <c r="R480" s="347">
        <v>0.8</v>
      </c>
      <c r="S480" s="100">
        <v>0.8</v>
      </c>
      <c r="T480" s="142">
        <v>43475</v>
      </c>
      <c r="U480" s="95"/>
      <c r="V480" s="95"/>
      <c r="W480" s="95"/>
      <c r="X480" s="146">
        <v>43234</v>
      </c>
      <c r="Y480" s="96">
        <v>43241</v>
      </c>
      <c r="Z480" s="96">
        <v>43262</v>
      </c>
      <c r="AA480" s="96">
        <v>43297</v>
      </c>
      <c r="AB480" s="96">
        <v>43318</v>
      </c>
      <c r="AC480" s="144" t="s">
        <v>2143</v>
      </c>
      <c r="AD480" s="145">
        <v>1204491.32</v>
      </c>
      <c r="AE480" s="113">
        <f t="shared" si="71"/>
        <v>0</v>
      </c>
      <c r="AF480" s="60">
        <f t="shared" si="72"/>
        <v>0</v>
      </c>
      <c r="AG480" s="60">
        <f t="shared" si="73"/>
        <v>0</v>
      </c>
      <c r="AH480" s="60">
        <f t="shared" si="74"/>
        <v>1</v>
      </c>
      <c r="AI480" s="60">
        <f t="shared" si="75"/>
        <v>0</v>
      </c>
      <c r="AJ480" s="60">
        <f t="shared" si="76"/>
        <v>0</v>
      </c>
      <c r="AK480" s="60">
        <f t="shared" si="77"/>
        <v>0</v>
      </c>
      <c r="AL480" s="60">
        <f t="shared" si="78"/>
        <v>0</v>
      </c>
      <c r="AM480" s="60">
        <f t="shared" si="79"/>
        <v>1</v>
      </c>
      <c r="AN480" s="60">
        <f t="shared" si="80"/>
        <v>0</v>
      </c>
      <c r="AP480" s="359" t="s">
        <v>3548</v>
      </c>
    </row>
    <row r="481" spans="1:42" ht="35.450000000000003" hidden="1" customHeight="1">
      <c r="A481" s="26" t="s">
        <v>350</v>
      </c>
      <c r="B481" s="34" t="s">
        <v>448</v>
      </c>
      <c r="C481" s="26">
        <v>301755</v>
      </c>
      <c r="D481" s="35" t="s">
        <v>468</v>
      </c>
      <c r="E481" s="35" t="s">
        <v>454</v>
      </c>
      <c r="F481" s="36">
        <v>0</v>
      </c>
      <c r="G481" s="33"/>
      <c r="H481" s="34">
        <v>1</v>
      </c>
      <c r="I481" s="32"/>
      <c r="J481" s="32"/>
      <c r="K481" s="31"/>
      <c r="L481" s="31"/>
      <c r="M481" s="33"/>
      <c r="N481" s="39">
        <v>1461469.76</v>
      </c>
      <c r="O481" s="40" t="s">
        <v>1900</v>
      </c>
      <c r="P481" s="68">
        <v>1</v>
      </c>
      <c r="Q481" s="95" t="s">
        <v>1942</v>
      </c>
      <c r="R481" s="347">
        <v>0.9</v>
      </c>
      <c r="S481" s="100">
        <v>0.9</v>
      </c>
      <c r="T481" s="142">
        <v>43475</v>
      </c>
      <c r="U481" s="95"/>
      <c r="V481" s="95"/>
      <c r="W481" s="95"/>
      <c r="X481" s="146">
        <v>43234</v>
      </c>
      <c r="Y481" s="96">
        <v>43241</v>
      </c>
      <c r="Z481" s="96">
        <v>43262</v>
      </c>
      <c r="AA481" s="96">
        <v>43297</v>
      </c>
      <c r="AB481" s="96">
        <v>43318</v>
      </c>
      <c r="AC481" s="144" t="s">
        <v>2143</v>
      </c>
      <c r="AD481" s="145">
        <v>1409881.03</v>
      </c>
      <c r="AE481" s="113">
        <f t="shared" si="71"/>
        <v>0</v>
      </c>
      <c r="AF481" s="60">
        <f t="shared" si="72"/>
        <v>0</v>
      </c>
      <c r="AG481" s="60">
        <f t="shared" si="73"/>
        <v>0</v>
      </c>
      <c r="AH481" s="60">
        <f t="shared" si="74"/>
        <v>1</v>
      </c>
      <c r="AI481" s="60">
        <f t="shared" si="75"/>
        <v>0</v>
      </c>
      <c r="AJ481" s="60">
        <f t="shared" si="76"/>
        <v>0</v>
      </c>
      <c r="AK481" s="60">
        <f t="shared" si="77"/>
        <v>0</v>
      </c>
      <c r="AL481" s="60">
        <f t="shared" si="78"/>
        <v>0</v>
      </c>
      <c r="AM481" s="60">
        <f t="shared" si="79"/>
        <v>1</v>
      </c>
      <c r="AN481" s="60">
        <f t="shared" si="80"/>
        <v>0</v>
      </c>
      <c r="AP481" s="359" t="s">
        <v>3548</v>
      </c>
    </row>
    <row r="482" spans="1:42" ht="35.450000000000003" hidden="1" customHeight="1">
      <c r="A482" s="26" t="s">
        <v>350</v>
      </c>
      <c r="B482" s="34" t="s">
        <v>448</v>
      </c>
      <c r="C482" s="26">
        <v>309201</v>
      </c>
      <c r="D482" s="35" t="s">
        <v>455</v>
      </c>
      <c r="E482" s="35" t="s">
        <v>456</v>
      </c>
      <c r="F482" s="36">
        <v>0</v>
      </c>
      <c r="G482" s="33"/>
      <c r="H482" s="34">
        <v>1</v>
      </c>
      <c r="I482" s="32"/>
      <c r="J482" s="32"/>
      <c r="K482" s="31"/>
      <c r="L482" s="31"/>
      <c r="M482" s="33"/>
      <c r="N482" s="39">
        <v>1323540.82</v>
      </c>
      <c r="O482" s="40" t="s">
        <v>1900</v>
      </c>
      <c r="P482" s="68">
        <v>1</v>
      </c>
      <c r="Q482" s="95" t="s">
        <v>1942</v>
      </c>
      <c r="R482" s="347">
        <v>0.9</v>
      </c>
      <c r="S482" s="100">
        <v>0.9</v>
      </c>
      <c r="T482" s="142">
        <v>43595</v>
      </c>
      <c r="U482" s="95"/>
      <c r="V482" s="95"/>
      <c r="W482" s="95"/>
      <c r="X482" s="146">
        <v>43234</v>
      </c>
      <c r="Y482" s="96">
        <v>43241</v>
      </c>
      <c r="Z482" s="96">
        <v>43262</v>
      </c>
      <c r="AA482" s="96">
        <v>43297</v>
      </c>
      <c r="AB482" s="96">
        <v>43318</v>
      </c>
      <c r="AC482" s="144" t="s">
        <v>2143</v>
      </c>
      <c r="AD482" s="145">
        <v>1269933.3700000001</v>
      </c>
      <c r="AE482" s="113">
        <f t="shared" si="71"/>
        <v>0</v>
      </c>
      <c r="AF482" s="60">
        <f t="shared" si="72"/>
        <v>0</v>
      </c>
      <c r="AG482" s="60">
        <f t="shared" si="73"/>
        <v>0</v>
      </c>
      <c r="AH482" s="60">
        <f t="shared" si="74"/>
        <v>1</v>
      </c>
      <c r="AI482" s="60">
        <f t="shared" si="75"/>
        <v>0</v>
      </c>
      <c r="AJ482" s="60">
        <f t="shared" si="76"/>
        <v>0</v>
      </c>
      <c r="AK482" s="60">
        <f t="shared" si="77"/>
        <v>0</v>
      </c>
      <c r="AL482" s="60">
        <f t="shared" si="78"/>
        <v>0</v>
      </c>
      <c r="AM482" s="60">
        <f t="shared" si="79"/>
        <v>1</v>
      </c>
      <c r="AN482" s="60">
        <f t="shared" si="80"/>
        <v>0</v>
      </c>
      <c r="AP482" s="359" t="s">
        <v>3548</v>
      </c>
    </row>
    <row r="483" spans="1:42" ht="35.450000000000003" hidden="1" customHeight="1">
      <c r="A483" s="26" t="s">
        <v>350</v>
      </c>
      <c r="B483" s="34" t="s">
        <v>448</v>
      </c>
      <c r="C483" s="26">
        <v>301757</v>
      </c>
      <c r="D483" s="35" t="s">
        <v>449</v>
      </c>
      <c r="E483" s="35" t="s">
        <v>450</v>
      </c>
      <c r="F483" s="36">
        <v>0</v>
      </c>
      <c r="G483" s="33"/>
      <c r="H483" s="34">
        <v>1</v>
      </c>
      <c r="I483" s="32"/>
      <c r="J483" s="32"/>
      <c r="K483" s="31"/>
      <c r="L483" s="31"/>
      <c r="M483" s="33"/>
      <c r="N483" s="39">
        <v>1282934.3899999999</v>
      </c>
      <c r="O483" s="40" t="s">
        <v>1900</v>
      </c>
      <c r="P483" s="68">
        <v>1</v>
      </c>
      <c r="Q483" s="95" t="s">
        <v>1942</v>
      </c>
      <c r="R483" s="347">
        <v>0.8</v>
      </c>
      <c r="S483" s="100">
        <v>0.8</v>
      </c>
      <c r="T483" s="142">
        <v>43475</v>
      </c>
      <c r="U483" s="95"/>
      <c r="V483" s="95"/>
      <c r="W483" s="95"/>
      <c r="X483" s="146">
        <v>43234</v>
      </c>
      <c r="Y483" s="96">
        <v>43241</v>
      </c>
      <c r="Z483" s="96">
        <v>43262</v>
      </c>
      <c r="AA483" s="96">
        <v>43297</v>
      </c>
      <c r="AB483" s="96">
        <v>43318</v>
      </c>
      <c r="AC483" s="144" t="s">
        <v>2143</v>
      </c>
      <c r="AD483" s="145">
        <v>1261369.1200000001</v>
      </c>
      <c r="AE483" s="113">
        <f t="shared" si="71"/>
        <v>0</v>
      </c>
      <c r="AF483" s="60">
        <f t="shared" si="72"/>
        <v>0</v>
      </c>
      <c r="AG483" s="60">
        <f t="shared" si="73"/>
        <v>0</v>
      </c>
      <c r="AH483" s="60">
        <f t="shared" si="74"/>
        <v>1</v>
      </c>
      <c r="AI483" s="60">
        <f t="shared" si="75"/>
        <v>0</v>
      </c>
      <c r="AJ483" s="60">
        <f t="shared" si="76"/>
        <v>0</v>
      </c>
      <c r="AK483" s="60">
        <f t="shared" si="77"/>
        <v>0</v>
      </c>
      <c r="AL483" s="60">
        <f t="shared" si="78"/>
        <v>0</v>
      </c>
      <c r="AM483" s="60">
        <f t="shared" si="79"/>
        <v>1</v>
      </c>
      <c r="AN483" s="60">
        <f t="shared" si="80"/>
        <v>0</v>
      </c>
      <c r="AP483" s="359" t="s">
        <v>3548</v>
      </c>
    </row>
    <row r="484" spans="1:42" ht="35.450000000000003" hidden="1" customHeight="1">
      <c r="A484" s="26" t="s">
        <v>350</v>
      </c>
      <c r="B484" s="34" t="s">
        <v>448</v>
      </c>
      <c r="C484" s="26">
        <v>301761</v>
      </c>
      <c r="D484" s="35" t="s">
        <v>459</v>
      </c>
      <c r="E484" s="35" t="s">
        <v>460</v>
      </c>
      <c r="F484" s="36">
        <v>0</v>
      </c>
      <c r="G484" s="33"/>
      <c r="H484" s="34">
        <v>1</v>
      </c>
      <c r="I484" s="32"/>
      <c r="J484" s="32"/>
      <c r="K484" s="31"/>
      <c r="L484" s="31"/>
      <c r="M484" s="33"/>
      <c r="N484" s="39">
        <v>1565256.73</v>
      </c>
      <c r="O484" s="40" t="s">
        <v>1900</v>
      </c>
      <c r="P484" s="68">
        <v>1</v>
      </c>
      <c r="Q484" s="95" t="s">
        <v>1942</v>
      </c>
      <c r="R484" s="347">
        <v>0.9</v>
      </c>
      <c r="S484" s="100">
        <v>0.9</v>
      </c>
      <c r="T484" s="142">
        <v>43595</v>
      </c>
      <c r="U484" s="95"/>
      <c r="V484" s="95"/>
      <c r="W484" s="95"/>
      <c r="X484" s="146">
        <v>43234</v>
      </c>
      <c r="Y484" s="96">
        <v>43241</v>
      </c>
      <c r="Z484" s="96">
        <v>43262</v>
      </c>
      <c r="AA484" s="96">
        <v>43297</v>
      </c>
      <c r="AB484" s="96">
        <v>43318</v>
      </c>
      <c r="AC484" s="144" t="s">
        <v>2143</v>
      </c>
      <c r="AD484" s="145">
        <v>1479621.63</v>
      </c>
      <c r="AE484" s="113">
        <f t="shared" si="71"/>
        <v>0</v>
      </c>
      <c r="AF484" s="60">
        <f t="shared" si="72"/>
        <v>0</v>
      </c>
      <c r="AG484" s="60">
        <f t="shared" si="73"/>
        <v>0</v>
      </c>
      <c r="AH484" s="60">
        <f t="shared" si="74"/>
        <v>1</v>
      </c>
      <c r="AI484" s="60">
        <f t="shared" si="75"/>
        <v>0</v>
      </c>
      <c r="AJ484" s="60">
        <f t="shared" si="76"/>
        <v>0</v>
      </c>
      <c r="AK484" s="60">
        <f t="shared" si="77"/>
        <v>0</v>
      </c>
      <c r="AL484" s="60">
        <f t="shared" si="78"/>
        <v>0</v>
      </c>
      <c r="AM484" s="60">
        <f t="shared" si="79"/>
        <v>1</v>
      </c>
      <c r="AN484" s="60">
        <f t="shared" si="80"/>
        <v>0</v>
      </c>
      <c r="AP484" s="359" t="s">
        <v>3548</v>
      </c>
    </row>
    <row r="485" spans="1:42" ht="35.450000000000003" hidden="1" customHeight="1">
      <c r="A485" s="26" t="s">
        <v>350</v>
      </c>
      <c r="B485" s="34" t="s">
        <v>448</v>
      </c>
      <c r="C485" s="26">
        <v>301769</v>
      </c>
      <c r="D485" s="35" t="s">
        <v>461</v>
      </c>
      <c r="E485" s="35" t="s">
        <v>462</v>
      </c>
      <c r="F485" s="36">
        <v>0</v>
      </c>
      <c r="G485" s="33"/>
      <c r="H485" s="34">
        <v>1</v>
      </c>
      <c r="I485" s="32"/>
      <c r="J485" s="32"/>
      <c r="K485" s="31"/>
      <c r="L485" s="31"/>
      <c r="M485" s="33"/>
      <c r="N485" s="39">
        <v>2144933.9</v>
      </c>
      <c r="O485" s="40" t="s">
        <v>1900</v>
      </c>
      <c r="P485" s="68">
        <v>1</v>
      </c>
      <c r="Q485" s="95" t="s">
        <v>1942</v>
      </c>
      <c r="R485" s="347">
        <v>0.9</v>
      </c>
      <c r="S485" s="100">
        <v>0.9</v>
      </c>
      <c r="T485" s="142">
        <v>43595</v>
      </c>
      <c r="U485" s="95"/>
      <c r="V485" s="95"/>
      <c r="W485" s="95"/>
      <c r="X485" s="146">
        <v>43234</v>
      </c>
      <c r="Y485" s="96">
        <v>43241</v>
      </c>
      <c r="Z485" s="96">
        <v>43262</v>
      </c>
      <c r="AA485" s="96">
        <v>43297</v>
      </c>
      <c r="AB485" s="96">
        <v>43318</v>
      </c>
      <c r="AC485" s="144" t="s">
        <v>2143</v>
      </c>
      <c r="AD485" s="145">
        <v>1997168.88</v>
      </c>
      <c r="AE485" s="113">
        <f t="shared" si="71"/>
        <v>0</v>
      </c>
      <c r="AF485" s="60">
        <f t="shared" si="72"/>
        <v>0</v>
      </c>
      <c r="AG485" s="60">
        <f t="shared" si="73"/>
        <v>0</v>
      </c>
      <c r="AH485" s="60">
        <f t="shared" si="74"/>
        <v>1</v>
      </c>
      <c r="AI485" s="60">
        <f t="shared" si="75"/>
        <v>0</v>
      </c>
      <c r="AJ485" s="60">
        <f t="shared" si="76"/>
        <v>0</v>
      </c>
      <c r="AK485" s="60">
        <f t="shared" si="77"/>
        <v>0</v>
      </c>
      <c r="AL485" s="60">
        <f t="shared" si="78"/>
        <v>0</v>
      </c>
      <c r="AM485" s="60">
        <f t="shared" si="79"/>
        <v>1</v>
      </c>
      <c r="AN485" s="60">
        <f t="shared" si="80"/>
        <v>0</v>
      </c>
      <c r="AP485" s="359" t="s">
        <v>3548</v>
      </c>
    </row>
    <row r="486" spans="1:42" ht="35.450000000000003" hidden="1" customHeight="1">
      <c r="A486" s="26" t="s">
        <v>350</v>
      </c>
      <c r="B486" s="34" t="s">
        <v>448</v>
      </c>
      <c r="C486" s="26">
        <v>301749</v>
      </c>
      <c r="D486" s="35" t="s">
        <v>458</v>
      </c>
      <c r="E486" s="35" t="s">
        <v>237</v>
      </c>
      <c r="F486" s="36">
        <v>0</v>
      </c>
      <c r="G486" s="33"/>
      <c r="H486" s="34">
        <v>1</v>
      </c>
      <c r="I486" s="32"/>
      <c r="J486" s="32"/>
      <c r="K486" s="31"/>
      <c r="L486" s="31"/>
      <c r="M486" s="33"/>
      <c r="N486" s="39">
        <v>1515602.48</v>
      </c>
      <c r="O486" s="40" t="s">
        <v>1900</v>
      </c>
      <c r="P486" s="68">
        <v>1</v>
      </c>
      <c r="Q486" s="95" t="s">
        <v>1942</v>
      </c>
      <c r="R486" s="347">
        <v>0.9</v>
      </c>
      <c r="S486" s="100">
        <v>0.9</v>
      </c>
      <c r="T486" s="142">
        <v>43595</v>
      </c>
      <c r="U486" s="95"/>
      <c r="V486" s="95"/>
      <c r="W486" s="95"/>
      <c r="X486" s="146">
        <v>43234</v>
      </c>
      <c r="Y486" s="96">
        <v>43241</v>
      </c>
      <c r="Z486" s="96">
        <v>43262</v>
      </c>
      <c r="AA486" s="96">
        <v>43297</v>
      </c>
      <c r="AB486" s="96">
        <v>43318</v>
      </c>
      <c r="AC486" s="144" t="s">
        <v>2143</v>
      </c>
      <c r="AD486" s="145">
        <v>1488591.8</v>
      </c>
      <c r="AE486" s="113">
        <f t="shared" si="71"/>
        <v>0</v>
      </c>
      <c r="AF486" s="60">
        <f t="shared" si="72"/>
        <v>0</v>
      </c>
      <c r="AG486" s="60">
        <f t="shared" si="73"/>
        <v>0</v>
      </c>
      <c r="AH486" s="60">
        <f t="shared" si="74"/>
        <v>1</v>
      </c>
      <c r="AI486" s="60">
        <f t="shared" si="75"/>
        <v>0</v>
      </c>
      <c r="AJ486" s="60">
        <f t="shared" si="76"/>
        <v>0</v>
      </c>
      <c r="AK486" s="60">
        <f t="shared" si="77"/>
        <v>0</v>
      </c>
      <c r="AL486" s="60">
        <f t="shared" si="78"/>
        <v>0</v>
      </c>
      <c r="AM486" s="60">
        <f t="shared" si="79"/>
        <v>1</v>
      </c>
      <c r="AN486" s="60">
        <f t="shared" si="80"/>
        <v>0</v>
      </c>
      <c r="AP486" s="359" t="s">
        <v>3548</v>
      </c>
    </row>
    <row r="487" spans="1:42" ht="35.450000000000003" hidden="1" customHeight="1">
      <c r="A487" s="26" t="s">
        <v>350</v>
      </c>
      <c r="B487" s="34" t="s">
        <v>448</v>
      </c>
      <c r="C487" s="26">
        <v>309205</v>
      </c>
      <c r="D487" s="35" t="s">
        <v>457</v>
      </c>
      <c r="E487" s="35" t="s">
        <v>237</v>
      </c>
      <c r="F487" s="36">
        <v>0</v>
      </c>
      <c r="G487" s="33"/>
      <c r="H487" s="34">
        <v>1</v>
      </c>
      <c r="I487" s="32"/>
      <c r="J487" s="32"/>
      <c r="K487" s="31"/>
      <c r="L487" s="31"/>
      <c r="M487" s="33"/>
      <c r="N487" s="39">
        <v>1374449.99</v>
      </c>
      <c r="O487" s="40" t="s">
        <v>1900</v>
      </c>
      <c r="P487" s="68">
        <v>1</v>
      </c>
      <c r="Q487" s="95" t="s">
        <v>1942</v>
      </c>
      <c r="R487" s="347">
        <v>0.9</v>
      </c>
      <c r="S487" s="100">
        <v>0.9</v>
      </c>
      <c r="T487" s="142">
        <v>43595</v>
      </c>
      <c r="U487" s="95"/>
      <c r="V487" s="95"/>
      <c r="W487" s="95"/>
      <c r="X487" s="146">
        <v>43234</v>
      </c>
      <c r="Y487" s="96">
        <v>43241</v>
      </c>
      <c r="Z487" s="96">
        <v>43262</v>
      </c>
      <c r="AA487" s="96">
        <v>43297</v>
      </c>
      <c r="AB487" s="96">
        <v>43318</v>
      </c>
      <c r="AC487" s="144" t="s">
        <v>2143</v>
      </c>
      <c r="AD487" s="145">
        <v>1324624.29</v>
      </c>
      <c r="AE487" s="113">
        <f t="shared" si="71"/>
        <v>0</v>
      </c>
      <c r="AF487" s="60">
        <f t="shared" si="72"/>
        <v>0</v>
      </c>
      <c r="AG487" s="60">
        <f t="shared" si="73"/>
        <v>0</v>
      </c>
      <c r="AH487" s="60">
        <f t="shared" si="74"/>
        <v>1</v>
      </c>
      <c r="AI487" s="60">
        <f t="shared" si="75"/>
        <v>0</v>
      </c>
      <c r="AJ487" s="60">
        <f t="shared" si="76"/>
        <v>0</v>
      </c>
      <c r="AK487" s="60">
        <f t="shared" si="77"/>
        <v>0</v>
      </c>
      <c r="AL487" s="60">
        <f t="shared" si="78"/>
        <v>0</v>
      </c>
      <c r="AM487" s="60">
        <f t="shared" si="79"/>
        <v>1</v>
      </c>
      <c r="AN487" s="60">
        <f t="shared" si="80"/>
        <v>0</v>
      </c>
      <c r="AP487" s="359" t="s">
        <v>3548</v>
      </c>
    </row>
    <row r="488" spans="1:42" ht="35.450000000000003" hidden="1" customHeight="1">
      <c r="A488" s="26" t="s">
        <v>350</v>
      </c>
      <c r="B488" s="34" t="s">
        <v>448</v>
      </c>
      <c r="C488" s="26">
        <v>301771</v>
      </c>
      <c r="D488" s="35" t="s">
        <v>463</v>
      </c>
      <c r="E488" s="35" t="s">
        <v>464</v>
      </c>
      <c r="F488" s="36">
        <v>0</v>
      </c>
      <c r="G488" s="33"/>
      <c r="H488" s="34">
        <v>1</v>
      </c>
      <c r="I488" s="32"/>
      <c r="J488" s="32"/>
      <c r="K488" s="31"/>
      <c r="L488" s="31"/>
      <c r="M488" s="33"/>
      <c r="N488" s="39">
        <v>1416442.65</v>
      </c>
      <c r="O488" s="40" t="s">
        <v>1900</v>
      </c>
      <c r="P488" s="68">
        <v>1</v>
      </c>
      <c r="Q488" s="95" t="s">
        <v>1942</v>
      </c>
      <c r="R488" s="347">
        <v>0.9</v>
      </c>
      <c r="S488" s="100">
        <v>0.9</v>
      </c>
      <c r="T488" s="142">
        <v>43595</v>
      </c>
      <c r="U488" s="95"/>
      <c r="V488" s="95"/>
      <c r="W488" s="95"/>
      <c r="X488" s="146">
        <v>43234</v>
      </c>
      <c r="Y488" s="96">
        <v>43241</v>
      </c>
      <c r="Z488" s="96">
        <v>43262</v>
      </c>
      <c r="AA488" s="96">
        <v>43297</v>
      </c>
      <c r="AB488" s="96">
        <v>43318</v>
      </c>
      <c r="AC488" s="144" t="s">
        <v>2143</v>
      </c>
      <c r="AD488" s="145">
        <v>1340420.8600000001</v>
      </c>
      <c r="AE488" s="113">
        <f t="shared" si="71"/>
        <v>0</v>
      </c>
      <c r="AF488" s="60">
        <f t="shared" si="72"/>
        <v>0</v>
      </c>
      <c r="AG488" s="60">
        <f t="shared" si="73"/>
        <v>0</v>
      </c>
      <c r="AH488" s="60">
        <f t="shared" si="74"/>
        <v>1</v>
      </c>
      <c r="AI488" s="60">
        <f t="shared" si="75"/>
        <v>0</v>
      </c>
      <c r="AJ488" s="60">
        <f t="shared" si="76"/>
        <v>0</v>
      </c>
      <c r="AK488" s="60">
        <f t="shared" si="77"/>
        <v>0</v>
      </c>
      <c r="AL488" s="60">
        <f t="shared" si="78"/>
        <v>0</v>
      </c>
      <c r="AM488" s="60">
        <f t="shared" si="79"/>
        <v>1</v>
      </c>
      <c r="AN488" s="60">
        <f t="shared" si="80"/>
        <v>0</v>
      </c>
      <c r="AP488" s="359" t="s">
        <v>3548</v>
      </c>
    </row>
    <row r="489" spans="1:42" ht="35.450000000000003" hidden="1" customHeight="1">
      <c r="A489" s="26" t="s">
        <v>350</v>
      </c>
      <c r="B489" s="34" t="s">
        <v>448</v>
      </c>
      <c r="C489" s="26">
        <v>301763</v>
      </c>
      <c r="D489" s="35" t="s">
        <v>465</v>
      </c>
      <c r="E489" s="35" t="s">
        <v>466</v>
      </c>
      <c r="F489" s="36">
        <v>0</v>
      </c>
      <c r="G489" s="33"/>
      <c r="H489" s="34">
        <v>1</v>
      </c>
      <c r="I489" s="32"/>
      <c r="J489" s="32"/>
      <c r="K489" s="31"/>
      <c r="L489" s="31"/>
      <c r="M489" s="33"/>
      <c r="N489" s="39">
        <v>1464802.14</v>
      </c>
      <c r="O489" s="40" t="s">
        <v>1900</v>
      </c>
      <c r="P489" s="68">
        <v>1</v>
      </c>
      <c r="Q489" s="95" t="s">
        <v>1942</v>
      </c>
      <c r="R489" s="347">
        <v>0.9</v>
      </c>
      <c r="S489" s="100">
        <v>0.9</v>
      </c>
      <c r="T489" s="142">
        <v>43595</v>
      </c>
      <c r="U489" s="95"/>
      <c r="V489" s="95"/>
      <c r="W489" s="95"/>
      <c r="X489" s="146">
        <v>43234</v>
      </c>
      <c r="Y489" s="96">
        <v>43241</v>
      </c>
      <c r="Z489" s="96">
        <v>43262</v>
      </c>
      <c r="AA489" s="96">
        <v>43297</v>
      </c>
      <c r="AB489" s="96">
        <v>43318</v>
      </c>
      <c r="AC489" s="144" t="s">
        <v>2143</v>
      </c>
      <c r="AD489" s="145">
        <v>1405144.61</v>
      </c>
      <c r="AE489" s="113">
        <f t="shared" si="71"/>
        <v>0</v>
      </c>
      <c r="AF489" s="60">
        <f t="shared" si="72"/>
        <v>0</v>
      </c>
      <c r="AG489" s="60">
        <f t="shared" si="73"/>
        <v>0</v>
      </c>
      <c r="AH489" s="60">
        <f t="shared" si="74"/>
        <v>1</v>
      </c>
      <c r="AI489" s="60">
        <f t="shared" si="75"/>
        <v>0</v>
      </c>
      <c r="AJ489" s="60">
        <f t="shared" si="76"/>
        <v>0</v>
      </c>
      <c r="AK489" s="60">
        <f t="shared" si="77"/>
        <v>0</v>
      </c>
      <c r="AL489" s="60">
        <f t="shared" si="78"/>
        <v>0</v>
      </c>
      <c r="AM489" s="60">
        <f t="shared" si="79"/>
        <v>1</v>
      </c>
      <c r="AN489" s="60">
        <f t="shared" si="80"/>
        <v>0</v>
      </c>
      <c r="AP489" s="359" t="s">
        <v>3548</v>
      </c>
    </row>
    <row r="490" spans="1:42" ht="35.450000000000003" hidden="1" customHeight="1">
      <c r="A490" s="26" t="s">
        <v>350</v>
      </c>
      <c r="B490" s="34" t="s">
        <v>448</v>
      </c>
      <c r="C490" s="26">
        <v>301774</v>
      </c>
      <c r="D490" s="35" t="s">
        <v>190</v>
      </c>
      <c r="E490" s="35" t="s">
        <v>467</v>
      </c>
      <c r="F490" s="36">
        <v>0</v>
      </c>
      <c r="G490" s="33"/>
      <c r="H490" s="34">
        <v>1</v>
      </c>
      <c r="I490" s="32"/>
      <c r="J490" s="32"/>
      <c r="K490" s="31"/>
      <c r="L490" s="31"/>
      <c r="M490" s="33"/>
      <c r="N490" s="39">
        <v>1707966.77</v>
      </c>
      <c r="O490" s="40" t="s">
        <v>1900</v>
      </c>
      <c r="P490" s="68">
        <v>1</v>
      </c>
      <c r="Q490" s="95" t="s">
        <v>1942</v>
      </c>
      <c r="R490" s="347">
        <v>0.9</v>
      </c>
      <c r="S490" s="100">
        <v>0.9</v>
      </c>
      <c r="T490" s="142">
        <v>43595</v>
      </c>
      <c r="U490" s="95"/>
      <c r="V490" s="95"/>
      <c r="W490" s="95"/>
      <c r="X490" s="146">
        <v>43234</v>
      </c>
      <c r="Y490" s="96">
        <v>43241</v>
      </c>
      <c r="Z490" s="96">
        <v>43262</v>
      </c>
      <c r="AA490" s="96">
        <v>43297</v>
      </c>
      <c r="AB490" s="96">
        <v>43318</v>
      </c>
      <c r="AC490" s="144" t="s">
        <v>2143</v>
      </c>
      <c r="AD490" s="145">
        <v>1647944.34</v>
      </c>
      <c r="AE490" s="113">
        <f t="shared" si="71"/>
        <v>0</v>
      </c>
      <c r="AF490" s="60">
        <f t="shared" si="72"/>
        <v>0</v>
      </c>
      <c r="AG490" s="60">
        <f t="shared" si="73"/>
        <v>0</v>
      </c>
      <c r="AH490" s="60">
        <f t="shared" si="74"/>
        <v>1</v>
      </c>
      <c r="AI490" s="60">
        <f t="shared" si="75"/>
        <v>0</v>
      </c>
      <c r="AJ490" s="60">
        <f t="shared" si="76"/>
        <v>0</v>
      </c>
      <c r="AK490" s="60">
        <f t="shared" si="77"/>
        <v>0</v>
      </c>
      <c r="AL490" s="60">
        <f t="shared" si="78"/>
        <v>0</v>
      </c>
      <c r="AM490" s="60">
        <f t="shared" si="79"/>
        <v>1</v>
      </c>
      <c r="AN490" s="60">
        <f t="shared" si="80"/>
        <v>0</v>
      </c>
      <c r="AP490" s="359" t="s">
        <v>3548</v>
      </c>
    </row>
    <row r="491" spans="1:42" ht="35.450000000000003" hidden="1" customHeight="1">
      <c r="A491" s="26" t="s">
        <v>1049</v>
      </c>
      <c r="B491" s="34" t="s">
        <v>1050</v>
      </c>
      <c r="C491" s="26">
        <v>303915</v>
      </c>
      <c r="D491" s="35" t="s">
        <v>1058</v>
      </c>
      <c r="E491" s="35" t="s">
        <v>1052</v>
      </c>
      <c r="F491" s="36">
        <v>1</v>
      </c>
      <c r="G491" s="33"/>
      <c r="H491" s="34">
        <v>1</v>
      </c>
      <c r="I491" s="32"/>
      <c r="J491" s="32"/>
      <c r="K491" s="31"/>
      <c r="L491" s="31"/>
      <c r="M491" s="33"/>
      <c r="N491" s="39">
        <v>2010000</v>
      </c>
      <c r="O491" s="40" t="s">
        <v>1901</v>
      </c>
      <c r="P491" s="68">
        <v>1</v>
      </c>
      <c r="Q491" s="95" t="s">
        <v>2131</v>
      </c>
      <c r="R491" s="384">
        <v>0.8</v>
      </c>
      <c r="S491" s="384">
        <v>1</v>
      </c>
      <c r="T491" s="96">
        <v>43421</v>
      </c>
      <c r="U491" s="392">
        <v>43631</v>
      </c>
      <c r="V491" s="95"/>
      <c r="W491" s="95"/>
      <c r="X491" s="96">
        <v>43175</v>
      </c>
      <c r="Y491" s="96">
        <v>43186</v>
      </c>
      <c r="Z491" s="96">
        <v>43200</v>
      </c>
      <c r="AA491" s="96">
        <v>43292</v>
      </c>
      <c r="AB491" s="96">
        <v>43298</v>
      </c>
      <c r="AC491" s="95" t="s">
        <v>3058</v>
      </c>
      <c r="AD491" s="94">
        <v>1788937.91</v>
      </c>
      <c r="AE491" s="113">
        <f t="shared" si="71"/>
        <v>0</v>
      </c>
      <c r="AF491" s="60">
        <f t="shared" si="72"/>
        <v>0</v>
      </c>
      <c r="AG491" s="60">
        <f t="shared" si="73"/>
        <v>0</v>
      </c>
      <c r="AH491" s="60">
        <f t="shared" si="74"/>
        <v>0</v>
      </c>
      <c r="AI491" s="60">
        <f t="shared" si="75"/>
        <v>1</v>
      </c>
      <c r="AJ491" s="60">
        <f t="shared" si="76"/>
        <v>0</v>
      </c>
      <c r="AK491" s="60">
        <f t="shared" si="77"/>
        <v>0</v>
      </c>
      <c r="AL491" s="60">
        <f t="shared" si="78"/>
        <v>0</v>
      </c>
      <c r="AM491" s="60">
        <f t="shared" si="79"/>
        <v>0</v>
      </c>
      <c r="AN491" s="60">
        <f t="shared" si="80"/>
        <v>1</v>
      </c>
      <c r="AP491"/>
    </row>
    <row r="492" spans="1:42" ht="35.450000000000003" hidden="1" customHeight="1">
      <c r="A492" s="26" t="s">
        <v>1049</v>
      </c>
      <c r="B492" s="34" t="s">
        <v>1050</v>
      </c>
      <c r="C492" s="26">
        <v>303933</v>
      </c>
      <c r="D492" s="35" t="s">
        <v>1059</v>
      </c>
      <c r="E492" s="35" t="s">
        <v>1052</v>
      </c>
      <c r="F492" s="36">
        <v>1</v>
      </c>
      <c r="G492" s="33"/>
      <c r="H492" s="34">
        <v>1</v>
      </c>
      <c r="I492" s="32"/>
      <c r="J492" s="32"/>
      <c r="K492" s="31"/>
      <c r="L492" s="31"/>
      <c r="M492" s="33"/>
      <c r="N492" s="39">
        <v>1005000</v>
      </c>
      <c r="O492" s="40" t="s">
        <v>1901</v>
      </c>
      <c r="P492" s="68">
        <v>1</v>
      </c>
      <c r="Q492" s="283" t="s">
        <v>2131</v>
      </c>
      <c r="R492" s="384">
        <v>0.8</v>
      </c>
      <c r="S492" s="384">
        <v>1</v>
      </c>
      <c r="T492" s="96">
        <v>43421</v>
      </c>
      <c r="U492" s="392">
        <v>43631</v>
      </c>
      <c r="V492" s="95"/>
      <c r="W492" s="95"/>
      <c r="X492" s="96">
        <v>43175</v>
      </c>
      <c r="Y492" s="96">
        <v>43186</v>
      </c>
      <c r="Z492" s="96">
        <v>43200</v>
      </c>
      <c r="AA492" s="96">
        <v>43292</v>
      </c>
      <c r="AB492" s="96">
        <v>43298</v>
      </c>
      <c r="AC492" s="95" t="s">
        <v>3058</v>
      </c>
      <c r="AD492" s="94">
        <v>847456.17</v>
      </c>
      <c r="AE492" s="113">
        <f t="shared" si="71"/>
        <v>0</v>
      </c>
      <c r="AF492" s="60">
        <f t="shared" si="72"/>
        <v>0</v>
      </c>
      <c r="AG492" s="60">
        <f t="shared" si="73"/>
        <v>0</v>
      </c>
      <c r="AH492" s="60">
        <f t="shared" si="74"/>
        <v>0</v>
      </c>
      <c r="AI492" s="60">
        <f t="shared" si="75"/>
        <v>1</v>
      </c>
      <c r="AJ492" s="60">
        <f t="shared" si="76"/>
        <v>0</v>
      </c>
      <c r="AK492" s="60">
        <f t="shared" si="77"/>
        <v>0</v>
      </c>
      <c r="AL492" s="60">
        <f t="shared" si="78"/>
        <v>0</v>
      </c>
      <c r="AM492" s="60">
        <f t="shared" si="79"/>
        <v>0</v>
      </c>
      <c r="AN492" s="60">
        <f t="shared" si="80"/>
        <v>1</v>
      </c>
      <c r="AP492"/>
    </row>
    <row r="493" spans="1:42" ht="35.450000000000003" hidden="1" customHeight="1">
      <c r="A493" s="26" t="s">
        <v>1049</v>
      </c>
      <c r="B493" s="34" t="s">
        <v>1050</v>
      </c>
      <c r="C493" s="26">
        <v>303935</v>
      </c>
      <c r="D493" s="35" t="s">
        <v>583</v>
      </c>
      <c r="E493" s="35" t="s">
        <v>1052</v>
      </c>
      <c r="F493" s="36">
        <v>1</v>
      </c>
      <c r="G493" s="33"/>
      <c r="H493" s="34">
        <v>1</v>
      </c>
      <c r="I493" s="32"/>
      <c r="J493" s="32"/>
      <c r="K493" s="31"/>
      <c r="L493" s="31"/>
      <c r="M493" s="33"/>
      <c r="N493" s="39">
        <v>1005000</v>
      </c>
      <c r="O493" s="40" t="s">
        <v>1901</v>
      </c>
      <c r="P493" s="68">
        <v>1</v>
      </c>
      <c r="Q493" s="283" t="s">
        <v>2131</v>
      </c>
      <c r="R493" s="384">
        <v>0.8</v>
      </c>
      <c r="S493" s="384">
        <v>1</v>
      </c>
      <c r="T493" s="96">
        <v>43421</v>
      </c>
      <c r="U493" s="392">
        <v>43631</v>
      </c>
      <c r="V493" s="95"/>
      <c r="W493" s="95"/>
      <c r="X493" s="96">
        <v>43175</v>
      </c>
      <c r="Y493" s="96">
        <v>43186</v>
      </c>
      <c r="Z493" s="96">
        <v>43200</v>
      </c>
      <c r="AA493" s="96">
        <v>43292</v>
      </c>
      <c r="AB493" s="96">
        <v>43298</v>
      </c>
      <c r="AC493" s="95" t="s">
        <v>3058</v>
      </c>
      <c r="AD493" s="94">
        <v>814771.02</v>
      </c>
      <c r="AE493" s="113">
        <f t="shared" si="71"/>
        <v>0</v>
      </c>
      <c r="AF493" s="60">
        <f t="shared" si="72"/>
        <v>0</v>
      </c>
      <c r="AG493" s="60">
        <f t="shared" si="73"/>
        <v>0</v>
      </c>
      <c r="AH493" s="60">
        <f t="shared" si="74"/>
        <v>0</v>
      </c>
      <c r="AI493" s="60">
        <f t="shared" si="75"/>
        <v>1</v>
      </c>
      <c r="AJ493" s="60">
        <f t="shared" si="76"/>
        <v>0</v>
      </c>
      <c r="AK493" s="60">
        <f t="shared" si="77"/>
        <v>0</v>
      </c>
      <c r="AL493" s="60">
        <f t="shared" si="78"/>
        <v>0</v>
      </c>
      <c r="AM493" s="60">
        <f t="shared" si="79"/>
        <v>0</v>
      </c>
      <c r="AN493" s="60">
        <f t="shared" si="80"/>
        <v>1</v>
      </c>
      <c r="AP493"/>
    </row>
    <row r="494" spans="1:42" ht="35.450000000000003" hidden="1" customHeight="1">
      <c r="A494" s="26" t="s">
        <v>1049</v>
      </c>
      <c r="B494" s="34" t="s">
        <v>1050</v>
      </c>
      <c r="C494" s="26">
        <v>314805</v>
      </c>
      <c r="D494" s="35" t="s">
        <v>1057</v>
      </c>
      <c r="E494" s="35" t="s">
        <v>1052</v>
      </c>
      <c r="F494" s="36">
        <v>1</v>
      </c>
      <c r="G494" s="33"/>
      <c r="H494" s="34">
        <v>1</v>
      </c>
      <c r="I494" s="438"/>
      <c r="J494" s="438"/>
      <c r="K494" s="31"/>
      <c r="L494" s="31"/>
      <c r="M494" s="33"/>
      <c r="N494" s="39">
        <v>1005000</v>
      </c>
      <c r="O494" s="40" t="s">
        <v>1901</v>
      </c>
      <c r="P494" s="68">
        <v>1</v>
      </c>
      <c r="Q494" s="283" t="s">
        <v>2131</v>
      </c>
      <c r="R494" s="384">
        <v>0.8</v>
      </c>
      <c r="S494" s="384">
        <v>1</v>
      </c>
      <c r="T494" s="96">
        <v>43421</v>
      </c>
      <c r="U494" s="392">
        <v>43631</v>
      </c>
      <c r="V494" s="95"/>
      <c r="W494" s="95"/>
      <c r="X494" s="96">
        <v>43175</v>
      </c>
      <c r="Y494" s="96">
        <v>43186</v>
      </c>
      <c r="Z494" s="96">
        <v>43200</v>
      </c>
      <c r="AA494" s="96">
        <v>43292</v>
      </c>
      <c r="AB494" s="96">
        <v>43298</v>
      </c>
      <c r="AC494" s="95" t="s">
        <v>3058</v>
      </c>
      <c r="AD494" s="94">
        <v>838517.37</v>
      </c>
      <c r="AE494" s="113">
        <f t="shared" si="71"/>
        <v>0</v>
      </c>
      <c r="AF494" s="60">
        <f t="shared" si="72"/>
        <v>0</v>
      </c>
      <c r="AG494" s="60">
        <f t="shared" si="73"/>
        <v>0</v>
      </c>
      <c r="AH494" s="60">
        <f t="shared" si="74"/>
        <v>0</v>
      </c>
      <c r="AI494" s="60">
        <f t="shared" si="75"/>
        <v>1</v>
      </c>
      <c r="AJ494" s="60">
        <f t="shared" si="76"/>
        <v>0</v>
      </c>
      <c r="AK494" s="60">
        <f t="shared" si="77"/>
        <v>0</v>
      </c>
      <c r="AL494" s="60">
        <f t="shared" si="78"/>
        <v>0</v>
      </c>
      <c r="AM494" s="60">
        <f t="shared" si="79"/>
        <v>0</v>
      </c>
      <c r="AN494" s="60">
        <f t="shared" si="80"/>
        <v>1</v>
      </c>
      <c r="AP494"/>
    </row>
    <row r="495" spans="1:42" ht="35.450000000000003" hidden="1" customHeight="1">
      <c r="A495" s="26" t="s">
        <v>1049</v>
      </c>
      <c r="B495" s="34" t="s">
        <v>1050</v>
      </c>
      <c r="C495" s="26">
        <v>345869</v>
      </c>
      <c r="D495" s="35" t="s">
        <v>1053</v>
      </c>
      <c r="E495" s="35" t="s">
        <v>1052</v>
      </c>
      <c r="F495" s="36">
        <v>1</v>
      </c>
      <c r="G495" s="33"/>
      <c r="H495" s="34">
        <v>1</v>
      </c>
      <c r="I495" s="438"/>
      <c r="J495" s="438"/>
      <c r="K495" s="31"/>
      <c r="L495" s="31"/>
      <c r="M495" s="33"/>
      <c r="N495" s="39">
        <v>904500</v>
      </c>
      <c r="O495" s="40" t="s">
        <v>1901</v>
      </c>
      <c r="P495" s="68">
        <v>1</v>
      </c>
      <c r="Q495" s="283" t="s">
        <v>2131</v>
      </c>
      <c r="R495" s="384">
        <v>1</v>
      </c>
      <c r="S495" s="384">
        <v>1</v>
      </c>
      <c r="T495" s="96">
        <v>43421</v>
      </c>
      <c r="U495" s="392">
        <v>43631</v>
      </c>
      <c r="V495" s="95"/>
      <c r="W495" s="95"/>
      <c r="X495" s="96">
        <v>43175</v>
      </c>
      <c r="Y495" s="96">
        <v>43186</v>
      </c>
      <c r="Z495" s="96">
        <v>43200</v>
      </c>
      <c r="AA495" s="96">
        <v>43292</v>
      </c>
      <c r="AB495" s="96">
        <v>43298</v>
      </c>
      <c r="AC495" s="95" t="s">
        <v>3058</v>
      </c>
      <c r="AD495" s="94">
        <v>738378.12</v>
      </c>
      <c r="AE495" s="113">
        <f t="shared" si="71"/>
        <v>0</v>
      </c>
      <c r="AF495" s="60">
        <f t="shared" si="72"/>
        <v>0</v>
      </c>
      <c r="AG495" s="60">
        <f t="shared" si="73"/>
        <v>0</v>
      </c>
      <c r="AH495" s="60">
        <f t="shared" si="74"/>
        <v>0</v>
      </c>
      <c r="AI495" s="60">
        <f t="shared" si="75"/>
        <v>1</v>
      </c>
      <c r="AJ495" s="60">
        <f t="shared" si="76"/>
        <v>0</v>
      </c>
      <c r="AK495" s="60">
        <f t="shared" si="77"/>
        <v>0</v>
      </c>
      <c r="AL495" s="60">
        <f t="shared" si="78"/>
        <v>0</v>
      </c>
      <c r="AM495" s="60">
        <f t="shared" si="79"/>
        <v>0</v>
      </c>
      <c r="AN495" s="60">
        <f t="shared" si="80"/>
        <v>1</v>
      </c>
      <c r="AP495"/>
    </row>
    <row r="496" spans="1:42" ht="35.450000000000003" hidden="1" customHeight="1">
      <c r="A496" s="26" t="s">
        <v>1049</v>
      </c>
      <c r="B496" s="34" t="s">
        <v>1050</v>
      </c>
      <c r="C496" s="26">
        <v>303918</v>
      </c>
      <c r="D496" s="35" t="s">
        <v>1054</v>
      </c>
      <c r="E496" s="35" t="s">
        <v>1052</v>
      </c>
      <c r="F496" s="36">
        <v>2</v>
      </c>
      <c r="G496" s="33"/>
      <c r="H496" s="34">
        <v>1</v>
      </c>
      <c r="I496" s="32"/>
      <c r="J496" s="32"/>
      <c r="K496" s="31"/>
      <c r="L496" s="31"/>
      <c r="M496" s="33"/>
      <c r="N496" s="39">
        <v>703500</v>
      </c>
      <c r="O496" s="40" t="s">
        <v>1901</v>
      </c>
      <c r="P496" s="68">
        <v>1</v>
      </c>
      <c r="Q496" s="283" t="s">
        <v>2131</v>
      </c>
      <c r="R496" s="384">
        <v>0.8</v>
      </c>
      <c r="S496" s="384">
        <v>1</v>
      </c>
      <c r="T496" s="96">
        <v>43421</v>
      </c>
      <c r="U496" s="392">
        <v>43631</v>
      </c>
      <c r="V496" s="95"/>
      <c r="W496" s="95"/>
      <c r="X496" s="96">
        <v>43175</v>
      </c>
      <c r="Y496" s="96">
        <v>43186</v>
      </c>
      <c r="Z496" s="96">
        <v>43200</v>
      </c>
      <c r="AA496" s="96">
        <v>43292</v>
      </c>
      <c r="AB496" s="96">
        <v>43298</v>
      </c>
      <c r="AC496" s="95" t="s">
        <v>3058</v>
      </c>
      <c r="AD496" s="94">
        <v>629391.63</v>
      </c>
      <c r="AE496" s="113">
        <f t="shared" si="71"/>
        <v>0</v>
      </c>
      <c r="AF496" s="60">
        <f t="shared" si="72"/>
        <v>0</v>
      </c>
      <c r="AG496" s="60">
        <f t="shared" si="73"/>
        <v>0</v>
      </c>
      <c r="AH496" s="60">
        <f t="shared" si="74"/>
        <v>0</v>
      </c>
      <c r="AI496" s="60">
        <f t="shared" si="75"/>
        <v>1</v>
      </c>
      <c r="AJ496" s="60">
        <f t="shared" si="76"/>
        <v>0</v>
      </c>
      <c r="AK496" s="60">
        <f t="shared" si="77"/>
        <v>0</v>
      </c>
      <c r="AL496" s="60">
        <f t="shared" si="78"/>
        <v>0</v>
      </c>
      <c r="AM496" s="60">
        <f t="shared" si="79"/>
        <v>0</v>
      </c>
      <c r="AN496" s="60">
        <f t="shared" si="80"/>
        <v>1</v>
      </c>
      <c r="AP496"/>
    </row>
    <row r="497" spans="1:40" customFormat="1" ht="35.450000000000003" hidden="1" customHeight="1">
      <c r="A497" s="26" t="s">
        <v>1049</v>
      </c>
      <c r="B497" s="34" t="s">
        <v>1050</v>
      </c>
      <c r="C497" s="26">
        <v>303928</v>
      </c>
      <c r="D497" s="35" t="s">
        <v>1056</v>
      </c>
      <c r="E497" s="35" t="s">
        <v>1052</v>
      </c>
      <c r="F497" s="36">
        <v>2</v>
      </c>
      <c r="G497" s="33"/>
      <c r="H497" s="34">
        <v>1</v>
      </c>
      <c r="I497" s="32"/>
      <c r="J497" s="32"/>
      <c r="K497" s="31"/>
      <c r="L497" s="31"/>
      <c r="M497" s="33"/>
      <c r="N497" s="39">
        <v>703500</v>
      </c>
      <c r="O497" s="40" t="s">
        <v>1901</v>
      </c>
      <c r="P497" s="68">
        <v>1</v>
      </c>
      <c r="Q497" s="283" t="s">
        <v>2131</v>
      </c>
      <c r="R497" s="384">
        <v>0.8</v>
      </c>
      <c r="S497" s="384">
        <v>1</v>
      </c>
      <c r="T497" s="96">
        <v>43421</v>
      </c>
      <c r="U497" s="392">
        <v>43631</v>
      </c>
      <c r="V497" s="95"/>
      <c r="W497" s="95"/>
      <c r="X497" s="96">
        <v>43175</v>
      </c>
      <c r="Y497" s="96">
        <v>43186</v>
      </c>
      <c r="Z497" s="96">
        <v>43200</v>
      </c>
      <c r="AA497" s="96">
        <v>43292</v>
      </c>
      <c r="AB497" s="96">
        <v>43298</v>
      </c>
      <c r="AC497" s="95" t="s">
        <v>3058</v>
      </c>
      <c r="AD497" s="94">
        <v>628909.03</v>
      </c>
      <c r="AE497" s="113">
        <f t="shared" si="71"/>
        <v>0</v>
      </c>
      <c r="AF497" s="60">
        <f t="shared" si="72"/>
        <v>0</v>
      </c>
      <c r="AG497" s="60">
        <f t="shared" si="73"/>
        <v>0</v>
      </c>
      <c r="AH497" s="60">
        <f t="shared" si="74"/>
        <v>0</v>
      </c>
      <c r="AI497" s="60">
        <f t="shared" si="75"/>
        <v>1</v>
      </c>
      <c r="AJ497" s="60">
        <f t="shared" si="76"/>
        <v>0</v>
      </c>
      <c r="AK497" s="60">
        <f t="shared" si="77"/>
        <v>0</v>
      </c>
      <c r="AL497" s="60">
        <f t="shared" si="78"/>
        <v>0</v>
      </c>
      <c r="AM497" s="60">
        <f t="shared" si="79"/>
        <v>0</v>
      </c>
      <c r="AN497" s="60">
        <f t="shared" si="80"/>
        <v>1</v>
      </c>
    </row>
    <row r="498" spans="1:40" customFormat="1" ht="35.450000000000003" hidden="1" customHeight="1">
      <c r="A498" s="26" t="s">
        <v>1049</v>
      </c>
      <c r="B498" s="34" t="s">
        <v>1050</v>
      </c>
      <c r="C498" s="26">
        <v>303929</v>
      </c>
      <c r="D498" s="35" t="s">
        <v>1051</v>
      </c>
      <c r="E498" s="35" t="s">
        <v>1052</v>
      </c>
      <c r="F498" s="36">
        <v>2</v>
      </c>
      <c r="G498" s="33"/>
      <c r="H498" s="34">
        <v>1</v>
      </c>
      <c r="I498" s="32"/>
      <c r="J498" s="32"/>
      <c r="K498" s="31"/>
      <c r="L498" s="31"/>
      <c r="M498" s="33"/>
      <c r="N498" s="39">
        <v>1005000</v>
      </c>
      <c r="O498" s="40" t="s">
        <v>1901</v>
      </c>
      <c r="P498" s="68">
        <v>1</v>
      </c>
      <c r="Q498" s="283" t="s">
        <v>2131</v>
      </c>
      <c r="R498" s="384">
        <v>0.8</v>
      </c>
      <c r="S498" s="384">
        <v>1</v>
      </c>
      <c r="T498" s="96">
        <v>43421</v>
      </c>
      <c r="U498" s="392">
        <v>43631</v>
      </c>
      <c r="V498" s="95"/>
      <c r="W498" s="95"/>
      <c r="X498" s="96">
        <v>43175</v>
      </c>
      <c r="Y498" s="96">
        <v>43186</v>
      </c>
      <c r="Z498" s="96">
        <v>43200</v>
      </c>
      <c r="AA498" s="96">
        <v>43292</v>
      </c>
      <c r="AB498" s="96">
        <v>43298</v>
      </c>
      <c r="AC498" s="95" t="s">
        <v>3058</v>
      </c>
      <c r="AD498" s="94">
        <v>919671.2</v>
      </c>
      <c r="AE498" s="113">
        <f t="shared" si="71"/>
        <v>0</v>
      </c>
      <c r="AF498" s="60">
        <f t="shared" si="72"/>
        <v>0</v>
      </c>
      <c r="AG498" s="60">
        <f t="shared" si="73"/>
        <v>0</v>
      </c>
      <c r="AH498" s="60">
        <f t="shared" si="74"/>
        <v>0</v>
      </c>
      <c r="AI498" s="60">
        <f t="shared" si="75"/>
        <v>1</v>
      </c>
      <c r="AJ498" s="60">
        <f t="shared" si="76"/>
        <v>0</v>
      </c>
      <c r="AK498" s="60">
        <f t="shared" si="77"/>
        <v>0</v>
      </c>
      <c r="AL498" s="60">
        <f t="shared" si="78"/>
        <v>0</v>
      </c>
      <c r="AM498" s="60">
        <f t="shared" si="79"/>
        <v>0</v>
      </c>
      <c r="AN498" s="60">
        <f t="shared" si="80"/>
        <v>1</v>
      </c>
    </row>
    <row r="499" spans="1:40" customFormat="1" ht="35.450000000000003" hidden="1" customHeight="1">
      <c r="A499" s="26" t="s">
        <v>1049</v>
      </c>
      <c r="B499" s="34" t="s">
        <v>1050</v>
      </c>
      <c r="C499" s="26">
        <v>303936</v>
      </c>
      <c r="D499" s="35" t="s">
        <v>1055</v>
      </c>
      <c r="E499" s="35" t="s">
        <v>1052</v>
      </c>
      <c r="F499" s="36">
        <v>2</v>
      </c>
      <c r="G499" s="33"/>
      <c r="H499" s="34">
        <v>1</v>
      </c>
      <c r="I499" s="32"/>
      <c r="J499" s="32"/>
      <c r="K499" s="31"/>
      <c r="L499" s="31"/>
      <c r="M499" s="33"/>
      <c r="N499" s="39">
        <v>703500</v>
      </c>
      <c r="O499" s="40" t="s">
        <v>1901</v>
      </c>
      <c r="P499" s="68">
        <v>1</v>
      </c>
      <c r="Q499" s="283" t="s">
        <v>2131</v>
      </c>
      <c r="R499" s="384">
        <v>0.8</v>
      </c>
      <c r="S499" s="384">
        <v>1</v>
      </c>
      <c r="T499" s="96">
        <v>43421</v>
      </c>
      <c r="U499" s="392">
        <v>43631</v>
      </c>
      <c r="V499" s="95"/>
      <c r="W499" s="95"/>
      <c r="X499" s="96">
        <v>43175</v>
      </c>
      <c r="Y499" s="96">
        <v>43186</v>
      </c>
      <c r="Z499" s="96">
        <v>43200</v>
      </c>
      <c r="AA499" s="96">
        <v>43292</v>
      </c>
      <c r="AB499" s="96">
        <v>43298</v>
      </c>
      <c r="AC499" s="95" t="s">
        <v>3058</v>
      </c>
      <c r="AD499" s="94">
        <v>627582.12</v>
      </c>
      <c r="AE499" s="113">
        <f t="shared" si="71"/>
        <v>0</v>
      </c>
      <c r="AF499" s="60">
        <f t="shared" si="72"/>
        <v>0</v>
      </c>
      <c r="AG499" s="60">
        <f t="shared" si="73"/>
        <v>0</v>
      </c>
      <c r="AH499" s="60">
        <f t="shared" si="74"/>
        <v>0</v>
      </c>
      <c r="AI499" s="60">
        <f t="shared" si="75"/>
        <v>1</v>
      </c>
      <c r="AJ499" s="60">
        <f t="shared" si="76"/>
        <v>0</v>
      </c>
      <c r="AK499" s="60">
        <f t="shared" si="77"/>
        <v>0</v>
      </c>
      <c r="AL499" s="60">
        <f t="shared" si="78"/>
        <v>0</v>
      </c>
      <c r="AM499" s="60">
        <f t="shared" si="79"/>
        <v>0</v>
      </c>
      <c r="AN499" s="60">
        <f t="shared" si="80"/>
        <v>1</v>
      </c>
    </row>
    <row r="500" spans="1:40" customFormat="1" ht="35.450000000000003" hidden="1" customHeight="1">
      <c r="A500" s="26" t="s">
        <v>1049</v>
      </c>
      <c r="B500" s="34" t="s">
        <v>1152</v>
      </c>
      <c r="C500" s="26">
        <v>124398</v>
      </c>
      <c r="D500" s="35" t="s">
        <v>1168</v>
      </c>
      <c r="E500" s="35" t="s">
        <v>1169</v>
      </c>
      <c r="F500" s="36">
        <v>1</v>
      </c>
      <c r="G500" s="33"/>
      <c r="H500" s="34">
        <v>1</v>
      </c>
      <c r="I500" s="32"/>
      <c r="J500" s="32"/>
      <c r="K500" s="31"/>
      <c r="L500" s="31"/>
      <c r="M500" s="33"/>
      <c r="N500" s="39">
        <v>636254.46</v>
      </c>
      <c r="O500" s="40" t="s">
        <v>1901</v>
      </c>
      <c r="P500" s="68">
        <v>1</v>
      </c>
      <c r="Q500" s="283" t="s">
        <v>2131</v>
      </c>
      <c r="R500" s="123">
        <v>1</v>
      </c>
      <c r="S500" s="123">
        <v>1</v>
      </c>
      <c r="T500" s="285">
        <v>43413</v>
      </c>
      <c r="U500" s="283"/>
      <c r="V500" s="283"/>
      <c r="W500" s="283"/>
      <c r="X500" s="285">
        <v>43177</v>
      </c>
      <c r="Y500" s="285">
        <v>43185</v>
      </c>
      <c r="Z500" s="285">
        <v>43200</v>
      </c>
      <c r="AA500" s="285">
        <v>43215</v>
      </c>
      <c r="AB500" s="285">
        <v>43251</v>
      </c>
      <c r="AC500" s="287" t="s">
        <v>3089</v>
      </c>
      <c r="AD500" s="95"/>
      <c r="AE500" s="113">
        <f t="shared" si="71"/>
        <v>0</v>
      </c>
      <c r="AF500" s="60">
        <f t="shared" si="72"/>
        <v>0</v>
      </c>
      <c r="AG500" s="60">
        <f t="shared" si="73"/>
        <v>0</v>
      </c>
      <c r="AH500" s="60">
        <f t="shared" si="74"/>
        <v>0</v>
      </c>
      <c r="AI500" s="60">
        <f t="shared" si="75"/>
        <v>1</v>
      </c>
      <c r="AJ500" s="60">
        <f t="shared" si="76"/>
        <v>0</v>
      </c>
      <c r="AK500" s="60">
        <f t="shared" si="77"/>
        <v>0</v>
      </c>
      <c r="AL500" s="60">
        <f t="shared" si="78"/>
        <v>0</v>
      </c>
      <c r="AM500" s="60">
        <f t="shared" si="79"/>
        <v>0</v>
      </c>
      <c r="AN500" s="60">
        <f t="shared" si="80"/>
        <v>1</v>
      </c>
    </row>
    <row r="501" spans="1:40" customFormat="1" ht="35.450000000000003" hidden="1" customHeight="1">
      <c r="A501" s="26" t="s">
        <v>1049</v>
      </c>
      <c r="B501" s="34" t="s">
        <v>1152</v>
      </c>
      <c r="C501" s="26">
        <v>124540</v>
      </c>
      <c r="D501" s="35" t="s">
        <v>1170</v>
      </c>
      <c r="E501" s="35" t="s">
        <v>1171</v>
      </c>
      <c r="F501" s="36">
        <v>1</v>
      </c>
      <c r="G501" s="33"/>
      <c r="H501" s="34">
        <v>1</v>
      </c>
      <c r="I501" s="32"/>
      <c r="J501" s="32"/>
      <c r="K501" s="31"/>
      <c r="L501" s="31"/>
      <c r="M501" s="33"/>
      <c r="N501" s="39">
        <v>640017.36</v>
      </c>
      <c r="O501" s="40" t="s">
        <v>1901</v>
      </c>
      <c r="P501" s="68">
        <v>1</v>
      </c>
      <c r="Q501" s="283" t="s">
        <v>2131</v>
      </c>
      <c r="R501" s="123">
        <v>1</v>
      </c>
      <c r="S501" s="123">
        <v>1</v>
      </c>
      <c r="T501" s="285">
        <v>43413</v>
      </c>
      <c r="U501" s="283"/>
      <c r="V501" s="283"/>
      <c r="W501" s="283"/>
      <c r="X501" s="285">
        <v>43177</v>
      </c>
      <c r="Y501" s="285">
        <v>43185</v>
      </c>
      <c r="Z501" s="285">
        <v>43200</v>
      </c>
      <c r="AA501" s="285">
        <v>43215</v>
      </c>
      <c r="AB501" s="285">
        <v>43251</v>
      </c>
      <c r="AC501" s="287" t="s">
        <v>3089</v>
      </c>
      <c r="AD501" s="95"/>
      <c r="AE501" s="113">
        <f t="shared" si="71"/>
        <v>0</v>
      </c>
      <c r="AF501" s="60">
        <f t="shared" si="72"/>
        <v>0</v>
      </c>
      <c r="AG501" s="60">
        <f t="shared" si="73"/>
        <v>0</v>
      </c>
      <c r="AH501" s="60">
        <f t="shared" si="74"/>
        <v>0</v>
      </c>
      <c r="AI501" s="60">
        <f t="shared" si="75"/>
        <v>1</v>
      </c>
      <c r="AJ501" s="60">
        <f t="shared" si="76"/>
        <v>0</v>
      </c>
      <c r="AK501" s="60">
        <f t="shared" si="77"/>
        <v>0</v>
      </c>
      <c r="AL501" s="60">
        <f t="shared" si="78"/>
        <v>0</v>
      </c>
      <c r="AM501" s="60">
        <f t="shared" si="79"/>
        <v>0</v>
      </c>
      <c r="AN501" s="60">
        <f t="shared" si="80"/>
        <v>1</v>
      </c>
    </row>
    <row r="502" spans="1:40" customFormat="1" ht="35.450000000000003" hidden="1" customHeight="1">
      <c r="A502" s="26" t="s">
        <v>1049</v>
      </c>
      <c r="B502" s="34" t="s">
        <v>1152</v>
      </c>
      <c r="C502" s="26">
        <v>124561</v>
      </c>
      <c r="D502" s="35" t="s">
        <v>1172</v>
      </c>
      <c r="E502" s="35" t="s">
        <v>1173</v>
      </c>
      <c r="F502" s="36">
        <v>1</v>
      </c>
      <c r="G502" s="33"/>
      <c r="H502" s="34">
        <v>1</v>
      </c>
      <c r="I502" s="32"/>
      <c r="J502" s="32"/>
      <c r="K502" s="31"/>
      <c r="L502" s="31"/>
      <c r="M502" s="33"/>
      <c r="N502" s="39">
        <v>638434.48</v>
      </c>
      <c r="O502" s="40" t="s">
        <v>1901</v>
      </c>
      <c r="P502" s="68">
        <v>1</v>
      </c>
      <c r="Q502" s="283" t="s">
        <v>2131</v>
      </c>
      <c r="R502" s="123">
        <v>1</v>
      </c>
      <c r="S502" s="123">
        <v>1</v>
      </c>
      <c r="T502" s="285">
        <v>43413</v>
      </c>
      <c r="U502" s="283"/>
      <c r="V502" s="283"/>
      <c r="W502" s="283"/>
      <c r="X502" s="285">
        <v>43177</v>
      </c>
      <c r="Y502" s="285">
        <v>43185</v>
      </c>
      <c r="Z502" s="285">
        <v>43200</v>
      </c>
      <c r="AA502" s="285">
        <v>43215</v>
      </c>
      <c r="AB502" s="285">
        <v>43251</v>
      </c>
      <c r="AC502" s="287" t="s">
        <v>3089</v>
      </c>
      <c r="AD502" s="95"/>
      <c r="AE502" s="113">
        <f t="shared" si="71"/>
        <v>0</v>
      </c>
      <c r="AF502" s="60">
        <f t="shared" si="72"/>
        <v>0</v>
      </c>
      <c r="AG502" s="60">
        <f t="shared" si="73"/>
        <v>0</v>
      </c>
      <c r="AH502" s="60">
        <f t="shared" si="74"/>
        <v>0</v>
      </c>
      <c r="AI502" s="60">
        <f t="shared" si="75"/>
        <v>1</v>
      </c>
      <c r="AJ502" s="60">
        <f t="shared" si="76"/>
        <v>0</v>
      </c>
      <c r="AK502" s="60">
        <f t="shared" si="77"/>
        <v>0</v>
      </c>
      <c r="AL502" s="60">
        <f t="shared" si="78"/>
        <v>0</v>
      </c>
      <c r="AM502" s="60">
        <f t="shared" si="79"/>
        <v>0</v>
      </c>
      <c r="AN502" s="60">
        <f t="shared" si="80"/>
        <v>1</v>
      </c>
    </row>
    <row r="503" spans="1:40" customFormat="1" ht="35.450000000000003" hidden="1" customHeight="1">
      <c r="A503" s="26" t="s">
        <v>1049</v>
      </c>
      <c r="B503" s="34" t="s">
        <v>1152</v>
      </c>
      <c r="C503" s="26">
        <v>124579</v>
      </c>
      <c r="D503" s="35" t="s">
        <v>1174</v>
      </c>
      <c r="E503" s="35" t="s">
        <v>1158</v>
      </c>
      <c r="F503" s="36">
        <v>1</v>
      </c>
      <c r="G503" s="33"/>
      <c r="H503" s="34">
        <v>1</v>
      </c>
      <c r="I503" s="32"/>
      <c r="J503" s="32"/>
      <c r="K503" s="31"/>
      <c r="L503" s="31"/>
      <c r="M503" s="33"/>
      <c r="N503" s="39">
        <v>637379.23</v>
      </c>
      <c r="O503" s="40" t="s">
        <v>1901</v>
      </c>
      <c r="P503" s="68">
        <v>1</v>
      </c>
      <c r="Q503" s="283" t="s">
        <v>2131</v>
      </c>
      <c r="R503" s="123">
        <v>1</v>
      </c>
      <c r="S503" s="123">
        <v>1</v>
      </c>
      <c r="T503" s="285">
        <v>43413</v>
      </c>
      <c r="U503" s="283"/>
      <c r="V503" s="283"/>
      <c r="W503" s="283"/>
      <c r="X503" s="285">
        <v>43177</v>
      </c>
      <c r="Y503" s="285">
        <v>43185</v>
      </c>
      <c r="Z503" s="285">
        <v>43200</v>
      </c>
      <c r="AA503" s="285">
        <v>43215</v>
      </c>
      <c r="AB503" s="285">
        <v>43251</v>
      </c>
      <c r="AC503" s="287" t="s">
        <v>3089</v>
      </c>
      <c r="AD503" s="95"/>
      <c r="AE503" s="113">
        <f t="shared" si="71"/>
        <v>0</v>
      </c>
      <c r="AF503" s="60">
        <f t="shared" si="72"/>
        <v>0</v>
      </c>
      <c r="AG503" s="60">
        <f t="shared" si="73"/>
        <v>0</v>
      </c>
      <c r="AH503" s="60">
        <f t="shared" si="74"/>
        <v>0</v>
      </c>
      <c r="AI503" s="60">
        <f t="shared" si="75"/>
        <v>1</v>
      </c>
      <c r="AJ503" s="60">
        <f t="shared" si="76"/>
        <v>0</v>
      </c>
      <c r="AK503" s="60">
        <f t="shared" si="77"/>
        <v>0</v>
      </c>
      <c r="AL503" s="60">
        <f t="shared" si="78"/>
        <v>0</v>
      </c>
      <c r="AM503" s="60">
        <f t="shared" si="79"/>
        <v>0</v>
      </c>
      <c r="AN503" s="60">
        <f t="shared" si="80"/>
        <v>1</v>
      </c>
    </row>
    <row r="504" spans="1:40" customFormat="1" ht="35.450000000000003" hidden="1" customHeight="1">
      <c r="A504" s="26" t="s">
        <v>1049</v>
      </c>
      <c r="B504" s="34" t="s">
        <v>1152</v>
      </c>
      <c r="C504" s="26">
        <v>124597</v>
      </c>
      <c r="D504" s="35" t="s">
        <v>1157</v>
      </c>
      <c r="E504" s="35" t="s">
        <v>1158</v>
      </c>
      <c r="F504" s="36">
        <v>1</v>
      </c>
      <c r="G504" s="33"/>
      <c r="H504" s="34">
        <v>1</v>
      </c>
      <c r="I504" s="32"/>
      <c r="J504" s="32"/>
      <c r="K504" s="31"/>
      <c r="L504" s="31"/>
      <c r="M504" s="33"/>
      <c r="N504" s="39">
        <v>637379.23</v>
      </c>
      <c r="O504" s="40" t="s">
        <v>1901</v>
      </c>
      <c r="P504" s="68">
        <v>1</v>
      </c>
      <c r="Q504" s="283" t="s">
        <v>2131</v>
      </c>
      <c r="R504" s="123">
        <v>1</v>
      </c>
      <c r="S504" s="123">
        <v>1</v>
      </c>
      <c r="T504" s="285">
        <v>43413</v>
      </c>
      <c r="U504" s="283"/>
      <c r="V504" s="283"/>
      <c r="W504" s="283"/>
      <c r="X504" s="285">
        <v>43177</v>
      </c>
      <c r="Y504" s="285">
        <v>43185</v>
      </c>
      <c r="Z504" s="285">
        <v>43200</v>
      </c>
      <c r="AA504" s="285">
        <v>43215</v>
      </c>
      <c r="AB504" s="285">
        <v>43251</v>
      </c>
      <c r="AC504" s="287" t="s">
        <v>3089</v>
      </c>
      <c r="AD504" s="95"/>
      <c r="AE504" s="113">
        <f t="shared" si="71"/>
        <v>0</v>
      </c>
      <c r="AF504" s="60">
        <f t="shared" si="72"/>
        <v>0</v>
      </c>
      <c r="AG504" s="60">
        <f t="shared" si="73"/>
        <v>0</v>
      </c>
      <c r="AH504" s="60">
        <f t="shared" si="74"/>
        <v>0</v>
      </c>
      <c r="AI504" s="60">
        <f t="shared" si="75"/>
        <v>1</v>
      </c>
      <c r="AJ504" s="60">
        <f t="shared" si="76"/>
        <v>0</v>
      </c>
      <c r="AK504" s="60">
        <f t="shared" si="77"/>
        <v>0</v>
      </c>
      <c r="AL504" s="60">
        <f t="shared" si="78"/>
        <v>0</v>
      </c>
      <c r="AM504" s="60">
        <f t="shared" si="79"/>
        <v>0</v>
      </c>
      <c r="AN504" s="60">
        <f t="shared" si="80"/>
        <v>1</v>
      </c>
    </row>
    <row r="505" spans="1:40" customFormat="1" ht="35.450000000000003" hidden="1" customHeight="1">
      <c r="A505" s="26" t="s">
        <v>1049</v>
      </c>
      <c r="B505" s="34" t="s">
        <v>1152</v>
      </c>
      <c r="C505" s="26">
        <v>124610</v>
      </c>
      <c r="D505" s="35" t="s">
        <v>1175</v>
      </c>
      <c r="E505" s="35" t="s">
        <v>377</v>
      </c>
      <c r="F505" s="36">
        <v>1</v>
      </c>
      <c r="G505" s="33"/>
      <c r="H505" s="34">
        <v>1</v>
      </c>
      <c r="I505" s="32"/>
      <c r="J505" s="32"/>
      <c r="K505" s="31"/>
      <c r="L505" s="31"/>
      <c r="M505" s="33"/>
      <c r="N505" s="39">
        <v>640017.36</v>
      </c>
      <c r="O505" s="40" t="s">
        <v>1901</v>
      </c>
      <c r="P505" s="68">
        <v>1</v>
      </c>
      <c r="Q505" s="283" t="s">
        <v>2131</v>
      </c>
      <c r="R505" s="123">
        <v>1</v>
      </c>
      <c r="S505" s="123">
        <v>1</v>
      </c>
      <c r="T505" s="285">
        <v>43413</v>
      </c>
      <c r="U505" s="283"/>
      <c r="V505" s="283"/>
      <c r="W505" s="283"/>
      <c r="X505" s="285">
        <v>43177</v>
      </c>
      <c r="Y505" s="285">
        <v>43185</v>
      </c>
      <c r="Z505" s="285">
        <v>43200</v>
      </c>
      <c r="AA505" s="285">
        <v>43215</v>
      </c>
      <c r="AB505" s="285">
        <v>43251</v>
      </c>
      <c r="AC505" s="287" t="s">
        <v>3089</v>
      </c>
      <c r="AD505" s="95"/>
      <c r="AE505" s="113">
        <f t="shared" si="71"/>
        <v>0</v>
      </c>
      <c r="AF505" s="60">
        <f t="shared" si="72"/>
        <v>0</v>
      </c>
      <c r="AG505" s="60">
        <f t="shared" si="73"/>
        <v>0</v>
      </c>
      <c r="AH505" s="60">
        <f t="shared" si="74"/>
        <v>0</v>
      </c>
      <c r="AI505" s="60">
        <f t="shared" si="75"/>
        <v>1</v>
      </c>
      <c r="AJ505" s="60">
        <f t="shared" si="76"/>
        <v>0</v>
      </c>
      <c r="AK505" s="60">
        <f t="shared" si="77"/>
        <v>0</v>
      </c>
      <c r="AL505" s="60">
        <f t="shared" si="78"/>
        <v>0</v>
      </c>
      <c r="AM505" s="60">
        <f t="shared" si="79"/>
        <v>0</v>
      </c>
      <c r="AN505" s="60">
        <f t="shared" si="80"/>
        <v>1</v>
      </c>
    </row>
    <row r="506" spans="1:40" customFormat="1" ht="35.450000000000003" hidden="1" customHeight="1">
      <c r="A506" s="26" t="s">
        <v>1049</v>
      </c>
      <c r="B506" s="34" t="s">
        <v>1152</v>
      </c>
      <c r="C506" s="26">
        <v>124651</v>
      </c>
      <c r="D506" s="35" t="s">
        <v>1153</v>
      </c>
      <c r="E506" s="35" t="s">
        <v>1154</v>
      </c>
      <c r="F506" s="36">
        <v>1</v>
      </c>
      <c r="G506" s="33"/>
      <c r="H506" s="34">
        <v>1</v>
      </c>
      <c r="I506" s="32"/>
      <c r="J506" s="32"/>
      <c r="K506" s="31"/>
      <c r="L506" s="31"/>
      <c r="M506" s="33"/>
      <c r="N506" s="39">
        <v>641600.23</v>
      </c>
      <c r="O506" s="40" t="s">
        <v>1901</v>
      </c>
      <c r="P506" s="68">
        <v>1</v>
      </c>
      <c r="Q506" s="283" t="s">
        <v>2131</v>
      </c>
      <c r="R506" s="123">
        <v>1</v>
      </c>
      <c r="S506" s="123">
        <v>1</v>
      </c>
      <c r="T506" s="285">
        <v>43413</v>
      </c>
      <c r="U506" s="283"/>
      <c r="V506" s="283"/>
      <c r="W506" s="283"/>
      <c r="X506" s="285">
        <v>43177</v>
      </c>
      <c r="Y506" s="285">
        <v>43185</v>
      </c>
      <c r="Z506" s="285">
        <v>43200</v>
      </c>
      <c r="AA506" s="285">
        <v>43215</v>
      </c>
      <c r="AB506" s="285">
        <v>43251</v>
      </c>
      <c r="AC506" s="287" t="s">
        <v>3089</v>
      </c>
      <c r="AD506" s="95"/>
      <c r="AE506" s="113">
        <f t="shared" si="71"/>
        <v>0</v>
      </c>
      <c r="AF506" s="60">
        <f t="shared" si="72"/>
        <v>0</v>
      </c>
      <c r="AG506" s="60">
        <f t="shared" si="73"/>
        <v>0</v>
      </c>
      <c r="AH506" s="60">
        <f t="shared" si="74"/>
        <v>0</v>
      </c>
      <c r="AI506" s="60">
        <f t="shared" si="75"/>
        <v>1</v>
      </c>
      <c r="AJ506" s="60">
        <f t="shared" si="76"/>
        <v>0</v>
      </c>
      <c r="AK506" s="60">
        <f t="shared" si="77"/>
        <v>0</v>
      </c>
      <c r="AL506" s="60">
        <f t="shared" si="78"/>
        <v>0</v>
      </c>
      <c r="AM506" s="60">
        <f t="shared" si="79"/>
        <v>0</v>
      </c>
      <c r="AN506" s="60">
        <f t="shared" si="80"/>
        <v>1</v>
      </c>
    </row>
    <row r="507" spans="1:40" customFormat="1" ht="35.450000000000003" hidden="1" customHeight="1">
      <c r="A507" s="26" t="s">
        <v>1049</v>
      </c>
      <c r="B507" s="34" t="s">
        <v>1152</v>
      </c>
      <c r="C507" s="26">
        <v>124671</v>
      </c>
      <c r="D507" s="35" t="s">
        <v>1176</v>
      </c>
      <c r="E507" s="35" t="s">
        <v>1154</v>
      </c>
      <c r="F507" s="36">
        <v>1</v>
      </c>
      <c r="G507" s="33"/>
      <c r="H507" s="34">
        <v>1</v>
      </c>
      <c r="I507" s="32"/>
      <c r="J507" s="32"/>
      <c r="K507" s="31"/>
      <c r="L507" s="31"/>
      <c r="M507" s="33"/>
      <c r="N507" s="39">
        <v>643710.73</v>
      </c>
      <c r="O507" s="40" t="s">
        <v>1901</v>
      </c>
      <c r="P507" s="68">
        <v>1</v>
      </c>
      <c r="Q507" s="283" t="s">
        <v>2131</v>
      </c>
      <c r="R507" s="123">
        <v>1</v>
      </c>
      <c r="S507" s="123">
        <v>1</v>
      </c>
      <c r="T507" s="285">
        <v>43413</v>
      </c>
      <c r="U507" s="283"/>
      <c r="V507" s="283"/>
      <c r="W507" s="283"/>
      <c r="X507" s="285">
        <v>43177</v>
      </c>
      <c r="Y507" s="285">
        <v>43185</v>
      </c>
      <c r="Z507" s="285">
        <v>43200</v>
      </c>
      <c r="AA507" s="285">
        <v>43215</v>
      </c>
      <c r="AB507" s="285">
        <v>43251</v>
      </c>
      <c r="AC507" s="287" t="s">
        <v>3089</v>
      </c>
      <c r="AD507" s="95"/>
      <c r="AE507" s="113">
        <f t="shared" si="71"/>
        <v>0</v>
      </c>
      <c r="AF507" s="60">
        <f t="shared" si="72"/>
        <v>0</v>
      </c>
      <c r="AG507" s="60">
        <f t="shared" si="73"/>
        <v>0</v>
      </c>
      <c r="AH507" s="60">
        <f t="shared" si="74"/>
        <v>0</v>
      </c>
      <c r="AI507" s="60">
        <f t="shared" si="75"/>
        <v>1</v>
      </c>
      <c r="AJ507" s="60">
        <f t="shared" si="76"/>
        <v>0</v>
      </c>
      <c r="AK507" s="60">
        <f t="shared" si="77"/>
        <v>0</v>
      </c>
      <c r="AL507" s="60">
        <f t="shared" si="78"/>
        <v>0</v>
      </c>
      <c r="AM507" s="60">
        <f t="shared" si="79"/>
        <v>0</v>
      </c>
      <c r="AN507" s="60">
        <f t="shared" si="80"/>
        <v>1</v>
      </c>
    </row>
    <row r="508" spans="1:40" customFormat="1" ht="35.450000000000003" hidden="1" customHeight="1">
      <c r="A508" s="26" t="s">
        <v>1049</v>
      </c>
      <c r="B508" s="34" t="s">
        <v>1152</v>
      </c>
      <c r="C508" s="26">
        <v>124751</v>
      </c>
      <c r="D508" s="35" t="s">
        <v>1155</v>
      </c>
      <c r="E508" s="35" t="s">
        <v>1156</v>
      </c>
      <c r="F508" s="36">
        <v>1</v>
      </c>
      <c r="G508" s="33"/>
      <c r="H508" s="34">
        <v>1</v>
      </c>
      <c r="I508" s="32"/>
      <c r="J508" s="32"/>
      <c r="K508" s="31"/>
      <c r="L508" s="31"/>
      <c r="M508" s="33"/>
      <c r="N508" s="39">
        <v>641072.61</v>
      </c>
      <c r="O508" s="40" t="s">
        <v>1901</v>
      </c>
      <c r="P508" s="68">
        <v>1</v>
      </c>
      <c r="Q508" s="283" t="s">
        <v>2131</v>
      </c>
      <c r="R508" s="123">
        <v>1</v>
      </c>
      <c r="S508" s="123">
        <v>1</v>
      </c>
      <c r="T508" s="285">
        <v>43413</v>
      </c>
      <c r="U508" s="283"/>
      <c r="V508" s="283"/>
      <c r="W508" s="283"/>
      <c r="X508" s="285">
        <v>43177</v>
      </c>
      <c r="Y508" s="285">
        <v>43185</v>
      </c>
      <c r="Z508" s="285">
        <v>43200</v>
      </c>
      <c r="AA508" s="285">
        <v>43215</v>
      </c>
      <c r="AB508" s="285">
        <v>43251</v>
      </c>
      <c r="AC508" s="287" t="s">
        <v>3089</v>
      </c>
      <c r="AD508" s="95"/>
      <c r="AE508" s="113">
        <f t="shared" si="71"/>
        <v>0</v>
      </c>
      <c r="AF508" s="60">
        <f t="shared" si="72"/>
        <v>0</v>
      </c>
      <c r="AG508" s="60">
        <f t="shared" si="73"/>
        <v>0</v>
      </c>
      <c r="AH508" s="60">
        <f t="shared" si="74"/>
        <v>0</v>
      </c>
      <c r="AI508" s="60">
        <f t="shared" si="75"/>
        <v>1</v>
      </c>
      <c r="AJ508" s="60">
        <f t="shared" si="76"/>
        <v>0</v>
      </c>
      <c r="AK508" s="60">
        <f t="shared" si="77"/>
        <v>0</v>
      </c>
      <c r="AL508" s="60">
        <f t="shared" si="78"/>
        <v>0</v>
      </c>
      <c r="AM508" s="60">
        <f t="shared" si="79"/>
        <v>0</v>
      </c>
      <c r="AN508" s="60">
        <f t="shared" si="80"/>
        <v>1</v>
      </c>
    </row>
    <row r="509" spans="1:40" customFormat="1" ht="35.450000000000003" hidden="1" customHeight="1">
      <c r="A509" s="26" t="s">
        <v>1049</v>
      </c>
      <c r="B509" s="34" t="s">
        <v>1152</v>
      </c>
      <c r="C509" s="26">
        <v>124335</v>
      </c>
      <c r="D509" s="35" t="s">
        <v>1180</v>
      </c>
      <c r="E509" s="35" t="s">
        <v>1181</v>
      </c>
      <c r="F509" s="36">
        <v>2</v>
      </c>
      <c r="G509" s="33"/>
      <c r="H509" s="34">
        <v>1</v>
      </c>
      <c r="I509" s="32"/>
      <c r="J509" s="32"/>
      <c r="K509" s="31"/>
      <c r="L509" s="31"/>
      <c r="M509" s="33"/>
      <c r="N509" s="39">
        <v>640544.98</v>
      </c>
      <c r="O509" s="40" t="s">
        <v>1901</v>
      </c>
      <c r="P509" s="68">
        <v>1</v>
      </c>
      <c r="Q509" s="283" t="s">
        <v>2131</v>
      </c>
      <c r="R509" s="123">
        <v>1</v>
      </c>
      <c r="S509" s="123">
        <v>1</v>
      </c>
      <c r="T509" s="285">
        <v>43413</v>
      </c>
      <c r="U509" s="283"/>
      <c r="V509" s="283"/>
      <c r="W509" s="283"/>
      <c r="X509" s="285">
        <v>43177</v>
      </c>
      <c r="Y509" s="285">
        <v>43185</v>
      </c>
      <c r="Z509" s="285">
        <v>43200</v>
      </c>
      <c r="AA509" s="285">
        <v>43215</v>
      </c>
      <c r="AB509" s="285">
        <v>43251</v>
      </c>
      <c r="AC509" s="287" t="s">
        <v>3089</v>
      </c>
      <c r="AD509" s="95"/>
      <c r="AE509" s="113">
        <f t="shared" si="71"/>
        <v>0</v>
      </c>
      <c r="AF509" s="60">
        <f t="shared" si="72"/>
        <v>0</v>
      </c>
      <c r="AG509" s="60">
        <f t="shared" si="73"/>
        <v>0</v>
      </c>
      <c r="AH509" s="60">
        <f t="shared" si="74"/>
        <v>0</v>
      </c>
      <c r="AI509" s="60">
        <f t="shared" si="75"/>
        <v>1</v>
      </c>
      <c r="AJ509" s="60">
        <f t="shared" si="76"/>
        <v>0</v>
      </c>
      <c r="AK509" s="60">
        <f t="shared" si="77"/>
        <v>0</v>
      </c>
      <c r="AL509" s="60">
        <f t="shared" si="78"/>
        <v>0</v>
      </c>
      <c r="AM509" s="60">
        <f t="shared" si="79"/>
        <v>0</v>
      </c>
      <c r="AN509" s="60">
        <f t="shared" si="80"/>
        <v>1</v>
      </c>
    </row>
    <row r="510" spans="1:40" customFormat="1" ht="35.450000000000003" hidden="1" customHeight="1">
      <c r="A510" s="26" t="s">
        <v>1049</v>
      </c>
      <c r="B510" s="34" t="s">
        <v>1152</v>
      </c>
      <c r="C510" s="26">
        <v>124369</v>
      </c>
      <c r="D510" s="35" t="s">
        <v>1163</v>
      </c>
      <c r="E510" s="35" t="s">
        <v>1164</v>
      </c>
      <c r="F510" s="36">
        <v>2</v>
      </c>
      <c r="G510" s="33"/>
      <c r="H510" s="34">
        <v>1</v>
      </c>
      <c r="I510" s="32"/>
      <c r="J510" s="32"/>
      <c r="K510" s="31"/>
      <c r="L510" s="31"/>
      <c r="M510" s="33"/>
      <c r="N510" s="39">
        <v>638434.48</v>
      </c>
      <c r="O510" s="40" t="s">
        <v>1901</v>
      </c>
      <c r="P510" s="68">
        <v>1</v>
      </c>
      <c r="Q510" s="283" t="s">
        <v>2131</v>
      </c>
      <c r="R510" s="123">
        <v>1</v>
      </c>
      <c r="S510" s="123">
        <v>1</v>
      </c>
      <c r="T510" s="285">
        <v>43413</v>
      </c>
      <c r="U510" s="283"/>
      <c r="V510" s="283"/>
      <c r="W510" s="283"/>
      <c r="X510" s="285">
        <v>43177</v>
      </c>
      <c r="Y510" s="285">
        <v>43185</v>
      </c>
      <c r="Z510" s="285">
        <v>43200</v>
      </c>
      <c r="AA510" s="285">
        <v>43215</v>
      </c>
      <c r="AB510" s="285">
        <v>43251</v>
      </c>
      <c r="AC510" s="287" t="s">
        <v>3089</v>
      </c>
      <c r="AD510" s="95"/>
      <c r="AE510" s="113">
        <f t="shared" si="71"/>
        <v>0</v>
      </c>
      <c r="AF510" s="60">
        <f t="shared" si="72"/>
        <v>0</v>
      </c>
      <c r="AG510" s="60">
        <f t="shared" si="73"/>
        <v>0</v>
      </c>
      <c r="AH510" s="60">
        <f t="shared" si="74"/>
        <v>0</v>
      </c>
      <c r="AI510" s="60">
        <f t="shared" si="75"/>
        <v>1</v>
      </c>
      <c r="AJ510" s="60">
        <f t="shared" si="76"/>
        <v>0</v>
      </c>
      <c r="AK510" s="60">
        <f t="shared" si="77"/>
        <v>0</v>
      </c>
      <c r="AL510" s="60">
        <f t="shared" si="78"/>
        <v>0</v>
      </c>
      <c r="AM510" s="60">
        <f t="shared" si="79"/>
        <v>0</v>
      </c>
      <c r="AN510" s="60">
        <f t="shared" si="80"/>
        <v>1</v>
      </c>
    </row>
    <row r="511" spans="1:40" customFormat="1" ht="35.450000000000003" hidden="1" customHeight="1">
      <c r="A511" s="26" t="s">
        <v>1049</v>
      </c>
      <c r="B511" s="34" t="s">
        <v>1152</v>
      </c>
      <c r="C511" s="26">
        <v>124396</v>
      </c>
      <c r="D511" s="35" t="s">
        <v>1185</v>
      </c>
      <c r="E511" s="35" t="s">
        <v>1164</v>
      </c>
      <c r="F511" s="36">
        <v>2</v>
      </c>
      <c r="G511" s="33"/>
      <c r="H511" s="34">
        <v>1</v>
      </c>
      <c r="I511" s="32"/>
      <c r="J511" s="32"/>
      <c r="K511" s="31"/>
      <c r="L511" s="31"/>
      <c r="M511" s="33"/>
      <c r="N511" s="39">
        <v>634829.87</v>
      </c>
      <c r="O511" s="40" t="s">
        <v>1901</v>
      </c>
      <c r="P511" s="68">
        <v>1</v>
      </c>
      <c r="Q511" s="283" t="s">
        <v>2131</v>
      </c>
      <c r="R511" s="123">
        <v>1</v>
      </c>
      <c r="S511" s="123">
        <v>1</v>
      </c>
      <c r="T511" s="285">
        <v>43413</v>
      </c>
      <c r="U511" s="283"/>
      <c r="V511" s="283"/>
      <c r="W511" s="283"/>
      <c r="X511" s="285">
        <v>43177</v>
      </c>
      <c r="Y511" s="285">
        <v>43185</v>
      </c>
      <c r="Z511" s="285">
        <v>43200</v>
      </c>
      <c r="AA511" s="285">
        <v>43215</v>
      </c>
      <c r="AB511" s="285">
        <v>43251</v>
      </c>
      <c r="AC511" s="287" t="s">
        <v>3089</v>
      </c>
      <c r="AD511" s="95"/>
      <c r="AE511" s="113">
        <f t="shared" si="71"/>
        <v>0</v>
      </c>
      <c r="AF511" s="60">
        <f t="shared" si="72"/>
        <v>0</v>
      </c>
      <c r="AG511" s="60">
        <f t="shared" si="73"/>
        <v>0</v>
      </c>
      <c r="AH511" s="60">
        <f t="shared" si="74"/>
        <v>0</v>
      </c>
      <c r="AI511" s="60">
        <f t="shared" si="75"/>
        <v>1</v>
      </c>
      <c r="AJ511" s="60">
        <f t="shared" si="76"/>
        <v>0</v>
      </c>
      <c r="AK511" s="60">
        <f t="shared" si="77"/>
        <v>0</v>
      </c>
      <c r="AL511" s="60">
        <f t="shared" si="78"/>
        <v>0</v>
      </c>
      <c r="AM511" s="60">
        <f t="shared" si="79"/>
        <v>0</v>
      </c>
      <c r="AN511" s="60">
        <f t="shared" si="80"/>
        <v>1</v>
      </c>
    </row>
    <row r="512" spans="1:40" customFormat="1" ht="35.450000000000003" hidden="1" customHeight="1">
      <c r="A512" s="26" t="s">
        <v>1049</v>
      </c>
      <c r="B512" s="34" t="s">
        <v>1152</v>
      </c>
      <c r="C512" s="26">
        <v>124510</v>
      </c>
      <c r="D512" s="35" t="s">
        <v>1177</v>
      </c>
      <c r="E512" s="35" t="s">
        <v>1166</v>
      </c>
      <c r="F512" s="36">
        <v>2</v>
      </c>
      <c r="G512" s="33"/>
      <c r="H512" s="34">
        <v>1</v>
      </c>
      <c r="I512" s="32"/>
      <c r="J512" s="32"/>
      <c r="K512" s="31"/>
      <c r="L512" s="31"/>
      <c r="M512" s="33"/>
      <c r="N512" s="39">
        <v>638962.11</v>
      </c>
      <c r="O512" s="40" t="s">
        <v>1901</v>
      </c>
      <c r="P512" s="68">
        <v>1</v>
      </c>
      <c r="Q512" s="283" t="s">
        <v>2131</v>
      </c>
      <c r="R512" s="123">
        <v>1</v>
      </c>
      <c r="S512" s="123">
        <v>1</v>
      </c>
      <c r="T512" s="285">
        <v>43413</v>
      </c>
      <c r="U512" s="283"/>
      <c r="V512" s="283"/>
      <c r="W512" s="283"/>
      <c r="X512" s="285">
        <v>43177</v>
      </c>
      <c r="Y512" s="285">
        <v>43185</v>
      </c>
      <c r="Z512" s="285">
        <v>43200</v>
      </c>
      <c r="AA512" s="285">
        <v>43215</v>
      </c>
      <c r="AB512" s="285">
        <v>43251</v>
      </c>
      <c r="AC512" s="287" t="s">
        <v>3089</v>
      </c>
      <c r="AD512" s="95"/>
      <c r="AE512" s="113">
        <f t="shared" si="71"/>
        <v>0</v>
      </c>
      <c r="AF512" s="60">
        <f t="shared" si="72"/>
        <v>0</v>
      </c>
      <c r="AG512" s="60">
        <f t="shared" si="73"/>
        <v>0</v>
      </c>
      <c r="AH512" s="60">
        <f t="shared" si="74"/>
        <v>0</v>
      </c>
      <c r="AI512" s="60">
        <f t="shared" si="75"/>
        <v>1</v>
      </c>
      <c r="AJ512" s="60">
        <f t="shared" si="76"/>
        <v>0</v>
      </c>
      <c r="AK512" s="60">
        <f t="shared" si="77"/>
        <v>0</v>
      </c>
      <c r="AL512" s="60">
        <f t="shared" si="78"/>
        <v>0</v>
      </c>
      <c r="AM512" s="60">
        <f t="shared" si="79"/>
        <v>0</v>
      </c>
      <c r="AN512" s="60">
        <f t="shared" si="80"/>
        <v>1</v>
      </c>
    </row>
    <row r="513" spans="1:40" customFormat="1" ht="35.450000000000003" hidden="1" customHeight="1">
      <c r="A513" s="26" t="s">
        <v>1049</v>
      </c>
      <c r="B513" s="34" t="s">
        <v>1152</v>
      </c>
      <c r="C513" s="26">
        <v>124511</v>
      </c>
      <c r="D513" s="35" t="s">
        <v>1178</v>
      </c>
      <c r="E513" s="35" t="s">
        <v>1166</v>
      </c>
      <c r="F513" s="36">
        <v>2</v>
      </c>
      <c r="G513" s="33"/>
      <c r="H513" s="34">
        <v>1</v>
      </c>
      <c r="I513" s="32"/>
      <c r="J513" s="32"/>
      <c r="K513" s="31"/>
      <c r="L513" s="31"/>
      <c r="M513" s="33"/>
      <c r="N513" s="39">
        <v>638962.11</v>
      </c>
      <c r="O513" s="40" t="s">
        <v>1901</v>
      </c>
      <c r="P513" s="68">
        <v>1</v>
      </c>
      <c r="Q513" s="283" t="s">
        <v>2131</v>
      </c>
      <c r="R513" s="123">
        <v>1</v>
      </c>
      <c r="S513" s="123">
        <v>1</v>
      </c>
      <c r="T513" s="285">
        <v>43413</v>
      </c>
      <c r="U513" s="283"/>
      <c r="V513" s="283"/>
      <c r="W513" s="283"/>
      <c r="X513" s="285">
        <v>43177</v>
      </c>
      <c r="Y513" s="285">
        <v>43185</v>
      </c>
      <c r="Z513" s="285">
        <v>43200</v>
      </c>
      <c r="AA513" s="285">
        <v>43215</v>
      </c>
      <c r="AB513" s="285">
        <v>43251</v>
      </c>
      <c r="AC513" s="287" t="s">
        <v>3089</v>
      </c>
      <c r="AD513" s="95"/>
      <c r="AE513" s="113">
        <f t="shared" si="71"/>
        <v>0</v>
      </c>
      <c r="AF513" s="60">
        <f t="shared" si="72"/>
        <v>0</v>
      </c>
      <c r="AG513" s="60">
        <f t="shared" si="73"/>
        <v>0</v>
      </c>
      <c r="AH513" s="60">
        <f t="shared" si="74"/>
        <v>0</v>
      </c>
      <c r="AI513" s="60">
        <f t="shared" si="75"/>
        <v>1</v>
      </c>
      <c r="AJ513" s="60">
        <f t="shared" si="76"/>
        <v>0</v>
      </c>
      <c r="AK513" s="60">
        <f t="shared" si="77"/>
        <v>0</v>
      </c>
      <c r="AL513" s="60">
        <f t="shared" si="78"/>
        <v>0</v>
      </c>
      <c r="AM513" s="60">
        <f t="shared" si="79"/>
        <v>0</v>
      </c>
      <c r="AN513" s="60">
        <f t="shared" si="80"/>
        <v>1</v>
      </c>
    </row>
    <row r="514" spans="1:40" customFormat="1" ht="35.450000000000003" hidden="1" customHeight="1">
      <c r="A514" s="26" t="s">
        <v>1049</v>
      </c>
      <c r="B514" s="34" t="s">
        <v>1152</v>
      </c>
      <c r="C514" s="26">
        <v>124524</v>
      </c>
      <c r="D514" s="35" t="s">
        <v>1165</v>
      </c>
      <c r="E514" s="35" t="s">
        <v>1166</v>
      </c>
      <c r="F514" s="36">
        <v>2</v>
      </c>
      <c r="G514" s="33"/>
      <c r="H514" s="34">
        <v>1</v>
      </c>
      <c r="I514" s="32"/>
      <c r="J514" s="32"/>
      <c r="K514" s="31"/>
      <c r="L514" s="31"/>
      <c r="M514" s="33"/>
      <c r="N514" s="39">
        <v>638962.11</v>
      </c>
      <c r="O514" s="40" t="s">
        <v>1901</v>
      </c>
      <c r="P514" s="68">
        <v>1</v>
      </c>
      <c r="Q514" s="283" t="s">
        <v>2131</v>
      </c>
      <c r="R514" s="123">
        <v>1</v>
      </c>
      <c r="S514" s="123">
        <v>1</v>
      </c>
      <c r="T514" s="285">
        <v>43413</v>
      </c>
      <c r="U514" s="283"/>
      <c r="V514" s="283"/>
      <c r="W514" s="283"/>
      <c r="X514" s="285">
        <v>43177</v>
      </c>
      <c r="Y514" s="285">
        <v>43185</v>
      </c>
      <c r="Z514" s="285">
        <v>43200</v>
      </c>
      <c r="AA514" s="285">
        <v>43215</v>
      </c>
      <c r="AB514" s="285">
        <v>43251</v>
      </c>
      <c r="AC514" s="287" t="s">
        <v>3089</v>
      </c>
      <c r="AD514" s="95"/>
      <c r="AE514" s="113">
        <f t="shared" si="71"/>
        <v>0</v>
      </c>
      <c r="AF514" s="60">
        <f t="shared" si="72"/>
        <v>0</v>
      </c>
      <c r="AG514" s="60">
        <f t="shared" si="73"/>
        <v>0</v>
      </c>
      <c r="AH514" s="60">
        <f t="shared" si="74"/>
        <v>0</v>
      </c>
      <c r="AI514" s="60">
        <f t="shared" si="75"/>
        <v>1</v>
      </c>
      <c r="AJ514" s="60">
        <f t="shared" si="76"/>
        <v>0</v>
      </c>
      <c r="AK514" s="60">
        <f t="shared" si="77"/>
        <v>0</v>
      </c>
      <c r="AL514" s="60">
        <f t="shared" si="78"/>
        <v>0</v>
      </c>
      <c r="AM514" s="60">
        <f t="shared" si="79"/>
        <v>0</v>
      </c>
      <c r="AN514" s="60">
        <f t="shared" si="80"/>
        <v>1</v>
      </c>
    </row>
    <row r="515" spans="1:40" customFormat="1" ht="35.450000000000003" hidden="1" customHeight="1">
      <c r="A515" s="26" t="s">
        <v>1049</v>
      </c>
      <c r="B515" s="34" t="s">
        <v>1152</v>
      </c>
      <c r="C515" s="26">
        <v>124488</v>
      </c>
      <c r="D515" s="35" t="s">
        <v>1179</v>
      </c>
      <c r="E515" s="35" t="s">
        <v>1160</v>
      </c>
      <c r="F515" s="36">
        <v>2</v>
      </c>
      <c r="G515" s="33"/>
      <c r="H515" s="34">
        <v>1</v>
      </c>
      <c r="I515" s="32"/>
      <c r="J515" s="32"/>
      <c r="K515" s="31"/>
      <c r="L515" s="31"/>
      <c r="M515" s="33"/>
      <c r="N515" s="39">
        <v>638434.48</v>
      </c>
      <c r="O515" s="40" t="s">
        <v>1901</v>
      </c>
      <c r="P515" s="68">
        <v>1</v>
      </c>
      <c r="Q515" s="283" t="s">
        <v>2131</v>
      </c>
      <c r="R515" s="123">
        <v>1</v>
      </c>
      <c r="S515" s="123">
        <v>1</v>
      </c>
      <c r="T515" s="285">
        <v>43413</v>
      </c>
      <c r="U515" s="283"/>
      <c r="V515" s="283"/>
      <c r="W515" s="283"/>
      <c r="X515" s="285">
        <v>43177</v>
      </c>
      <c r="Y515" s="285">
        <v>43185</v>
      </c>
      <c r="Z515" s="285">
        <v>43200</v>
      </c>
      <c r="AA515" s="285">
        <v>43215</v>
      </c>
      <c r="AB515" s="285">
        <v>43251</v>
      </c>
      <c r="AC515" s="287" t="s">
        <v>3089</v>
      </c>
      <c r="AD515" s="95"/>
      <c r="AE515" s="113">
        <f t="shared" si="71"/>
        <v>0</v>
      </c>
      <c r="AF515" s="60">
        <f t="shared" si="72"/>
        <v>0</v>
      </c>
      <c r="AG515" s="60">
        <f t="shared" si="73"/>
        <v>0</v>
      </c>
      <c r="AH515" s="60">
        <f t="shared" si="74"/>
        <v>0</v>
      </c>
      <c r="AI515" s="60">
        <f t="shared" si="75"/>
        <v>1</v>
      </c>
      <c r="AJ515" s="60">
        <f t="shared" si="76"/>
        <v>0</v>
      </c>
      <c r="AK515" s="60">
        <f t="shared" si="77"/>
        <v>0</v>
      </c>
      <c r="AL515" s="60">
        <f t="shared" si="78"/>
        <v>0</v>
      </c>
      <c r="AM515" s="60">
        <f t="shared" si="79"/>
        <v>0</v>
      </c>
      <c r="AN515" s="60">
        <f t="shared" si="80"/>
        <v>1</v>
      </c>
    </row>
    <row r="516" spans="1:40" customFormat="1" ht="35.450000000000003" hidden="1" customHeight="1">
      <c r="A516" s="26" t="s">
        <v>1049</v>
      </c>
      <c r="B516" s="34" t="s">
        <v>1152</v>
      </c>
      <c r="C516" s="26">
        <v>124495</v>
      </c>
      <c r="D516" s="35" t="s">
        <v>1159</v>
      </c>
      <c r="E516" s="35" t="s">
        <v>1160</v>
      </c>
      <c r="F516" s="36">
        <v>2</v>
      </c>
      <c r="G516" s="33"/>
      <c r="H516" s="34">
        <v>1</v>
      </c>
      <c r="I516" s="32"/>
      <c r="J516" s="32"/>
      <c r="K516" s="31"/>
      <c r="L516" s="31"/>
      <c r="M516" s="33"/>
      <c r="N516" s="39">
        <v>638434.48</v>
      </c>
      <c r="O516" s="40" t="s">
        <v>1901</v>
      </c>
      <c r="P516" s="68">
        <v>1</v>
      </c>
      <c r="Q516" s="283" t="s">
        <v>2131</v>
      </c>
      <c r="R516" s="123">
        <v>1</v>
      </c>
      <c r="S516" s="123">
        <v>1</v>
      </c>
      <c r="T516" s="285">
        <v>43413</v>
      </c>
      <c r="U516" s="283"/>
      <c r="V516" s="283"/>
      <c r="W516" s="283"/>
      <c r="X516" s="285">
        <v>43177</v>
      </c>
      <c r="Y516" s="285">
        <v>43185</v>
      </c>
      <c r="Z516" s="285">
        <v>43200</v>
      </c>
      <c r="AA516" s="285">
        <v>43215</v>
      </c>
      <c r="AB516" s="285">
        <v>43251</v>
      </c>
      <c r="AC516" s="287" t="s">
        <v>3089</v>
      </c>
      <c r="AD516" s="95"/>
      <c r="AE516" s="113">
        <f t="shared" si="71"/>
        <v>0</v>
      </c>
      <c r="AF516" s="60">
        <f t="shared" si="72"/>
        <v>0</v>
      </c>
      <c r="AG516" s="60">
        <f t="shared" si="73"/>
        <v>0</v>
      </c>
      <c r="AH516" s="60">
        <f t="shared" si="74"/>
        <v>0</v>
      </c>
      <c r="AI516" s="60">
        <f t="shared" si="75"/>
        <v>1</v>
      </c>
      <c r="AJ516" s="60">
        <f t="shared" si="76"/>
        <v>0</v>
      </c>
      <c r="AK516" s="60">
        <f t="shared" si="77"/>
        <v>0</v>
      </c>
      <c r="AL516" s="60">
        <f t="shared" si="78"/>
        <v>0</v>
      </c>
      <c r="AM516" s="60">
        <f t="shared" si="79"/>
        <v>0</v>
      </c>
      <c r="AN516" s="60">
        <f t="shared" si="80"/>
        <v>1</v>
      </c>
    </row>
    <row r="517" spans="1:40" customFormat="1" ht="35.450000000000003" hidden="1" customHeight="1">
      <c r="A517" s="26" t="s">
        <v>1049</v>
      </c>
      <c r="B517" s="34" t="s">
        <v>1152</v>
      </c>
      <c r="C517" s="26">
        <v>124701</v>
      </c>
      <c r="D517" s="288" t="s">
        <v>1182</v>
      </c>
      <c r="E517" s="35" t="s">
        <v>1183</v>
      </c>
      <c r="F517" s="36">
        <v>2</v>
      </c>
      <c r="G517" s="33"/>
      <c r="H517" s="34">
        <v>1</v>
      </c>
      <c r="I517" s="32"/>
      <c r="J517" s="32"/>
      <c r="K517" s="31"/>
      <c r="L517" s="31"/>
      <c r="M517" s="33"/>
      <c r="N517" s="39">
        <v>637930.59</v>
      </c>
      <c r="O517" s="40" t="s">
        <v>1901</v>
      </c>
      <c r="P517" s="68">
        <v>1</v>
      </c>
      <c r="Q517" s="283" t="s">
        <v>2131</v>
      </c>
      <c r="R517" s="123">
        <v>1</v>
      </c>
      <c r="S517" s="123">
        <v>1</v>
      </c>
      <c r="T517" s="285">
        <v>43413</v>
      </c>
      <c r="U517" s="283"/>
      <c r="V517" s="283"/>
      <c r="W517" s="283"/>
      <c r="X517" s="285">
        <v>43177</v>
      </c>
      <c r="Y517" s="285">
        <v>43185</v>
      </c>
      <c r="Z517" s="285">
        <v>43200</v>
      </c>
      <c r="AA517" s="285">
        <v>43215</v>
      </c>
      <c r="AB517" s="285">
        <v>43250</v>
      </c>
      <c r="AC517" s="286" t="s">
        <v>3088</v>
      </c>
      <c r="AD517" s="95"/>
      <c r="AE517" s="113">
        <f t="shared" si="71"/>
        <v>0</v>
      </c>
      <c r="AF517" s="60">
        <f t="shared" si="72"/>
        <v>0</v>
      </c>
      <c r="AG517" s="60">
        <f t="shared" si="73"/>
        <v>0</v>
      </c>
      <c r="AH517" s="60">
        <f t="shared" si="74"/>
        <v>0</v>
      </c>
      <c r="AI517" s="60">
        <f t="shared" si="75"/>
        <v>1</v>
      </c>
      <c r="AJ517" s="60">
        <f t="shared" si="76"/>
        <v>0</v>
      </c>
      <c r="AK517" s="60">
        <f t="shared" si="77"/>
        <v>0</v>
      </c>
      <c r="AL517" s="60">
        <f t="shared" si="78"/>
        <v>0</v>
      </c>
      <c r="AM517" s="60">
        <f t="shared" si="79"/>
        <v>0</v>
      </c>
      <c r="AN517" s="60">
        <f t="shared" si="80"/>
        <v>1</v>
      </c>
    </row>
    <row r="518" spans="1:40" customFormat="1" ht="35.450000000000003" hidden="1" customHeight="1">
      <c r="A518" s="26" t="s">
        <v>1049</v>
      </c>
      <c r="B518" s="34" t="s">
        <v>1152</v>
      </c>
      <c r="C518" s="26">
        <v>124770</v>
      </c>
      <c r="D518" s="288" t="s">
        <v>1184</v>
      </c>
      <c r="E518" s="35" t="s">
        <v>1162</v>
      </c>
      <c r="F518" s="36">
        <v>2</v>
      </c>
      <c r="G518" s="33"/>
      <c r="H518" s="34">
        <v>1</v>
      </c>
      <c r="I518" s="32"/>
      <c r="J518" s="32"/>
      <c r="K518" s="31"/>
      <c r="L518" s="31"/>
      <c r="M518" s="33"/>
      <c r="N518" s="39">
        <v>640544.98</v>
      </c>
      <c r="O518" s="40" t="s">
        <v>1901</v>
      </c>
      <c r="P518" s="68">
        <v>1</v>
      </c>
      <c r="Q518" s="283" t="s">
        <v>2131</v>
      </c>
      <c r="R518" s="123">
        <v>1</v>
      </c>
      <c r="S518" s="123">
        <v>1</v>
      </c>
      <c r="T518" s="285">
        <v>43413</v>
      </c>
      <c r="U518" s="283"/>
      <c r="V518" s="283"/>
      <c r="W518" s="283"/>
      <c r="X518" s="285">
        <v>43177</v>
      </c>
      <c r="Y518" s="285">
        <v>43185</v>
      </c>
      <c r="Z518" s="285">
        <v>43200</v>
      </c>
      <c r="AA518" s="285">
        <v>43215</v>
      </c>
      <c r="AB518" s="285">
        <v>43250</v>
      </c>
      <c r="AC518" s="286" t="s">
        <v>3088</v>
      </c>
      <c r="AD518" s="95"/>
      <c r="AE518" s="113">
        <f t="shared" si="71"/>
        <v>0</v>
      </c>
      <c r="AF518" s="60">
        <f t="shared" si="72"/>
        <v>0</v>
      </c>
      <c r="AG518" s="60">
        <f t="shared" si="73"/>
        <v>0</v>
      </c>
      <c r="AH518" s="60">
        <f t="shared" si="74"/>
        <v>0</v>
      </c>
      <c r="AI518" s="60">
        <f t="shared" si="75"/>
        <v>1</v>
      </c>
      <c r="AJ518" s="60">
        <f t="shared" si="76"/>
        <v>0</v>
      </c>
      <c r="AK518" s="60">
        <f t="shared" si="77"/>
        <v>0</v>
      </c>
      <c r="AL518" s="60">
        <f t="shared" si="78"/>
        <v>0</v>
      </c>
      <c r="AM518" s="60">
        <f t="shared" si="79"/>
        <v>0</v>
      </c>
      <c r="AN518" s="60">
        <f t="shared" si="80"/>
        <v>1</v>
      </c>
    </row>
    <row r="519" spans="1:40" customFormat="1" ht="35.450000000000003" hidden="1" customHeight="1">
      <c r="A519" s="26" t="s">
        <v>1049</v>
      </c>
      <c r="B519" s="34" t="s">
        <v>1152</v>
      </c>
      <c r="C519" s="26">
        <v>124778</v>
      </c>
      <c r="D519" s="288" t="s">
        <v>1161</v>
      </c>
      <c r="E519" s="35" t="s">
        <v>1162</v>
      </c>
      <c r="F519" s="36">
        <v>2</v>
      </c>
      <c r="G519" s="33"/>
      <c r="H519" s="34">
        <v>1</v>
      </c>
      <c r="I519" s="32"/>
      <c r="J519" s="32"/>
      <c r="K519" s="31"/>
      <c r="L519" s="31"/>
      <c r="M519" s="33"/>
      <c r="N519" s="39">
        <v>640544.98</v>
      </c>
      <c r="O519" s="40" t="s">
        <v>1901</v>
      </c>
      <c r="P519" s="68">
        <v>1</v>
      </c>
      <c r="Q519" s="283" t="s">
        <v>2131</v>
      </c>
      <c r="R519" s="123">
        <v>1</v>
      </c>
      <c r="S519" s="123">
        <v>1</v>
      </c>
      <c r="T519" s="285">
        <v>43413</v>
      </c>
      <c r="U519" s="283"/>
      <c r="V519" s="283"/>
      <c r="W519" s="283"/>
      <c r="X519" s="285">
        <v>43177</v>
      </c>
      <c r="Y519" s="285">
        <v>43185</v>
      </c>
      <c r="Z519" s="285">
        <v>43200</v>
      </c>
      <c r="AA519" s="285">
        <v>43215</v>
      </c>
      <c r="AB519" s="285">
        <v>43250</v>
      </c>
      <c r="AC519" s="286" t="s">
        <v>3088</v>
      </c>
      <c r="AD519" s="95"/>
      <c r="AE519" s="113">
        <f t="shared" si="71"/>
        <v>0</v>
      </c>
      <c r="AF519" s="60">
        <f t="shared" si="72"/>
        <v>0</v>
      </c>
      <c r="AG519" s="60">
        <f t="shared" si="73"/>
        <v>0</v>
      </c>
      <c r="AH519" s="60">
        <f t="shared" si="74"/>
        <v>0</v>
      </c>
      <c r="AI519" s="60">
        <f t="shared" si="75"/>
        <v>1</v>
      </c>
      <c r="AJ519" s="60">
        <f t="shared" si="76"/>
        <v>0</v>
      </c>
      <c r="AK519" s="60">
        <f t="shared" si="77"/>
        <v>0</v>
      </c>
      <c r="AL519" s="60">
        <f t="shared" si="78"/>
        <v>0</v>
      </c>
      <c r="AM519" s="60">
        <f t="shared" si="79"/>
        <v>0</v>
      </c>
      <c r="AN519" s="60">
        <f t="shared" si="80"/>
        <v>1</v>
      </c>
    </row>
    <row r="520" spans="1:40" customFormat="1" ht="35.450000000000003" hidden="1" customHeight="1">
      <c r="A520" s="26" t="s">
        <v>1049</v>
      </c>
      <c r="B520" s="34" t="s">
        <v>1152</v>
      </c>
      <c r="C520" s="26">
        <v>124802</v>
      </c>
      <c r="D520" s="288" t="s">
        <v>1167</v>
      </c>
      <c r="E520" s="35" t="s">
        <v>1162</v>
      </c>
      <c r="F520" s="36">
        <v>2</v>
      </c>
      <c r="G520" s="33"/>
      <c r="H520" s="34">
        <v>1</v>
      </c>
      <c r="I520" s="32"/>
      <c r="J520" s="32"/>
      <c r="K520" s="31"/>
      <c r="L520" s="31"/>
      <c r="M520" s="33"/>
      <c r="N520" s="39">
        <v>640544.98</v>
      </c>
      <c r="O520" s="40" t="s">
        <v>1901</v>
      </c>
      <c r="P520" s="68">
        <v>1</v>
      </c>
      <c r="Q520" s="283" t="s">
        <v>2131</v>
      </c>
      <c r="R520" s="123">
        <v>1</v>
      </c>
      <c r="S520" s="123">
        <v>1</v>
      </c>
      <c r="T520" s="285">
        <v>43413</v>
      </c>
      <c r="U520" s="283"/>
      <c r="V520" s="283"/>
      <c r="W520" s="283"/>
      <c r="X520" s="285">
        <v>43177</v>
      </c>
      <c r="Y520" s="285">
        <v>43185</v>
      </c>
      <c r="Z520" s="285">
        <v>43200</v>
      </c>
      <c r="AA520" s="285">
        <v>43215</v>
      </c>
      <c r="AB520" s="285">
        <v>43250</v>
      </c>
      <c r="AC520" s="286" t="s">
        <v>3088</v>
      </c>
      <c r="AD520" s="95"/>
      <c r="AE520" s="113">
        <f t="shared" ref="AE520:AE583" si="81">IF($Q520="Reverted",1,0)</f>
        <v>0</v>
      </c>
      <c r="AF520" s="60">
        <f t="shared" ref="AF520:AF583" si="82">IF($Q520="Not yet started",1,0)</f>
        <v>0</v>
      </c>
      <c r="AG520" s="60">
        <f t="shared" ref="AG520:AG583" si="83">IF($Q520="Under Procurement",1,0)</f>
        <v>0</v>
      </c>
      <c r="AH520" s="60">
        <f t="shared" ref="AH520:AH583" si="84">IF($Q520="Ongoing",1,0)</f>
        <v>0</v>
      </c>
      <c r="AI520" s="60">
        <f t="shared" ref="AI520:AI583" si="85">IF($Q520="Completed",1,0)</f>
        <v>1</v>
      </c>
      <c r="AJ520" s="60">
        <f t="shared" ref="AJ520:AJ583" si="86">IF($AE520=1,$H520,0)</f>
        <v>0</v>
      </c>
      <c r="AK520" s="60">
        <f t="shared" ref="AK520:AK583" si="87">IF($AF520=1,$H520,0)</f>
        <v>0</v>
      </c>
      <c r="AL520" s="60">
        <f t="shared" ref="AL520:AL583" si="88">IF($AG520=1,$H520,0)</f>
        <v>0</v>
      </c>
      <c r="AM520" s="60">
        <f t="shared" ref="AM520:AM583" si="89">IF($AH520=1,$H520,0)</f>
        <v>0</v>
      </c>
      <c r="AN520" s="60">
        <f t="shared" ref="AN520:AN583" si="90">IF($AI520=1,$H520,0)</f>
        <v>1</v>
      </c>
    </row>
    <row r="521" spans="1:40" customFormat="1" ht="35.450000000000003" hidden="1" customHeight="1">
      <c r="A521" s="26" t="s">
        <v>1049</v>
      </c>
      <c r="B521" s="34" t="s">
        <v>1152</v>
      </c>
      <c r="C521" s="26">
        <v>124428</v>
      </c>
      <c r="D521" s="288" t="s">
        <v>1188</v>
      </c>
      <c r="E521" s="35" t="s">
        <v>1189</v>
      </c>
      <c r="F521" s="36">
        <v>3</v>
      </c>
      <c r="G521" s="33"/>
      <c r="H521" s="34">
        <v>1</v>
      </c>
      <c r="I521" s="32"/>
      <c r="J521" s="32"/>
      <c r="K521" s="31"/>
      <c r="L521" s="31"/>
      <c r="M521" s="33"/>
      <c r="N521" s="39">
        <v>646551.25</v>
      </c>
      <c r="O521" s="40" t="s">
        <v>1901</v>
      </c>
      <c r="P521" s="68">
        <v>1</v>
      </c>
      <c r="Q521" s="283" t="s">
        <v>2131</v>
      </c>
      <c r="R521" s="123">
        <v>1</v>
      </c>
      <c r="S521" s="123">
        <v>1</v>
      </c>
      <c r="T521" s="285">
        <v>43413</v>
      </c>
      <c r="U521" s="283"/>
      <c r="V521" s="283"/>
      <c r="W521" s="283"/>
      <c r="X521" s="285">
        <v>43177</v>
      </c>
      <c r="Y521" s="285">
        <v>43185</v>
      </c>
      <c r="Z521" s="285">
        <v>43200</v>
      </c>
      <c r="AA521" s="285">
        <v>43215</v>
      </c>
      <c r="AB521" s="285">
        <v>43250</v>
      </c>
      <c r="AC521" s="286" t="s">
        <v>3088</v>
      </c>
      <c r="AD521" s="95"/>
      <c r="AE521" s="113">
        <f t="shared" si="81"/>
        <v>0</v>
      </c>
      <c r="AF521" s="60">
        <f t="shared" si="82"/>
        <v>0</v>
      </c>
      <c r="AG521" s="60">
        <f t="shared" si="83"/>
        <v>0</v>
      </c>
      <c r="AH521" s="60">
        <f t="shared" si="84"/>
        <v>0</v>
      </c>
      <c r="AI521" s="60">
        <f t="shared" si="85"/>
        <v>1</v>
      </c>
      <c r="AJ521" s="60">
        <f t="shared" si="86"/>
        <v>0</v>
      </c>
      <c r="AK521" s="60">
        <f t="shared" si="87"/>
        <v>0</v>
      </c>
      <c r="AL521" s="60">
        <f t="shared" si="88"/>
        <v>0</v>
      </c>
      <c r="AM521" s="60">
        <f t="shared" si="89"/>
        <v>0</v>
      </c>
      <c r="AN521" s="60">
        <f t="shared" si="90"/>
        <v>1</v>
      </c>
    </row>
    <row r="522" spans="1:40" customFormat="1" ht="35.450000000000003" hidden="1" customHeight="1">
      <c r="A522" s="26" t="s">
        <v>1049</v>
      </c>
      <c r="B522" s="34" t="s">
        <v>1152</v>
      </c>
      <c r="C522" s="26">
        <v>124278</v>
      </c>
      <c r="D522" s="288" t="s">
        <v>1192</v>
      </c>
      <c r="E522" s="35" t="s">
        <v>1193</v>
      </c>
      <c r="F522" s="36">
        <v>3</v>
      </c>
      <c r="G522" s="33"/>
      <c r="H522" s="34">
        <v>1</v>
      </c>
      <c r="I522" s="32"/>
      <c r="J522" s="32"/>
      <c r="K522" s="31"/>
      <c r="L522" s="31"/>
      <c r="M522" s="33"/>
      <c r="N522" s="39">
        <v>646551.25</v>
      </c>
      <c r="O522" s="40" t="s">
        <v>1901</v>
      </c>
      <c r="P522" s="68">
        <v>1</v>
      </c>
      <c r="Q522" s="283" t="s">
        <v>2131</v>
      </c>
      <c r="R522" s="123">
        <v>1</v>
      </c>
      <c r="S522" s="123">
        <v>1</v>
      </c>
      <c r="T522" s="285">
        <v>43413</v>
      </c>
      <c r="U522" s="283"/>
      <c r="V522" s="283"/>
      <c r="W522" s="283"/>
      <c r="X522" s="285">
        <v>43177</v>
      </c>
      <c r="Y522" s="285">
        <v>43185</v>
      </c>
      <c r="Z522" s="285">
        <v>43200</v>
      </c>
      <c r="AA522" s="285">
        <v>43215</v>
      </c>
      <c r="AB522" s="285">
        <v>43250</v>
      </c>
      <c r="AC522" s="286" t="s">
        <v>3088</v>
      </c>
      <c r="AD522" s="95"/>
      <c r="AE522" s="113">
        <f t="shared" si="81"/>
        <v>0</v>
      </c>
      <c r="AF522" s="60">
        <f t="shared" si="82"/>
        <v>0</v>
      </c>
      <c r="AG522" s="60">
        <f t="shared" si="83"/>
        <v>0</v>
      </c>
      <c r="AH522" s="60">
        <f t="shared" si="84"/>
        <v>0</v>
      </c>
      <c r="AI522" s="60">
        <f t="shared" si="85"/>
        <v>1</v>
      </c>
      <c r="AJ522" s="60">
        <f t="shared" si="86"/>
        <v>0</v>
      </c>
      <c r="AK522" s="60">
        <f t="shared" si="87"/>
        <v>0</v>
      </c>
      <c r="AL522" s="60">
        <f t="shared" si="88"/>
        <v>0</v>
      </c>
      <c r="AM522" s="60">
        <f t="shared" si="89"/>
        <v>0</v>
      </c>
      <c r="AN522" s="60">
        <f t="shared" si="90"/>
        <v>1</v>
      </c>
    </row>
    <row r="523" spans="1:40" customFormat="1" ht="35.450000000000003" hidden="1" customHeight="1">
      <c r="A523" s="26" t="s">
        <v>1049</v>
      </c>
      <c r="B523" s="34" t="s">
        <v>1152</v>
      </c>
      <c r="C523" s="26">
        <v>124417</v>
      </c>
      <c r="D523" s="288" t="s">
        <v>1194</v>
      </c>
      <c r="E523" s="35" t="s">
        <v>1195</v>
      </c>
      <c r="F523" s="36">
        <v>3</v>
      </c>
      <c r="G523" s="33"/>
      <c r="H523" s="34">
        <v>1</v>
      </c>
      <c r="I523" s="32"/>
      <c r="J523" s="32"/>
      <c r="K523" s="31"/>
      <c r="L523" s="31"/>
      <c r="M523" s="33"/>
      <c r="N523" s="39">
        <v>646551.25</v>
      </c>
      <c r="O523" s="40" t="s">
        <v>1901</v>
      </c>
      <c r="P523" s="68">
        <v>1</v>
      </c>
      <c r="Q523" s="283" t="s">
        <v>2131</v>
      </c>
      <c r="R523" s="123">
        <v>1</v>
      </c>
      <c r="S523" s="123">
        <v>1</v>
      </c>
      <c r="T523" s="285">
        <v>43413</v>
      </c>
      <c r="U523" s="283"/>
      <c r="V523" s="283"/>
      <c r="W523" s="283"/>
      <c r="X523" s="285">
        <v>43177</v>
      </c>
      <c r="Y523" s="285">
        <v>43185</v>
      </c>
      <c r="Z523" s="285">
        <v>43200</v>
      </c>
      <c r="AA523" s="285">
        <v>43215</v>
      </c>
      <c r="AB523" s="285">
        <v>43250</v>
      </c>
      <c r="AC523" s="286" t="s">
        <v>3088</v>
      </c>
      <c r="AD523" s="95"/>
      <c r="AE523" s="113">
        <f t="shared" si="81"/>
        <v>0</v>
      </c>
      <c r="AF523" s="60">
        <f t="shared" si="82"/>
        <v>0</v>
      </c>
      <c r="AG523" s="60">
        <f t="shared" si="83"/>
        <v>0</v>
      </c>
      <c r="AH523" s="60">
        <f t="shared" si="84"/>
        <v>0</v>
      </c>
      <c r="AI523" s="60">
        <f t="shared" si="85"/>
        <v>1</v>
      </c>
      <c r="AJ523" s="60">
        <f t="shared" si="86"/>
        <v>0</v>
      </c>
      <c r="AK523" s="60">
        <f t="shared" si="87"/>
        <v>0</v>
      </c>
      <c r="AL523" s="60">
        <f t="shared" si="88"/>
        <v>0</v>
      </c>
      <c r="AM523" s="60">
        <f t="shared" si="89"/>
        <v>0</v>
      </c>
      <c r="AN523" s="60">
        <f t="shared" si="90"/>
        <v>1</v>
      </c>
    </row>
    <row r="524" spans="1:40" customFormat="1" ht="35.450000000000003" hidden="1" customHeight="1">
      <c r="A524" s="26" t="s">
        <v>1049</v>
      </c>
      <c r="B524" s="34" t="s">
        <v>1152</v>
      </c>
      <c r="C524" s="26">
        <v>124454</v>
      </c>
      <c r="D524" s="288" t="s">
        <v>1196</v>
      </c>
      <c r="E524" s="35" t="s">
        <v>1191</v>
      </c>
      <c r="F524" s="36">
        <v>3</v>
      </c>
      <c r="G524" s="33"/>
      <c r="H524" s="34">
        <v>1</v>
      </c>
      <c r="I524" s="32"/>
      <c r="J524" s="32"/>
      <c r="K524" s="31"/>
      <c r="L524" s="31"/>
      <c r="M524" s="33"/>
      <c r="N524" s="39">
        <v>646551.25</v>
      </c>
      <c r="O524" s="40" t="s">
        <v>1901</v>
      </c>
      <c r="P524" s="68">
        <v>1</v>
      </c>
      <c r="Q524" s="283" t="s">
        <v>2131</v>
      </c>
      <c r="R524" s="123">
        <v>1</v>
      </c>
      <c r="S524" s="123">
        <v>1</v>
      </c>
      <c r="T524" s="285">
        <v>43413</v>
      </c>
      <c r="U524" s="283"/>
      <c r="V524" s="283"/>
      <c r="W524" s="283"/>
      <c r="X524" s="285">
        <v>43177</v>
      </c>
      <c r="Y524" s="285">
        <v>43185</v>
      </c>
      <c r="Z524" s="285">
        <v>43200</v>
      </c>
      <c r="AA524" s="285">
        <v>43215</v>
      </c>
      <c r="AB524" s="285">
        <v>43250</v>
      </c>
      <c r="AC524" s="286" t="s">
        <v>3088</v>
      </c>
      <c r="AD524" s="95"/>
      <c r="AE524" s="113">
        <f t="shared" si="81"/>
        <v>0</v>
      </c>
      <c r="AF524" s="60">
        <f t="shared" si="82"/>
        <v>0</v>
      </c>
      <c r="AG524" s="60">
        <f t="shared" si="83"/>
        <v>0</v>
      </c>
      <c r="AH524" s="60">
        <f t="shared" si="84"/>
        <v>0</v>
      </c>
      <c r="AI524" s="60">
        <f t="shared" si="85"/>
        <v>1</v>
      </c>
      <c r="AJ524" s="60">
        <f t="shared" si="86"/>
        <v>0</v>
      </c>
      <c r="AK524" s="60">
        <f t="shared" si="87"/>
        <v>0</v>
      </c>
      <c r="AL524" s="60">
        <f t="shared" si="88"/>
        <v>0</v>
      </c>
      <c r="AM524" s="60">
        <f t="shared" si="89"/>
        <v>0</v>
      </c>
      <c r="AN524" s="60">
        <f t="shared" si="90"/>
        <v>1</v>
      </c>
    </row>
    <row r="525" spans="1:40" customFormat="1" ht="35.450000000000003" hidden="1" customHeight="1">
      <c r="A525" s="26" t="s">
        <v>1049</v>
      </c>
      <c r="B525" s="34" t="s">
        <v>1152</v>
      </c>
      <c r="C525" s="26">
        <v>124463</v>
      </c>
      <c r="D525" s="288" t="s">
        <v>1190</v>
      </c>
      <c r="E525" s="35" t="s">
        <v>1191</v>
      </c>
      <c r="F525" s="36">
        <v>3</v>
      </c>
      <c r="G525" s="33"/>
      <c r="H525" s="34">
        <v>1</v>
      </c>
      <c r="I525" s="32"/>
      <c r="J525" s="32"/>
      <c r="K525" s="31"/>
      <c r="L525" s="31"/>
      <c r="M525" s="33"/>
      <c r="N525" s="39">
        <v>646551.25</v>
      </c>
      <c r="O525" s="40" t="s">
        <v>1901</v>
      </c>
      <c r="P525" s="68">
        <v>1</v>
      </c>
      <c r="Q525" s="283" t="s">
        <v>2131</v>
      </c>
      <c r="R525" s="123">
        <v>1</v>
      </c>
      <c r="S525" s="123">
        <v>1</v>
      </c>
      <c r="T525" s="285">
        <v>43413</v>
      </c>
      <c r="U525" s="283"/>
      <c r="V525" s="283"/>
      <c r="W525" s="283"/>
      <c r="X525" s="285">
        <v>43177</v>
      </c>
      <c r="Y525" s="285">
        <v>43185</v>
      </c>
      <c r="Z525" s="285">
        <v>43200</v>
      </c>
      <c r="AA525" s="285">
        <v>43215</v>
      </c>
      <c r="AB525" s="285">
        <v>43250</v>
      </c>
      <c r="AC525" s="286" t="s">
        <v>3088</v>
      </c>
      <c r="AD525" s="95"/>
      <c r="AE525" s="113">
        <f t="shared" si="81"/>
        <v>0</v>
      </c>
      <c r="AF525" s="60">
        <f t="shared" si="82"/>
        <v>0</v>
      </c>
      <c r="AG525" s="60">
        <f t="shared" si="83"/>
        <v>0</v>
      </c>
      <c r="AH525" s="60">
        <f t="shared" si="84"/>
        <v>0</v>
      </c>
      <c r="AI525" s="60">
        <f t="shared" si="85"/>
        <v>1</v>
      </c>
      <c r="AJ525" s="60">
        <f t="shared" si="86"/>
        <v>0</v>
      </c>
      <c r="AK525" s="60">
        <f t="shared" si="87"/>
        <v>0</v>
      </c>
      <c r="AL525" s="60">
        <f t="shared" si="88"/>
        <v>0</v>
      </c>
      <c r="AM525" s="60">
        <f t="shared" si="89"/>
        <v>0</v>
      </c>
      <c r="AN525" s="60">
        <f t="shared" si="90"/>
        <v>1</v>
      </c>
    </row>
    <row r="526" spans="1:40" customFormat="1" ht="35.450000000000003" hidden="1" customHeight="1">
      <c r="A526" s="26" t="s">
        <v>1049</v>
      </c>
      <c r="B526" s="34" t="s">
        <v>1152</v>
      </c>
      <c r="C526" s="26">
        <v>124623</v>
      </c>
      <c r="D526" s="288" t="s">
        <v>1197</v>
      </c>
      <c r="E526" s="35" t="s">
        <v>1187</v>
      </c>
      <c r="F526" s="36">
        <v>3</v>
      </c>
      <c r="G526" s="33"/>
      <c r="H526" s="34">
        <v>1</v>
      </c>
      <c r="I526" s="32"/>
      <c r="J526" s="32"/>
      <c r="K526" s="31"/>
      <c r="L526" s="31"/>
      <c r="M526" s="33"/>
      <c r="N526" s="39">
        <v>646551.25</v>
      </c>
      <c r="O526" s="40" t="s">
        <v>1901</v>
      </c>
      <c r="P526" s="68">
        <v>1</v>
      </c>
      <c r="Q526" s="283" t="s">
        <v>2131</v>
      </c>
      <c r="R526" s="123">
        <v>1</v>
      </c>
      <c r="S526" s="123">
        <v>1</v>
      </c>
      <c r="T526" s="285">
        <v>43413</v>
      </c>
      <c r="U526" s="283"/>
      <c r="V526" s="283"/>
      <c r="W526" s="283"/>
      <c r="X526" s="285">
        <v>43177</v>
      </c>
      <c r="Y526" s="285">
        <v>43185</v>
      </c>
      <c r="Z526" s="285">
        <v>43200</v>
      </c>
      <c r="AA526" s="285">
        <v>43215</v>
      </c>
      <c r="AB526" s="285">
        <v>43250</v>
      </c>
      <c r="AC526" s="286" t="s">
        <v>3088</v>
      </c>
      <c r="AD526" s="95"/>
      <c r="AE526" s="113">
        <f t="shared" si="81"/>
        <v>0</v>
      </c>
      <c r="AF526" s="60">
        <f t="shared" si="82"/>
        <v>0</v>
      </c>
      <c r="AG526" s="60">
        <f t="shared" si="83"/>
        <v>0</v>
      </c>
      <c r="AH526" s="60">
        <f t="shared" si="84"/>
        <v>0</v>
      </c>
      <c r="AI526" s="60">
        <f t="shared" si="85"/>
        <v>1</v>
      </c>
      <c r="AJ526" s="60">
        <f t="shared" si="86"/>
        <v>0</v>
      </c>
      <c r="AK526" s="60">
        <f t="shared" si="87"/>
        <v>0</v>
      </c>
      <c r="AL526" s="60">
        <f t="shared" si="88"/>
        <v>0</v>
      </c>
      <c r="AM526" s="60">
        <f t="shared" si="89"/>
        <v>0</v>
      </c>
      <c r="AN526" s="60">
        <f t="shared" si="90"/>
        <v>1</v>
      </c>
    </row>
    <row r="527" spans="1:40" customFormat="1" ht="35.450000000000003" hidden="1" customHeight="1">
      <c r="A527" s="26" t="s">
        <v>1049</v>
      </c>
      <c r="B527" s="34" t="s">
        <v>1152</v>
      </c>
      <c r="C527" s="26">
        <v>124625</v>
      </c>
      <c r="D527" s="288" t="s">
        <v>1186</v>
      </c>
      <c r="E527" s="35" t="s">
        <v>1187</v>
      </c>
      <c r="F527" s="36">
        <v>3</v>
      </c>
      <c r="G527" s="33"/>
      <c r="H527" s="34">
        <v>1</v>
      </c>
      <c r="I527" s="32"/>
      <c r="J527" s="32"/>
      <c r="K527" s="31"/>
      <c r="L527" s="31"/>
      <c r="M527" s="33"/>
      <c r="N527" s="39">
        <v>646551.25</v>
      </c>
      <c r="O527" s="40" t="s">
        <v>1901</v>
      </c>
      <c r="P527" s="68">
        <v>1</v>
      </c>
      <c r="Q527" s="283" t="s">
        <v>2131</v>
      </c>
      <c r="R527" s="123">
        <v>1</v>
      </c>
      <c r="S527" s="123">
        <v>1</v>
      </c>
      <c r="T527" s="285">
        <v>43413</v>
      </c>
      <c r="U527" s="283"/>
      <c r="V527" s="283"/>
      <c r="W527" s="283"/>
      <c r="X527" s="285">
        <v>43177</v>
      </c>
      <c r="Y527" s="285">
        <v>43185</v>
      </c>
      <c r="Z527" s="285">
        <v>43200</v>
      </c>
      <c r="AA527" s="285">
        <v>43215</v>
      </c>
      <c r="AB527" s="285">
        <v>43250</v>
      </c>
      <c r="AC527" s="286" t="s">
        <v>3088</v>
      </c>
      <c r="AD527" s="95"/>
      <c r="AE527" s="113">
        <f t="shared" si="81"/>
        <v>0</v>
      </c>
      <c r="AF527" s="60">
        <f t="shared" si="82"/>
        <v>0</v>
      </c>
      <c r="AG527" s="60">
        <f t="shared" si="83"/>
        <v>0</v>
      </c>
      <c r="AH527" s="60">
        <f t="shared" si="84"/>
        <v>0</v>
      </c>
      <c r="AI527" s="60">
        <f t="shared" si="85"/>
        <v>1</v>
      </c>
      <c r="AJ527" s="60">
        <f t="shared" si="86"/>
        <v>0</v>
      </c>
      <c r="AK527" s="60">
        <f t="shared" si="87"/>
        <v>0</v>
      </c>
      <c r="AL527" s="60">
        <f t="shared" si="88"/>
        <v>0</v>
      </c>
      <c r="AM527" s="60">
        <f t="shared" si="89"/>
        <v>0</v>
      </c>
      <c r="AN527" s="60">
        <f t="shared" si="90"/>
        <v>1</v>
      </c>
    </row>
    <row r="528" spans="1:40" customFormat="1" ht="35.450000000000003" hidden="1" customHeight="1">
      <c r="A528" s="26" t="s">
        <v>1049</v>
      </c>
      <c r="B528" s="34" t="s">
        <v>1152</v>
      </c>
      <c r="C528" s="26">
        <v>124830</v>
      </c>
      <c r="D528" s="288" t="s">
        <v>1198</v>
      </c>
      <c r="E528" s="35" t="s">
        <v>1199</v>
      </c>
      <c r="F528" s="36">
        <v>3</v>
      </c>
      <c r="G528" s="33"/>
      <c r="H528" s="34">
        <v>1</v>
      </c>
      <c r="I528" s="32"/>
      <c r="J528" s="32"/>
      <c r="K528" s="31"/>
      <c r="L528" s="31"/>
      <c r="M528" s="33"/>
      <c r="N528" s="39">
        <v>646551.25</v>
      </c>
      <c r="O528" s="40" t="s">
        <v>1901</v>
      </c>
      <c r="P528" s="68">
        <v>1</v>
      </c>
      <c r="Q528" s="283" t="s">
        <v>2131</v>
      </c>
      <c r="R528" s="123">
        <v>1</v>
      </c>
      <c r="S528" s="123">
        <v>1</v>
      </c>
      <c r="T528" s="285">
        <v>43413</v>
      </c>
      <c r="U528" s="283"/>
      <c r="V528" s="283"/>
      <c r="W528" s="283"/>
      <c r="X528" s="285">
        <v>43177</v>
      </c>
      <c r="Y528" s="285">
        <v>43185</v>
      </c>
      <c r="Z528" s="285">
        <v>43200</v>
      </c>
      <c r="AA528" s="285">
        <v>43215</v>
      </c>
      <c r="AB528" s="285">
        <v>43250</v>
      </c>
      <c r="AC528" s="286" t="s">
        <v>3088</v>
      </c>
      <c r="AD528" s="95"/>
      <c r="AE528" s="113">
        <f t="shared" si="81"/>
        <v>0</v>
      </c>
      <c r="AF528" s="60">
        <f t="shared" si="82"/>
        <v>0</v>
      </c>
      <c r="AG528" s="60">
        <f t="shared" si="83"/>
        <v>0</v>
      </c>
      <c r="AH528" s="60">
        <f t="shared" si="84"/>
        <v>0</v>
      </c>
      <c r="AI528" s="60">
        <f t="shared" si="85"/>
        <v>1</v>
      </c>
      <c r="AJ528" s="60">
        <f t="shared" si="86"/>
        <v>0</v>
      </c>
      <c r="AK528" s="60">
        <f t="shared" si="87"/>
        <v>0</v>
      </c>
      <c r="AL528" s="60">
        <f t="shared" si="88"/>
        <v>0</v>
      </c>
      <c r="AM528" s="60">
        <f t="shared" si="89"/>
        <v>0</v>
      </c>
      <c r="AN528" s="60">
        <f t="shared" si="90"/>
        <v>1</v>
      </c>
    </row>
    <row r="529" spans="1:43" ht="35.450000000000003" hidden="1" customHeight="1">
      <c r="A529" s="26" t="s">
        <v>1049</v>
      </c>
      <c r="B529" s="34" t="s">
        <v>1152</v>
      </c>
      <c r="C529" s="26">
        <v>124862</v>
      </c>
      <c r="D529" s="288" t="s">
        <v>1200</v>
      </c>
      <c r="E529" s="35" t="s">
        <v>1201</v>
      </c>
      <c r="F529" s="36">
        <v>3</v>
      </c>
      <c r="G529" s="33"/>
      <c r="H529" s="34">
        <v>1</v>
      </c>
      <c r="I529" s="32"/>
      <c r="J529" s="32"/>
      <c r="K529" s="31"/>
      <c r="L529" s="31"/>
      <c r="M529" s="33"/>
      <c r="N529" s="39">
        <v>646551.25</v>
      </c>
      <c r="O529" s="40" t="s">
        <v>1901</v>
      </c>
      <c r="P529" s="68">
        <v>1</v>
      </c>
      <c r="Q529" s="283" t="s">
        <v>2131</v>
      </c>
      <c r="R529" s="123">
        <v>1</v>
      </c>
      <c r="S529" s="123">
        <v>1</v>
      </c>
      <c r="T529" s="285">
        <v>43413</v>
      </c>
      <c r="X529" s="285">
        <v>43177</v>
      </c>
      <c r="Y529" s="285">
        <v>43185</v>
      </c>
      <c r="Z529" s="285">
        <v>43200</v>
      </c>
      <c r="AA529" s="285">
        <v>43215</v>
      </c>
      <c r="AB529" s="285">
        <v>43250</v>
      </c>
      <c r="AC529" s="286" t="s">
        <v>3088</v>
      </c>
      <c r="AD529" s="95"/>
      <c r="AE529" s="113">
        <f t="shared" si="81"/>
        <v>0</v>
      </c>
      <c r="AF529" s="60">
        <f t="shared" si="82"/>
        <v>0</v>
      </c>
      <c r="AG529" s="60">
        <f t="shared" si="83"/>
        <v>0</v>
      </c>
      <c r="AH529" s="60">
        <f t="shared" si="84"/>
        <v>0</v>
      </c>
      <c r="AI529" s="60">
        <f t="shared" si="85"/>
        <v>1</v>
      </c>
      <c r="AJ529" s="60">
        <f t="shared" si="86"/>
        <v>0</v>
      </c>
      <c r="AK529" s="60">
        <f t="shared" si="87"/>
        <v>0</v>
      </c>
      <c r="AL529" s="60">
        <f t="shared" si="88"/>
        <v>0</v>
      </c>
      <c r="AM529" s="60">
        <f t="shared" si="89"/>
        <v>0</v>
      </c>
      <c r="AN529" s="60">
        <f t="shared" si="90"/>
        <v>1</v>
      </c>
      <c r="AP529"/>
    </row>
    <row r="530" spans="1:43" ht="35.450000000000003" hidden="1" customHeight="1">
      <c r="A530" s="26" t="s">
        <v>1049</v>
      </c>
      <c r="B530" s="34" t="s">
        <v>1097</v>
      </c>
      <c r="C530" s="26">
        <v>303766</v>
      </c>
      <c r="D530" s="35" t="s">
        <v>1100</v>
      </c>
      <c r="E530" s="35" t="s">
        <v>1099</v>
      </c>
      <c r="F530" s="36">
        <v>1</v>
      </c>
      <c r="G530" s="33"/>
      <c r="H530" s="34">
        <v>1</v>
      </c>
      <c r="I530" s="32"/>
      <c r="J530" s="32"/>
      <c r="K530" s="31"/>
      <c r="L530" s="31"/>
      <c r="M530" s="33"/>
      <c r="N530" s="39">
        <v>974850</v>
      </c>
      <c r="O530" s="40" t="s">
        <v>1901</v>
      </c>
      <c r="P530" s="68">
        <v>1</v>
      </c>
      <c r="Q530" s="95" t="s">
        <v>2131</v>
      </c>
      <c r="R530" s="123">
        <v>0.95</v>
      </c>
      <c r="S530" s="123">
        <v>1</v>
      </c>
      <c r="T530" s="96">
        <v>43411</v>
      </c>
      <c r="U530" s="95"/>
      <c r="V530" s="95"/>
      <c r="W530" s="95"/>
      <c r="X530" s="96">
        <v>43207</v>
      </c>
      <c r="Y530" s="147">
        <v>43214</v>
      </c>
      <c r="Z530" s="148">
        <v>43237</v>
      </c>
      <c r="AA530" s="147">
        <v>43249</v>
      </c>
      <c r="AB530" s="147">
        <v>43285</v>
      </c>
      <c r="AC530" s="95" t="s">
        <v>2187</v>
      </c>
      <c r="AD530" s="95"/>
      <c r="AE530" s="113">
        <f t="shared" si="81"/>
        <v>0</v>
      </c>
      <c r="AF530" s="60">
        <f t="shared" si="82"/>
        <v>0</v>
      </c>
      <c r="AG530" s="60">
        <f t="shared" si="83"/>
        <v>0</v>
      </c>
      <c r="AH530" s="60">
        <f t="shared" si="84"/>
        <v>0</v>
      </c>
      <c r="AI530" s="60">
        <f t="shared" si="85"/>
        <v>1</v>
      </c>
      <c r="AJ530" s="60">
        <f t="shared" si="86"/>
        <v>0</v>
      </c>
      <c r="AK530" s="60">
        <f t="shared" si="87"/>
        <v>0</v>
      </c>
      <c r="AL530" s="60">
        <f t="shared" si="88"/>
        <v>0</v>
      </c>
      <c r="AM530" s="60">
        <f t="shared" si="89"/>
        <v>0</v>
      </c>
      <c r="AN530" s="60">
        <f t="shared" si="90"/>
        <v>1</v>
      </c>
      <c r="AP530"/>
    </row>
    <row r="531" spans="1:43" ht="35.450000000000003" hidden="1" customHeight="1">
      <c r="A531" s="26" t="s">
        <v>1049</v>
      </c>
      <c r="B531" s="34" t="s">
        <v>1097</v>
      </c>
      <c r="C531" s="26">
        <v>303780</v>
      </c>
      <c r="D531" s="35" t="s">
        <v>1098</v>
      </c>
      <c r="E531" s="35" t="s">
        <v>1099</v>
      </c>
      <c r="F531" s="36">
        <v>1</v>
      </c>
      <c r="G531" s="33"/>
      <c r="H531" s="34">
        <v>1</v>
      </c>
      <c r="I531" s="32"/>
      <c r="J531" s="32"/>
      <c r="K531" s="31"/>
      <c r="L531" s="31"/>
      <c r="M531" s="33"/>
      <c r="N531" s="39">
        <v>1060275</v>
      </c>
      <c r="O531" s="40" t="s">
        <v>1901</v>
      </c>
      <c r="P531" s="68">
        <v>1</v>
      </c>
      <c r="Q531" s="95" t="s">
        <v>2131</v>
      </c>
      <c r="R531" s="123">
        <v>0.95</v>
      </c>
      <c r="S531" s="123">
        <v>1</v>
      </c>
      <c r="T531" s="96">
        <v>43411</v>
      </c>
      <c r="U531" s="95"/>
      <c r="V531" s="95"/>
      <c r="W531" s="95"/>
      <c r="X531" s="96">
        <v>43207</v>
      </c>
      <c r="Y531" s="147">
        <v>43214</v>
      </c>
      <c r="Z531" s="148">
        <v>43237</v>
      </c>
      <c r="AA531" s="147">
        <v>43249</v>
      </c>
      <c r="AB531" s="147">
        <v>43285</v>
      </c>
      <c r="AC531" s="95" t="s">
        <v>2187</v>
      </c>
      <c r="AD531" s="95"/>
      <c r="AE531" s="113">
        <f t="shared" si="81"/>
        <v>0</v>
      </c>
      <c r="AF531" s="60">
        <f t="shared" si="82"/>
        <v>0</v>
      </c>
      <c r="AG531" s="60">
        <f t="shared" si="83"/>
        <v>0</v>
      </c>
      <c r="AH531" s="60">
        <f t="shared" si="84"/>
        <v>0</v>
      </c>
      <c r="AI531" s="60">
        <f t="shared" si="85"/>
        <v>1</v>
      </c>
      <c r="AJ531" s="60">
        <f t="shared" si="86"/>
        <v>0</v>
      </c>
      <c r="AK531" s="60">
        <f t="shared" si="87"/>
        <v>0</v>
      </c>
      <c r="AL531" s="60">
        <f t="shared" si="88"/>
        <v>0</v>
      </c>
      <c r="AM531" s="60">
        <f t="shared" si="89"/>
        <v>0</v>
      </c>
      <c r="AN531" s="60">
        <f t="shared" si="90"/>
        <v>1</v>
      </c>
      <c r="AP531"/>
    </row>
    <row r="532" spans="1:43" ht="35.450000000000003" hidden="1" customHeight="1">
      <c r="A532" s="26" t="s">
        <v>1049</v>
      </c>
      <c r="B532" s="34" t="s">
        <v>1097</v>
      </c>
      <c r="C532" s="26">
        <v>125030</v>
      </c>
      <c r="D532" s="65" t="s">
        <v>1151</v>
      </c>
      <c r="E532" s="35" t="s">
        <v>1109</v>
      </c>
      <c r="F532" s="36">
        <v>1</v>
      </c>
      <c r="G532" s="33"/>
      <c r="H532" s="34">
        <v>1</v>
      </c>
      <c r="I532" s="32"/>
      <c r="J532" s="32"/>
      <c r="K532" s="31"/>
      <c r="L532" s="31"/>
      <c r="M532" s="33"/>
      <c r="N532" s="39">
        <v>547725</v>
      </c>
      <c r="O532" s="40" t="s">
        <v>1901</v>
      </c>
      <c r="P532" s="68">
        <v>1</v>
      </c>
      <c r="Q532" s="345" t="s">
        <v>1934</v>
      </c>
      <c r="R532" s="99"/>
      <c r="S532" s="99"/>
      <c r="T532" s="95"/>
      <c r="U532" s="95"/>
      <c r="V532" s="95"/>
      <c r="W532" s="95"/>
      <c r="X532" s="95"/>
      <c r="Y532" s="95"/>
      <c r="Z532" s="95"/>
      <c r="AA532" s="95"/>
      <c r="AB532" s="95"/>
      <c r="AC532" s="95"/>
      <c r="AD532" s="95"/>
      <c r="AE532" s="113">
        <f t="shared" si="81"/>
        <v>0</v>
      </c>
      <c r="AF532" s="60">
        <f t="shared" si="82"/>
        <v>0</v>
      </c>
      <c r="AG532" s="60">
        <f t="shared" si="83"/>
        <v>1</v>
      </c>
      <c r="AH532" s="60">
        <f t="shared" si="84"/>
        <v>0</v>
      </c>
      <c r="AI532" s="60">
        <f t="shared" si="85"/>
        <v>0</v>
      </c>
      <c r="AJ532" s="60">
        <f t="shared" si="86"/>
        <v>0</v>
      </c>
      <c r="AK532" s="60">
        <f t="shared" si="87"/>
        <v>0</v>
      </c>
      <c r="AL532" s="60">
        <f t="shared" si="88"/>
        <v>1</v>
      </c>
      <c r="AM532" s="60">
        <f t="shared" si="89"/>
        <v>0</v>
      </c>
      <c r="AN532" s="60">
        <f t="shared" si="90"/>
        <v>0</v>
      </c>
      <c r="AO532" s="48" t="s">
        <v>3057</v>
      </c>
      <c r="AP532"/>
      <c r="AQ532" s="396" t="s">
        <v>3541</v>
      </c>
    </row>
    <row r="533" spans="1:43" ht="35.450000000000003" hidden="1" customHeight="1">
      <c r="A533" s="26" t="s">
        <v>1049</v>
      </c>
      <c r="B533" s="34" t="s">
        <v>1097</v>
      </c>
      <c r="C533" s="26">
        <v>196031</v>
      </c>
      <c r="D533" s="65" t="s">
        <v>1150</v>
      </c>
      <c r="E533" s="35" t="s">
        <v>1109</v>
      </c>
      <c r="F533" s="36">
        <v>1</v>
      </c>
      <c r="G533" s="33"/>
      <c r="H533" s="34">
        <v>1</v>
      </c>
      <c r="I533" s="32"/>
      <c r="J533" s="32"/>
      <c r="K533" s="31"/>
      <c r="L533" s="31"/>
      <c r="M533" s="33"/>
      <c r="N533" s="39">
        <v>547725</v>
      </c>
      <c r="O533" s="40" t="s">
        <v>1901</v>
      </c>
      <c r="P533" s="68">
        <v>1</v>
      </c>
      <c r="Q533" s="345" t="s">
        <v>1934</v>
      </c>
      <c r="R533" s="99"/>
      <c r="S533" s="99"/>
      <c r="T533" s="95"/>
      <c r="U533" s="95"/>
      <c r="V533" s="95"/>
      <c r="W533" s="95"/>
      <c r="X533" s="95"/>
      <c r="Y533" s="95"/>
      <c r="Z533" s="95"/>
      <c r="AA533" s="95"/>
      <c r="AB533" s="95"/>
      <c r="AC533" s="95"/>
      <c r="AD533" s="95"/>
      <c r="AE533" s="113">
        <f t="shared" si="81"/>
        <v>0</v>
      </c>
      <c r="AF533" s="60">
        <f t="shared" si="82"/>
        <v>0</v>
      </c>
      <c r="AG533" s="60">
        <f t="shared" si="83"/>
        <v>1</v>
      </c>
      <c r="AH533" s="60">
        <f t="shared" si="84"/>
        <v>0</v>
      </c>
      <c r="AI533" s="60">
        <f t="shared" si="85"/>
        <v>0</v>
      </c>
      <c r="AJ533" s="60">
        <f t="shared" si="86"/>
        <v>0</v>
      </c>
      <c r="AK533" s="60">
        <f t="shared" si="87"/>
        <v>0</v>
      </c>
      <c r="AL533" s="60">
        <f t="shared" si="88"/>
        <v>1</v>
      </c>
      <c r="AM533" s="60">
        <f t="shared" si="89"/>
        <v>0</v>
      </c>
      <c r="AN533" s="60">
        <f t="shared" si="90"/>
        <v>0</v>
      </c>
      <c r="AO533" s="48" t="s">
        <v>3057</v>
      </c>
      <c r="AP533"/>
      <c r="AQ533" s="396" t="s">
        <v>3541</v>
      </c>
    </row>
    <row r="534" spans="1:43" ht="35.450000000000003" hidden="1" customHeight="1">
      <c r="A534" s="26" t="s">
        <v>1049</v>
      </c>
      <c r="B534" s="34" t="s">
        <v>1097</v>
      </c>
      <c r="C534" s="26">
        <v>303773</v>
      </c>
      <c r="D534" s="35" t="s">
        <v>1108</v>
      </c>
      <c r="E534" s="35" t="s">
        <v>1109</v>
      </c>
      <c r="F534" s="36">
        <v>1</v>
      </c>
      <c r="G534" s="33"/>
      <c r="H534" s="34">
        <v>1</v>
      </c>
      <c r="I534" s="32"/>
      <c r="J534" s="32"/>
      <c r="K534" s="31"/>
      <c r="L534" s="31"/>
      <c r="M534" s="33"/>
      <c r="N534" s="39">
        <v>1015050</v>
      </c>
      <c r="O534" s="40" t="s">
        <v>1901</v>
      </c>
      <c r="P534" s="68">
        <v>1</v>
      </c>
      <c r="Q534" s="95" t="s">
        <v>2131</v>
      </c>
      <c r="R534" s="123">
        <v>0.95</v>
      </c>
      <c r="S534" s="123">
        <v>1</v>
      </c>
      <c r="T534" s="96">
        <v>43411</v>
      </c>
      <c r="U534" s="95"/>
      <c r="V534" s="95"/>
      <c r="W534" s="95"/>
      <c r="X534" s="96">
        <v>43207</v>
      </c>
      <c r="Y534" s="147">
        <v>43214</v>
      </c>
      <c r="Z534" s="148">
        <v>43237</v>
      </c>
      <c r="AA534" s="147">
        <v>43249</v>
      </c>
      <c r="AB534" s="147">
        <v>43285</v>
      </c>
      <c r="AC534" s="95" t="s">
        <v>2187</v>
      </c>
      <c r="AD534" s="95"/>
      <c r="AE534" s="113">
        <f t="shared" si="81"/>
        <v>0</v>
      </c>
      <c r="AF534" s="60">
        <f t="shared" si="82"/>
        <v>0</v>
      </c>
      <c r="AG534" s="60">
        <f t="shared" si="83"/>
        <v>0</v>
      </c>
      <c r="AH534" s="60">
        <f t="shared" si="84"/>
        <v>0</v>
      </c>
      <c r="AI534" s="60">
        <f t="shared" si="85"/>
        <v>1</v>
      </c>
      <c r="AJ534" s="60">
        <f t="shared" si="86"/>
        <v>0</v>
      </c>
      <c r="AK534" s="60">
        <f t="shared" si="87"/>
        <v>0</v>
      </c>
      <c r="AL534" s="60">
        <f t="shared" si="88"/>
        <v>0</v>
      </c>
      <c r="AM534" s="60">
        <f t="shared" si="89"/>
        <v>0</v>
      </c>
      <c r="AN534" s="60">
        <f t="shared" si="90"/>
        <v>1</v>
      </c>
      <c r="AP534"/>
    </row>
    <row r="535" spans="1:43" ht="35.450000000000003" hidden="1" customHeight="1">
      <c r="A535" s="26" t="s">
        <v>1049</v>
      </c>
      <c r="B535" s="34" t="s">
        <v>1097</v>
      </c>
      <c r="C535" s="26">
        <v>303792</v>
      </c>
      <c r="D535" s="35" t="s">
        <v>1112</v>
      </c>
      <c r="E535" s="35" t="s">
        <v>1113</v>
      </c>
      <c r="F535" s="36">
        <v>1</v>
      </c>
      <c r="G535" s="33"/>
      <c r="H535" s="34">
        <v>1</v>
      </c>
      <c r="I535" s="32"/>
      <c r="J535" s="32"/>
      <c r="K535" s="31"/>
      <c r="L535" s="31"/>
      <c r="M535" s="33"/>
      <c r="N535" s="39">
        <v>1206000</v>
      </c>
      <c r="O535" s="40" t="s">
        <v>1901</v>
      </c>
      <c r="P535" s="68">
        <v>1</v>
      </c>
      <c r="Q535" s="283" t="s">
        <v>2131</v>
      </c>
      <c r="R535" s="123">
        <v>0.95</v>
      </c>
      <c r="S535" s="123">
        <v>1</v>
      </c>
      <c r="T535" s="96">
        <v>43411</v>
      </c>
      <c r="U535" s="95"/>
      <c r="V535" s="95"/>
      <c r="W535" s="95"/>
      <c r="X535" s="96">
        <v>43207</v>
      </c>
      <c r="Y535" s="147">
        <v>43214</v>
      </c>
      <c r="Z535" s="148">
        <v>43237</v>
      </c>
      <c r="AA535" s="147">
        <v>43249</v>
      </c>
      <c r="AB535" s="147">
        <v>43285</v>
      </c>
      <c r="AC535" s="95" t="s">
        <v>2187</v>
      </c>
      <c r="AD535" s="95"/>
      <c r="AE535" s="113">
        <f t="shared" si="81"/>
        <v>0</v>
      </c>
      <c r="AF535" s="60">
        <f t="shared" si="82"/>
        <v>0</v>
      </c>
      <c r="AG535" s="60">
        <f t="shared" si="83"/>
        <v>0</v>
      </c>
      <c r="AH535" s="60">
        <f t="shared" si="84"/>
        <v>0</v>
      </c>
      <c r="AI535" s="60">
        <f t="shared" si="85"/>
        <v>1</v>
      </c>
      <c r="AJ535" s="60">
        <f t="shared" si="86"/>
        <v>0</v>
      </c>
      <c r="AK535" s="60">
        <f t="shared" si="87"/>
        <v>0</v>
      </c>
      <c r="AL535" s="60">
        <f t="shared" si="88"/>
        <v>0</v>
      </c>
      <c r="AM535" s="60">
        <f t="shared" si="89"/>
        <v>0</v>
      </c>
      <c r="AN535" s="60">
        <f t="shared" si="90"/>
        <v>1</v>
      </c>
      <c r="AP535"/>
    </row>
    <row r="536" spans="1:43" ht="35.450000000000003" hidden="1" customHeight="1">
      <c r="A536" s="26" t="s">
        <v>1049</v>
      </c>
      <c r="B536" s="34" t="s">
        <v>1097</v>
      </c>
      <c r="C536" s="26">
        <v>345844</v>
      </c>
      <c r="D536" s="35" t="s">
        <v>1114</v>
      </c>
      <c r="E536" s="35" t="s">
        <v>1115</v>
      </c>
      <c r="F536" s="36">
        <v>1</v>
      </c>
      <c r="G536" s="33"/>
      <c r="H536" s="34">
        <v>1</v>
      </c>
      <c r="I536" s="32"/>
      <c r="J536" s="32"/>
      <c r="K536" s="31"/>
      <c r="L536" s="31"/>
      <c r="M536" s="33"/>
      <c r="N536" s="39">
        <v>1226100</v>
      </c>
      <c r="O536" s="40" t="s">
        <v>1901</v>
      </c>
      <c r="P536" s="68">
        <v>1</v>
      </c>
      <c r="Q536" s="283" t="s">
        <v>2131</v>
      </c>
      <c r="R536" s="123">
        <v>0.95</v>
      </c>
      <c r="S536" s="123">
        <v>1</v>
      </c>
      <c r="T536" s="96">
        <v>43411</v>
      </c>
      <c r="U536" s="95"/>
      <c r="V536" s="95"/>
      <c r="W536" s="95"/>
      <c r="X536" s="96">
        <v>43207</v>
      </c>
      <c r="Y536" s="147">
        <v>43214</v>
      </c>
      <c r="Z536" s="148">
        <v>43237</v>
      </c>
      <c r="AA536" s="147">
        <v>43249</v>
      </c>
      <c r="AB536" s="147">
        <v>43285</v>
      </c>
      <c r="AC536" s="95" t="s">
        <v>2187</v>
      </c>
      <c r="AD536" s="95"/>
      <c r="AE536" s="113">
        <f t="shared" si="81"/>
        <v>0</v>
      </c>
      <c r="AF536" s="60">
        <f t="shared" si="82"/>
        <v>0</v>
      </c>
      <c r="AG536" s="60">
        <f t="shared" si="83"/>
        <v>0</v>
      </c>
      <c r="AH536" s="60">
        <f t="shared" si="84"/>
        <v>0</v>
      </c>
      <c r="AI536" s="60">
        <f t="shared" si="85"/>
        <v>1</v>
      </c>
      <c r="AJ536" s="60">
        <f t="shared" si="86"/>
        <v>0</v>
      </c>
      <c r="AK536" s="60">
        <f t="shared" si="87"/>
        <v>0</v>
      </c>
      <c r="AL536" s="60">
        <f t="shared" si="88"/>
        <v>0</v>
      </c>
      <c r="AM536" s="60">
        <f t="shared" si="89"/>
        <v>0</v>
      </c>
      <c r="AN536" s="60">
        <f t="shared" si="90"/>
        <v>1</v>
      </c>
      <c r="AP536"/>
    </row>
    <row r="537" spans="1:43" ht="35.450000000000003" hidden="1" customHeight="1">
      <c r="A537" s="26" t="s">
        <v>1049</v>
      </c>
      <c r="B537" s="34" t="s">
        <v>1097</v>
      </c>
      <c r="C537" s="26">
        <v>125183</v>
      </c>
      <c r="D537" s="65" t="s">
        <v>1149</v>
      </c>
      <c r="E537" s="35" t="s">
        <v>1148</v>
      </c>
      <c r="F537" s="36">
        <v>1</v>
      </c>
      <c r="G537" s="33"/>
      <c r="H537" s="34">
        <v>1</v>
      </c>
      <c r="I537" s="32"/>
      <c r="J537" s="32"/>
      <c r="K537" s="31"/>
      <c r="L537" s="31"/>
      <c r="M537" s="33"/>
      <c r="N537" s="39">
        <v>874350</v>
      </c>
      <c r="O537" s="40" t="s">
        <v>1901</v>
      </c>
      <c r="P537" s="68">
        <v>1</v>
      </c>
      <c r="Q537" s="345" t="s">
        <v>1934</v>
      </c>
      <c r="R537" s="99"/>
      <c r="S537" s="99"/>
      <c r="T537" s="95"/>
      <c r="U537" s="95"/>
      <c r="V537" s="95"/>
      <c r="W537" s="95"/>
      <c r="X537" s="95"/>
      <c r="Y537" s="95"/>
      <c r="Z537" s="95"/>
      <c r="AA537" s="95"/>
      <c r="AB537" s="95"/>
      <c r="AC537" s="95"/>
      <c r="AD537" s="95"/>
      <c r="AE537" s="113">
        <f t="shared" si="81"/>
        <v>0</v>
      </c>
      <c r="AF537" s="60">
        <f t="shared" si="82"/>
        <v>0</v>
      </c>
      <c r="AG537" s="60">
        <f t="shared" si="83"/>
        <v>1</v>
      </c>
      <c r="AH537" s="60">
        <f t="shared" si="84"/>
        <v>0</v>
      </c>
      <c r="AI537" s="60">
        <f t="shared" si="85"/>
        <v>0</v>
      </c>
      <c r="AJ537" s="60">
        <f t="shared" si="86"/>
        <v>0</v>
      </c>
      <c r="AK537" s="60">
        <f t="shared" si="87"/>
        <v>0</v>
      </c>
      <c r="AL537" s="60">
        <f t="shared" si="88"/>
        <v>1</v>
      </c>
      <c r="AM537" s="60">
        <f t="shared" si="89"/>
        <v>0</v>
      </c>
      <c r="AN537" s="60">
        <f t="shared" si="90"/>
        <v>0</v>
      </c>
      <c r="AO537" s="48" t="s">
        <v>3057</v>
      </c>
      <c r="AP537"/>
      <c r="AQ537" s="396" t="s">
        <v>3541</v>
      </c>
    </row>
    <row r="538" spans="1:43" ht="35.450000000000003" hidden="1" customHeight="1">
      <c r="A538" s="26" t="s">
        <v>1049</v>
      </c>
      <c r="B538" s="34" t="s">
        <v>1097</v>
      </c>
      <c r="C538" s="26">
        <v>125190</v>
      </c>
      <c r="D538" s="65" t="s">
        <v>1147</v>
      </c>
      <c r="E538" s="35" t="s">
        <v>1148</v>
      </c>
      <c r="F538" s="36">
        <v>1</v>
      </c>
      <c r="G538" s="33"/>
      <c r="H538" s="34">
        <v>1</v>
      </c>
      <c r="I538" s="32"/>
      <c r="J538" s="32"/>
      <c r="K538" s="31"/>
      <c r="L538" s="31"/>
      <c r="M538" s="33"/>
      <c r="N538" s="39">
        <v>407025</v>
      </c>
      <c r="O538" s="40" t="s">
        <v>1901</v>
      </c>
      <c r="P538" s="68">
        <v>1</v>
      </c>
      <c r="Q538" s="345" t="s">
        <v>1934</v>
      </c>
      <c r="R538" s="99"/>
      <c r="S538" s="99"/>
      <c r="T538" s="95"/>
      <c r="U538" s="95"/>
      <c r="V538" s="95"/>
      <c r="W538" s="95"/>
      <c r="X538" s="95"/>
      <c r="Y538" s="95"/>
      <c r="Z538" s="95"/>
      <c r="AA538" s="95"/>
      <c r="AB538" s="95"/>
      <c r="AC538" s="95"/>
      <c r="AD538" s="95"/>
      <c r="AE538" s="113">
        <f t="shared" si="81"/>
        <v>0</v>
      </c>
      <c r="AF538" s="60">
        <f t="shared" si="82"/>
        <v>0</v>
      </c>
      <c r="AG538" s="60">
        <f t="shared" si="83"/>
        <v>1</v>
      </c>
      <c r="AH538" s="60">
        <f t="shared" si="84"/>
        <v>0</v>
      </c>
      <c r="AI538" s="60">
        <f t="shared" si="85"/>
        <v>0</v>
      </c>
      <c r="AJ538" s="60">
        <f t="shared" si="86"/>
        <v>0</v>
      </c>
      <c r="AK538" s="60">
        <f t="shared" si="87"/>
        <v>0</v>
      </c>
      <c r="AL538" s="60">
        <f t="shared" si="88"/>
        <v>1</v>
      </c>
      <c r="AM538" s="60">
        <f t="shared" si="89"/>
        <v>0</v>
      </c>
      <c r="AN538" s="60">
        <f t="shared" si="90"/>
        <v>0</v>
      </c>
      <c r="AO538" s="48" t="s">
        <v>3057</v>
      </c>
      <c r="AP538"/>
      <c r="AQ538" s="396" t="s">
        <v>3541</v>
      </c>
    </row>
    <row r="539" spans="1:43" ht="35.450000000000003" hidden="1" customHeight="1">
      <c r="A539" s="26" t="s">
        <v>1049</v>
      </c>
      <c r="B539" s="34" t="s">
        <v>1097</v>
      </c>
      <c r="C539" s="26">
        <v>314228</v>
      </c>
      <c r="D539" s="35" t="s">
        <v>1122</v>
      </c>
      <c r="E539" s="35" t="s">
        <v>1123</v>
      </c>
      <c r="F539" s="36">
        <v>1</v>
      </c>
      <c r="G539" s="33"/>
      <c r="H539" s="34">
        <v>1</v>
      </c>
      <c r="I539" s="32"/>
      <c r="J539" s="32"/>
      <c r="K539" s="31"/>
      <c r="L539" s="31"/>
      <c r="M539" s="33"/>
      <c r="N539" s="39">
        <v>1125600</v>
      </c>
      <c r="O539" s="40" t="s">
        <v>1901</v>
      </c>
      <c r="P539" s="68">
        <v>1</v>
      </c>
      <c r="Q539" s="95" t="s">
        <v>2131</v>
      </c>
      <c r="R539" s="123">
        <v>0.95</v>
      </c>
      <c r="S539" s="123">
        <v>1</v>
      </c>
      <c r="T539" s="96">
        <v>43411</v>
      </c>
      <c r="U539" s="95"/>
      <c r="V539" s="95"/>
      <c r="W539" s="95"/>
      <c r="X539" s="96">
        <v>43207</v>
      </c>
      <c r="Y539" s="147">
        <v>43214</v>
      </c>
      <c r="Z539" s="148">
        <v>43237</v>
      </c>
      <c r="AA539" s="147">
        <v>43249</v>
      </c>
      <c r="AB539" s="147">
        <v>43285</v>
      </c>
      <c r="AC539" s="95" t="s">
        <v>2187</v>
      </c>
      <c r="AD539" s="95"/>
      <c r="AE539" s="113">
        <f t="shared" si="81"/>
        <v>0</v>
      </c>
      <c r="AF539" s="60">
        <f t="shared" si="82"/>
        <v>0</v>
      </c>
      <c r="AG539" s="60">
        <f t="shared" si="83"/>
        <v>0</v>
      </c>
      <c r="AH539" s="60">
        <f t="shared" si="84"/>
        <v>0</v>
      </c>
      <c r="AI539" s="60">
        <f t="shared" si="85"/>
        <v>1</v>
      </c>
      <c r="AJ539" s="60">
        <f t="shared" si="86"/>
        <v>0</v>
      </c>
      <c r="AK539" s="60">
        <f t="shared" si="87"/>
        <v>0</v>
      </c>
      <c r="AL539" s="60">
        <f t="shared" si="88"/>
        <v>0</v>
      </c>
      <c r="AM539" s="60">
        <f t="shared" si="89"/>
        <v>0</v>
      </c>
      <c r="AN539" s="60">
        <f t="shared" si="90"/>
        <v>1</v>
      </c>
      <c r="AP539"/>
    </row>
    <row r="540" spans="1:43" ht="35.450000000000003" hidden="1" customHeight="1">
      <c r="A540" s="26" t="s">
        <v>1049</v>
      </c>
      <c r="B540" s="34" t="s">
        <v>1097</v>
      </c>
      <c r="C540" s="26">
        <v>303817</v>
      </c>
      <c r="D540" s="35" t="s">
        <v>1126</v>
      </c>
      <c r="E540" s="35" t="s">
        <v>1127</v>
      </c>
      <c r="F540" s="36">
        <v>1</v>
      </c>
      <c r="G540" s="33"/>
      <c r="H540" s="34">
        <v>1</v>
      </c>
      <c r="I540" s="32"/>
      <c r="J540" s="32"/>
      <c r="K540" s="31"/>
      <c r="L540" s="31"/>
      <c r="M540" s="33"/>
      <c r="N540" s="39">
        <v>849225</v>
      </c>
      <c r="O540" s="40" t="s">
        <v>1901</v>
      </c>
      <c r="P540" s="68">
        <v>1</v>
      </c>
      <c r="Q540" s="283" t="s">
        <v>2131</v>
      </c>
      <c r="R540" s="123">
        <v>0.95</v>
      </c>
      <c r="S540" s="123">
        <v>1</v>
      </c>
      <c r="T540" s="96">
        <v>43411</v>
      </c>
      <c r="U540" s="95"/>
      <c r="V540" s="95"/>
      <c r="W540" s="95"/>
      <c r="X540" s="96">
        <v>43207</v>
      </c>
      <c r="Y540" s="147">
        <v>43214</v>
      </c>
      <c r="Z540" s="148">
        <v>43237</v>
      </c>
      <c r="AA540" s="147">
        <v>43249</v>
      </c>
      <c r="AB540" s="147">
        <v>43285</v>
      </c>
      <c r="AC540" s="95" t="s">
        <v>2187</v>
      </c>
      <c r="AD540" s="95"/>
      <c r="AE540" s="113">
        <f t="shared" si="81"/>
        <v>0</v>
      </c>
      <c r="AF540" s="60">
        <f t="shared" si="82"/>
        <v>0</v>
      </c>
      <c r="AG540" s="60">
        <f t="shared" si="83"/>
        <v>0</v>
      </c>
      <c r="AH540" s="60">
        <f t="shared" si="84"/>
        <v>0</v>
      </c>
      <c r="AI540" s="60">
        <f t="shared" si="85"/>
        <v>1</v>
      </c>
      <c r="AJ540" s="60">
        <f t="shared" si="86"/>
        <v>0</v>
      </c>
      <c r="AK540" s="60">
        <f t="shared" si="87"/>
        <v>0</v>
      </c>
      <c r="AL540" s="60">
        <f t="shared" si="88"/>
        <v>0</v>
      </c>
      <c r="AM540" s="60">
        <f t="shared" si="89"/>
        <v>0</v>
      </c>
      <c r="AN540" s="60">
        <f t="shared" si="90"/>
        <v>1</v>
      </c>
      <c r="AP540"/>
    </row>
    <row r="541" spans="1:43" ht="35.450000000000003" hidden="1" customHeight="1">
      <c r="A541" s="26" t="s">
        <v>1049</v>
      </c>
      <c r="B541" s="34" t="s">
        <v>1097</v>
      </c>
      <c r="C541" s="26">
        <v>303819</v>
      </c>
      <c r="D541" s="35" t="s">
        <v>1130</v>
      </c>
      <c r="E541" s="35" t="s">
        <v>1131</v>
      </c>
      <c r="F541" s="36">
        <v>1</v>
      </c>
      <c r="G541" s="33"/>
      <c r="H541" s="34">
        <v>1</v>
      </c>
      <c r="I541" s="32"/>
      <c r="J541" s="32"/>
      <c r="K541" s="31"/>
      <c r="L541" s="31"/>
      <c r="M541" s="33"/>
      <c r="N541" s="39">
        <v>1100475</v>
      </c>
      <c r="O541" s="40" t="s">
        <v>1901</v>
      </c>
      <c r="P541" s="68">
        <v>1</v>
      </c>
      <c r="Q541" s="283" t="s">
        <v>2131</v>
      </c>
      <c r="R541" s="123">
        <v>0.95</v>
      </c>
      <c r="S541" s="123">
        <v>1</v>
      </c>
      <c r="T541" s="96">
        <v>43411</v>
      </c>
      <c r="U541" s="95"/>
      <c r="V541" s="95"/>
      <c r="W541" s="95"/>
      <c r="X541" s="96">
        <v>43207</v>
      </c>
      <c r="Y541" s="147">
        <v>43214</v>
      </c>
      <c r="Z541" s="148">
        <v>43237</v>
      </c>
      <c r="AA541" s="147">
        <v>43249</v>
      </c>
      <c r="AB541" s="147">
        <v>43285</v>
      </c>
      <c r="AC541" s="95" t="s">
        <v>2187</v>
      </c>
      <c r="AD541" s="95"/>
      <c r="AE541" s="113">
        <f t="shared" si="81"/>
        <v>0</v>
      </c>
      <c r="AF541" s="60">
        <f t="shared" si="82"/>
        <v>0</v>
      </c>
      <c r="AG541" s="60">
        <f t="shared" si="83"/>
        <v>0</v>
      </c>
      <c r="AH541" s="60">
        <f t="shared" si="84"/>
        <v>0</v>
      </c>
      <c r="AI541" s="60">
        <f t="shared" si="85"/>
        <v>1</v>
      </c>
      <c r="AJ541" s="60">
        <f t="shared" si="86"/>
        <v>0</v>
      </c>
      <c r="AK541" s="60">
        <f t="shared" si="87"/>
        <v>0</v>
      </c>
      <c r="AL541" s="60">
        <f t="shared" si="88"/>
        <v>0</v>
      </c>
      <c r="AM541" s="60">
        <f t="shared" si="89"/>
        <v>0</v>
      </c>
      <c r="AN541" s="60">
        <f t="shared" si="90"/>
        <v>1</v>
      </c>
      <c r="AP541"/>
    </row>
    <row r="542" spans="1:43" ht="35.450000000000003" hidden="1" customHeight="1">
      <c r="A542" s="26" t="s">
        <v>1049</v>
      </c>
      <c r="B542" s="34" t="s">
        <v>1097</v>
      </c>
      <c r="C542" s="26">
        <v>124920</v>
      </c>
      <c r="D542" s="65" t="s">
        <v>1143</v>
      </c>
      <c r="E542" s="35" t="s">
        <v>1102</v>
      </c>
      <c r="F542" s="36">
        <v>2</v>
      </c>
      <c r="G542" s="33"/>
      <c r="H542" s="34">
        <v>1</v>
      </c>
      <c r="I542" s="32"/>
      <c r="J542" s="32"/>
      <c r="K542" s="31"/>
      <c r="L542" s="31"/>
      <c r="M542" s="33"/>
      <c r="N542" s="39">
        <v>532650</v>
      </c>
      <c r="O542" s="40" t="s">
        <v>1901</v>
      </c>
      <c r="P542" s="68">
        <v>1</v>
      </c>
      <c r="Q542" s="345" t="s">
        <v>1934</v>
      </c>
      <c r="R542" s="99"/>
      <c r="S542" s="99"/>
      <c r="T542" s="95"/>
      <c r="U542" s="95"/>
      <c r="V542" s="95"/>
      <c r="W542" s="95"/>
      <c r="X542" s="95"/>
      <c r="Y542" s="95"/>
      <c r="Z542" s="95"/>
      <c r="AA542" s="95"/>
      <c r="AB542" s="95"/>
      <c r="AC542" s="95"/>
      <c r="AD542" s="95"/>
      <c r="AE542" s="113">
        <f t="shared" si="81"/>
        <v>0</v>
      </c>
      <c r="AF542" s="60">
        <f t="shared" si="82"/>
        <v>0</v>
      </c>
      <c r="AG542" s="60">
        <f t="shared" si="83"/>
        <v>1</v>
      </c>
      <c r="AH542" s="60">
        <f t="shared" si="84"/>
        <v>0</v>
      </c>
      <c r="AI542" s="60">
        <f t="shared" si="85"/>
        <v>0</v>
      </c>
      <c r="AJ542" s="60">
        <f t="shared" si="86"/>
        <v>0</v>
      </c>
      <c r="AK542" s="60">
        <f t="shared" si="87"/>
        <v>0</v>
      </c>
      <c r="AL542" s="60">
        <f t="shared" si="88"/>
        <v>1</v>
      </c>
      <c r="AM542" s="60">
        <f t="shared" si="89"/>
        <v>0</v>
      </c>
      <c r="AN542" s="60">
        <f t="shared" si="90"/>
        <v>0</v>
      </c>
      <c r="AO542" t="s">
        <v>1902</v>
      </c>
      <c r="AP542"/>
      <c r="AQ542" s="396" t="s">
        <v>3541</v>
      </c>
    </row>
    <row r="543" spans="1:43" ht="35.450000000000003" hidden="1" customHeight="1">
      <c r="A543" s="26" t="s">
        <v>1049</v>
      </c>
      <c r="B543" s="34" t="s">
        <v>1097</v>
      </c>
      <c r="C543" s="26">
        <v>196004</v>
      </c>
      <c r="D543" s="65" t="s">
        <v>1144</v>
      </c>
      <c r="E543" s="35" t="s">
        <v>1102</v>
      </c>
      <c r="F543" s="36">
        <v>2</v>
      </c>
      <c r="G543" s="33"/>
      <c r="H543" s="34">
        <v>1</v>
      </c>
      <c r="I543" s="32"/>
      <c r="J543" s="32"/>
      <c r="K543" s="31"/>
      <c r="L543" s="31"/>
      <c r="M543" s="33"/>
      <c r="N543" s="39">
        <v>351750</v>
      </c>
      <c r="O543" s="40" t="s">
        <v>1901</v>
      </c>
      <c r="P543" s="68">
        <v>1</v>
      </c>
      <c r="Q543" s="345" t="s">
        <v>1934</v>
      </c>
      <c r="R543" s="99"/>
      <c r="S543" s="99"/>
      <c r="T543" s="95"/>
      <c r="U543" s="95"/>
      <c r="V543" s="95"/>
      <c r="W543" s="95"/>
      <c r="X543" s="95"/>
      <c r="Y543" s="95"/>
      <c r="Z543" s="95"/>
      <c r="AA543" s="95"/>
      <c r="AB543" s="95"/>
      <c r="AC543" s="95"/>
      <c r="AD543" s="95"/>
      <c r="AE543" s="113">
        <f t="shared" si="81"/>
        <v>0</v>
      </c>
      <c r="AF543" s="60">
        <f t="shared" si="82"/>
        <v>0</v>
      </c>
      <c r="AG543" s="60">
        <f t="shared" si="83"/>
        <v>1</v>
      </c>
      <c r="AH543" s="60">
        <f t="shared" si="84"/>
        <v>0</v>
      </c>
      <c r="AI543" s="60">
        <f t="shared" si="85"/>
        <v>0</v>
      </c>
      <c r="AJ543" s="60">
        <f t="shared" si="86"/>
        <v>0</v>
      </c>
      <c r="AK543" s="60">
        <f t="shared" si="87"/>
        <v>0</v>
      </c>
      <c r="AL543" s="60">
        <f t="shared" si="88"/>
        <v>1</v>
      </c>
      <c r="AM543" s="60">
        <f t="shared" si="89"/>
        <v>0</v>
      </c>
      <c r="AN543" s="60">
        <f t="shared" si="90"/>
        <v>0</v>
      </c>
      <c r="AO543" t="s">
        <v>1902</v>
      </c>
      <c r="AP543"/>
      <c r="AQ543" s="396" t="s">
        <v>3541</v>
      </c>
    </row>
    <row r="544" spans="1:43" ht="35.450000000000003" hidden="1" customHeight="1">
      <c r="A544" s="26" t="s">
        <v>1049</v>
      </c>
      <c r="B544" s="34" t="s">
        <v>1097</v>
      </c>
      <c r="C544" s="26">
        <v>303757</v>
      </c>
      <c r="D544" s="35" t="s">
        <v>1101</v>
      </c>
      <c r="E544" s="35" t="s">
        <v>1102</v>
      </c>
      <c r="F544" s="36">
        <v>2</v>
      </c>
      <c r="G544" s="33"/>
      <c r="H544" s="34">
        <v>1</v>
      </c>
      <c r="I544" s="32"/>
      <c r="J544" s="32"/>
      <c r="K544" s="31"/>
      <c r="L544" s="31"/>
      <c r="M544" s="33"/>
      <c r="N544" s="39">
        <v>1075350</v>
      </c>
      <c r="O544" s="40" t="s">
        <v>1901</v>
      </c>
      <c r="P544" s="68">
        <v>1</v>
      </c>
      <c r="Q544" s="95" t="s">
        <v>2131</v>
      </c>
      <c r="R544" s="123">
        <v>0.95</v>
      </c>
      <c r="S544" s="123">
        <v>1</v>
      </c>
      <c r="T544" s="96">
        <v>43411</v>
      </c>
      <c r="U544" s="95"/>
      <c r="V544" s="95"/>
      <c r="W544" s="95"/>
      <c r="X544" s="96">
        <v>43207</v>
      </c>
      <c r="Y544" s="147">
        <v>43214</v>
      </c>
      <c r="Z544" s="148">
        <v>43237</v>
      </c>
      <c r="AA544" s="147">
        <v>43249</v>
      </c>
      <c r="AB544" s="147">
        <v>43285</v>
      </c>
      <c r="AC544" s="95" t="s">
        <v>2187</v>
      </c>
      <c r="AD544" s="95"/>
      <c r="AE544" s="113">
        <f t="shared" si="81"/>
        <v>0</v>
      </c>
      <c r="AF544" s="60">
        <f t="shared" si="82"/>
        <v>0</v>
      </c>
      <c r="AG544" s="60">
        <f t="shared" si="83"/>
        <v>0</v>
      </c>
      <c r="AH544" s="60">
        <f t="shared" si="84"/>
        <v>0</v>
      </c>
      <c r="AI544" s="60">
        <f t="shared" si="85"/>
        <v>1</v>
      </c>
      <c r="AJ544" s="60">
        <f t="shared" si="86"/>
        <v>0</v>
      </c>
      <c r="AK544" s="60">
        <f t="shared" si="87"/>
        <v>0</v>
      </c>
      <c r="AL544" s="60">
        <f t="shared" si="88"/>
        <v>0</v>
      </c>
      <c r="AM544" s="60">
        <f t="shared" si="89"/>
        <v>0</v>
      </c>
      <c r="AN544" s="60">
        <f t="shared" si="90"/>
        <v>1</v>
      </c>
      <c r="AP544"/>
    </row>
    <row r="545" spans="1:43" ht="35.450000000000003" hidden="1" customHeight="1">
      <c r="A545" s="26" t="s">
        <v>1049</v>
      </c>
      <c r="B545" s="34" t="s">
        <v>1097</v>
      </c>
      <c r="C545" s="26">
        <v>303764</v>
      </c>
      <c r="D545" s="35" t="s">
        <v>1105</v>
      </c>
      <c r="E545" s="35" t="s">
        <v>1104</v>
      </c>
      <c r="F545" s="36">
        <v>2</v>
      </c>
      <c r="G545" s="33"/>
      <c r="H545" s="34">
        <v>1</v>
      </c>
      <c r="I545" s="32"/>
      <c r="J545" s="32"/>
      <c r="K545" s="31"/>
      <c r="L545" s="31"/>
      <c r="M545" s="33"/>
      <c r="N545" s="39">
        <v>1226100</v>
      </c>
      <c r="O545" s="40" t="s">
        <v>1901</v>
      </c>
      <c r="P545" s="68">
        <v>1</v>
      </c>
      <c r="Q545" s="95" t="s">
        <v>2131</v>
      </c>
      <c r="R545" s="123">
        <v>0.98</v>
      </c>
      <c r="S545" s="123">
        <v>1</v>
      </c>
      <c r="T545" s="96">
        <v>43411</v>
      </c>
      <c r="U545" s="95"/>
      <c r="V545" s="95"/>
      <c r="W545" s="95"/>
      <c r="X545" s="96">
        <v>43207</v>
      </c>
      <c r="Y545" s="147">
        <v>43214</v>
      </c>
      <c r="Z545" s="148">
        <v>43237</v>
      </c>
      <c r="AA545" s="147">
        <v>43249</v>
      </c>
      <c r="AB545" s="147">
        <v>43285</v>
      </c>
      <c r="AC545" s="95" t="s">
        <v>2187</v>
      </c>
      <c r="AD545" s="95"/>
      <c r="AE545" s="113">
        <f t="shared" si="81"/>
        <v>0</v>
      </c>
      <c r="AF545" s="60">
        <f t="shared" si="82"/>
        <v>0</v>
      </c>
      <c r="AG545" s="60">
        <f t="shared" si="83"/>
        <v>0</v>
      </c>
      <c r="AH545" s="60">
        <f t="shared" si="84"/>
        <v>0</v>
      </c>
      <c r="AI545" s="60">
        <f t="shared" si="85"/>
        <v>1</v>
      </c>
      <c r="AJ545" s="60">
        <f t="shared" si="86"/>
        <v>0</v>
      </c>
      <c r="AK545" s="60">
        <f t="shared" si="87"/>
        <v>0</v>
      </c>
      <c r="AL545" s="60">
        <f t="shared" si="88"/>
        <v>0</v>
      </c>
      <c r="AM545" s="60">
        <f t="shared" si="89"/>
        <v>0</v>
      </c>
      <c r="AN545" s="60">
        <f t="shared" si="90"/>
        <v>1</v>
      </c>
      <c r="AP545"/>
    </row>
    <row r="546" spans="1:43" ht="35.450000000000003" hidden="1" customHeight="1">
      <c r="A546" s="26" t="s">
        <v>1049</v>
      </c>
      <c r="B546" s="34" t="s">
        <v>1097</v>
      </c>
      <c r="C546" s="26">
        <v>303770</v>
      </c>
      <c r="D546" s="35" t="s">
        <v>1103</v>
      </c>
      <c r="E546" s="35" t="s">
        <v>1104</v>
      </c>
      <c r="F546" s="36">
        <v>2</v>
      </c>
      <c r="G546" s="33"/>
      <c r="H546" s="34">
        <v>1</v>
      </c>
      <c r="I546" s="32"/>
      <c r="J546" s="32"/>
      <c r="K546" s="31"/>
      <c r="L546" s="31"/>
      <c r="M546" s="33"/>
      <c r="N546" s="39">
        <v>994950</v>
      </c>
      <c r="O546" s="40" t="s">
        <v>1901</v>
      </c>
      <c r="P546" s="68">
        <v>1</v>
      </c>
      <c r="Q546" s="283" t="s">
        <v>2131</v>
      </c>
      <c r="R546" s="123">
        <v>0.95</v>
      </c>
      <c r="S546" s="123">
        <v>1</v>
      </c>
      <c r="T546" s="96">
        <v>43411</v>
      </c>
      <c r="U546" s="95"/>
      <c r="V546" s="95"/>
      <c r="W546" s="95"/>
      <c r="X546" s="96">
        <v>43207</v>
      </c>
      <c r="Y546" s="147">
        <v>43214</v>
      </c>
      <c r="Z546" s="148">
        <v>43237</v>
      </c>
      <c r="AA546" s="147">
        <v>43249</v>
      </c>
      <c r="AB546" s="147">
        <v>43285</v>
      </c>
      <c r="AC546" s="95" t="s">
        <v>2187</v>
      </c>
      <c r="AD546" s="95"/>
      <c r="AE546" s="113">
        <f t="shared" si="81"/>
        <v>0</v>
      </c>
      <c r="AF546" s="60">
        <f t="shared" si="82"/>
        <v>0</v>
      </c>
      <c r="AG546" s="60">
        <f t="shared" si="83"/>
        <v>0</v>
      </c>
      <c r="AH546" s="60">
        <f t="shared" si="84"/>
        <v>0</v>
      </c>
      <c r="AI546" s="60">
        <f t="shared" si="85"/>
        <v>1</v>
      </c>
      <c r="AJ546" s="60">
        <f t="shared" si="86"/>
        <v>0</v>
      </c>
      <c r="AK546" s="60">
        <f t="shared" si="87"/>
        <v>0</v>
      </c>
      <c r="AL546" s="60">
        <f t="shared" si="88"/>
        <v>0</v>
      </c>
      <c r="AM546" s="60">
        <f t="shared" si="89"/>
        <v>0</v>
      </c>
      <c r="AN546" s="60">
        <f t="shared" si="90"/>
        <v>1</v>
      </c>
      <c r="AP546"/>
    </row>
    <row r="547" spans="1:43" ht="35.450000000000003" hidden="1" customHeight="1">
      <c r="A547" s="26" t="s">
        <v>1049</v>
      </c>
      <c r="B547" s="34" t="s">
        <v>1097</v>
      </c>
      <c r="C547" s="26">
        <v>124983</v>
      </c>
      <c r="D547" s="35" t="s">
        <v>1141</v>
      </c>
      <c r="E547" s="35" t="s">
        <v>1107</v>
      </c>
      <c r="F547" s="36">
        <v>2</v>
      </c>
      <c r="G547" s="33"/>
      <c r="H547" s="34">
        <v>1</v>
      </c>
      <c r="I547" s="32"/>
      <c r="J547" s="32"/>
      <c r="K547" s="31"/>
      <c r="L547" s="31"/>
      <c r="M547" s="33"/>
      <c r="N547" s="39">
        <v>593250</v>
      </c>
      <c r="O547" s="40" t="s">
        <v>1901</v>
      </c>
      <c r="P547" s="68">
        <v>1</v>
      </c>
      <c r="Q547" s="283" t="s">
        <v>2131</v>
      </c>
      <c r="R547" s="123">
        <v>0.95</v>
      </c>
      <c r="S547" s="123">
        <v>1</v>
      </c>
      <c r="T547" s="96">
        <v>43411</v>
      </c>
      <c r="U547" s="95"/>
      <c r="V547" s="95"/>
      <c r="W547" s="95"/>
      <c r="X547" s="96">
        <v>43207</v>
      </c>
      <c r="Y547" s="147">
        <v>43214</v>
      </c>
      <c r="Z547" s="148">
        <v>43237</v>
      </c>
      <c r="AA547" s="147">
        <v>43249</v>
      </c>
      <c r="AB547" s="147">
        <v>43285</v>
      </c>
      <c r="AC547" s="95" t="s">
        <v>2187</v>
      </c>
      <c r="AD547" s="95"/>
      <c r="AE547" s="113">
        <f t="shared" si="81"/>
        <v>0</v>
      </c>
      <c r="AF547" s="60">
        <f t="shared" si="82"/>
        <v>0</v>
      </c>
      <c r="AG547" s="60">
        <f t="shared" si="83"/>
        <v>0</v>
      </c>
      <c r="AH547" s="60">
        <f t="shared" si="84"/>
        <v>0</v>
      </c>
      <c r="AI547" s="60">
        <f t="shared" si="85"/>
        <v>1</v>
      </c>
      <c r="AJ547" s="60">
        <f t="shared" si="86"/>
        <v>0</v>
      </c>
      <c r="AK547" s="60">
        <f t="shared" si="87"/>
        <v>0</v>
      </c>
      <c r="AL547" s="60">
        <f t="shared" si="88"/>
        <v>0</v>
      </c>
      <c r="AM547" s="60">
        <f t="shared" si="89"/>
        <v>0</v>
      </c>
      <c r="AN547" s="60">
        <f t="shared" si="90"/>
        <v>1</v>
      </c>
      <c r="AP547"/>
    </row>
    <row r="548" spans="1:43" ht="35.450000000000003" hidden="1" customHeight="1">
      <c r="A548" s="26" t="s">
        <v>1049</v>
      </c>
      <c r="B548" s="34" t="s">
        <v>1097</v>
      </c>
      <c r="C548" s="26">
        <v>303771</v>
      </c>
      <c r="D548" s="35" t="s">
        <v>1106</v>
      </c>
      <c r="E548" s="35" t="s">
        <v>1107</v>
      </c>
      <c r="F548" s="36">
        <v>2</v>
      </c>
      <c r="G548" s="33"/>
      <c r="H548" s="34">
        <v>1</v>
      </c>
      <c r="I548" s="32"/>
      <c r="J548" s="32"/>
      <c r="K548" s="31"/>
      <c r="L548" s="31"/>
      <c r="M548" s="33"/>
      <c r="N548" s="39">
        <v>1097460</v>
      </c>
      <c r="O548" s="40" t="s">
        <v>1901</v>
      </c>
      <c r="P548" s="68">
        <v>1</v>
      </c>
      <c r="Q548" s="95" t="s">
        <v>2131</v>
      </c>
      <c r="R548" s="123">
        <v>0.95</v>
      </c>
      <c r="S548" s="123">
        <v>1</v>
      </c>
      <c r="T548" s="96">
        <v>43411</v>
      </c>
      <c r="U548" s="95"/>
      <c r="V548" s="95"/>
      <c r="W548" s="95"/>
      <c r="X548" s="96">
        <v>43207</v>
      </c>
      <c r="Y548" s="147">
        <v>43214</v>
      </c>
      <c r="Z548" s="148">
        <v>43237</v>
      </c>
      <c r="AA548" s="147">
        <v>43249</v>
      </c>
      <c r="AB548" s="147">
        <v>43285</v>
      </c>
      <c r="AC548" s="95" t="s">
        <v>2187</v>
      </c>
      <c r="AD548" s="95"/>
      <c r="AE548" s="113">
        <f t="shared" si="81"/>
        <v>0</v>
      </c>
      <c r="AF548" s="60">
        <f t="shared" si="82"/>
        <v>0</v>
      </c>
      <c r="AG548" s="60">
        <f t="shared" si="83"/>
        <v>0</v>
      </c>
      <c r="AH548" s="60">
        <f t="shared" si="84"/>
        <v>0</v>
      </c>
      <c r="AI548" s="60">
        <f t="shared" si="85"/>
        <v>1</v>
      </c>
      <c r="AJ548" s="60">
        <f t="shared" si="86"/>
        <v>0</v>
      </c>
      <c r="AK548" s="60">
        <f t="shared" si="87"/>
        <v>0</v>
      </c>
      <c r="AL548" s="60">
        <f t="shared" si="88"/>
        <v>0</v>
      </c>
      <c r="AM548" s="60">
        <f t="shared" si="89"/>
        <v>0</v>
      </c>
      <c r="AN548" s="60">
        <f t="shared" si="90"/>
        <v>1</v>
      </c>
      <c r="AP548"/>
    </row>
    <row r="549" spans="1:43" ht="35.450000000000003" hidden="1" customHeight="1">
      <c r="A549" s="26" t="s">
        <v>1049</v>
      </c>
      <c r="B549" s="34" t="s">
        <v>1097</v>
      </c>
      <c r="C549" s="26">
        <v>303778</v>
      </c>
      <c r="D549" s="35" t="s">
        <v>1110</v>
      </c>
      <c r="E549" s="35" t="s">
        <v>1111</v>
      </c>
      <c r="F549" s="36">
        <v>2</v>
      </c>
      <c r="G549" s="33"/>
      <c r="H549" s="34">
        <v>1</v>
      </c>
      <c r="I549" s="32"/>
      <c r="J549" s="32"/>
      <c r="K549" s="31"/>
      <c r="L549" s="31"/>
      <c r="M549" s="33"/>
      <c r="N549" s="39">
        <v>1085400</v>
      </c>
      <c r="O549" s="40" t="s">
        <v>1901</v>
      </c>
      <c r="P549" s="68">
        <v>1</v>
      </c>
      <c r="Q549" s="95" t="s">
        <v>2131</v>
      </c>
      <c r="R549" s="123">
        <v>0.95</v>
      </c>
      <c r="S549" s="123">
        <v>1</v>
      </c>
      <c r="T549" s="96">
        <v>43411</v>
      </c>
      <c r="U549" s="95"/>
      <c r="V549" s="95"/>
      <c r="W549" s="95"/>
      <c r="X549" s="96">
        <v>43207</v>
      </c>
      <c r="Y549" s="147">
        <v>43214</v>
      </c>
      <c r="Z549" s="148">
        <v>43237</v>
      </c>
      <c r="AA549" s="147">
        <v>43249</v>
      </c>
      <c r="AB549" s="147">
        <v>43285</v>
      </c>
      <c r="AC549" s="95" t="s">
        <v>2187</v>
      </c>
      <c r="AD549" s="95"/>
      <c r="AE549" s="113">
        <f t="shared" si="81"/>
        <v>0</v>
      </c>
      <c r="AF549" s="60">
        <f t="shared" si="82"/>
        <v>0</v>
      </c>
      <c r="AG549" s="60">
        <f t="shared" si="83"/>
        <v>0</v>
      </c>
      <c r="AH549" s="60">
        <f t="shared" si="84"/>
        <v>0</v>
      </c>
      <c r="AI549" s="60">
        <f t="shared" si="85"/>
        <v>1</v>
      </c>
      <c r="AJ549" s="60">
        <f t="shared" si="86"/>
        <v>0</v>
      </c>
      <c r="AK549" s="60">
        <f t="shared" si="87"/>
        <v>0</v>
      </c>
      <c r="AL549" s="60">
        <f t="shared" si="88"/>
        <v>0</v>
      </c>
      <c r="AM549" s="60">
        <f t="shared" si="89"/>
        <v>0</v>
      </c>
      <c r="AN549" s="60">
        <f t="shared" si="90"/>
        <v>1</v>
      </c>
      <c r="AP549"/>
    </row>
    <row r="550" spans="1:43" ht="35.450000000000003" hidden="1" customHeight="1">
      <c r="A550" s="26" t="s">
        <v>1049</v>
      </c>
      <c r="B550" s="34" t="s">
        <v>1097</v>
      </c>
      <c r="C550" s="26">
        <v>125104</v>
      </c>
      <c r="D550" s="65" t="s">
        <v>1145</v>
      </c>
      <c r="E550" s="35" t="s">
        <v>1146</v>
      </c>
      <c r="F550" s="36">
        <v>2</v>
      </c>
      <c r="G550" s="33"/>
      <c r="H550" s="34">
        <v>1</v>
      </c>
      <c r="I550" s="32"/>
      <c r="J550" s="32"/>
      <c r="K550" s="31"/>
      <c r="L550" s="31"/>
      <c r="M550" s="33"/>
      <c r="N550" s="39">
        <v>331650</v>
      </c>
      <c r="O550" s="40" t="s">
        <v>1901</v>
      </c>
      <c r="P550" s="68">
        <v>1</v>
      </c>
      <c r="Q550" s="345" t="s">
        <v>1934</v>
      </c>
      <c r="R550" s="99"/>
      <c r="S550" s="99"/>
      <c r="T550" s="95"/>
      <c r="U550" s="95"/>
      <c r="V550" s="95"/>
      <c r="W550" s="95"/>
      <c r="X550" s="95"/>
      <c r="Y550" s="95"/>
      <c r="Z550" s="95"/>
      <c r="AA550" s="95"/>
      <c r="AB550" s="95"/>
      <c r="AC550" s="95"/>
      <c r="AD550" s="95"/>
      <c r="AE550" s="113">
        <f t="shared" si="81"/>
        <v>0</v>
      </c>
      <c r="AF550" s="60">
        <f t="shared" si="82"/>
        <v>0</v>
      </c>
      <c r="AG550" s="60">
        <f t="shared" si="83"/>
        <v>1</v>
      </c>
      <c r="AH550" s="60">
        <f t="shared" si="84"/>
        <v>0</v>
      </c>
      <c r="AI550" s="60">
        <f t="shared" si="85"/>
        <v>0</v>
      </c>
      <c r="AJ550" s="60">
        <f t="shared" si="86"/>
        <v>0</v>
      </c>
      <c r="AK550" s="60">
        <f t="shared" si="87"/>
        <v>0</v>
      </c>
      <c r="AL550" s="60">
        <f t="shared" si="88"/>
        <v>1</v>
      </c>
      <c r="AM550" s="60">
        <f t="shared" si="89"/>
        <v>0</v>
      </c>
      <c r="AN550" s="60">
        <f t="shared" si="90"/>
        <v>0</v>
      </c>
      <c r="AO550" t="s">
        <v>1902</v>
      </c>
      <c r="AP550"/>
      <c r="AQ550" s="396" t="s">
        <v>3541</v>
      </c>
    </row>
    <row r="551" spans="1:43" ht="35.450000000000003" hidden="1" customHeight="1">
      <c r="A551" s="26" t="s">
        <v>1049</v>
      </c>
      <c r="B551" s="34" t="s">
        <v>1097</v>
      </c>
      <c r="C551" s="26">
        <v>303823</v>
      </c>
      <c r="D551" s="35" t="s">
        <v>525</v>
      </c>
      <c r="E551" s="35" t="s">
        <v>1117</v>
      </c>
      <c r="F551" s="36">
        <v>2</v>
      </c>
      <c r="G551" s="33"/>
      <c r="H551" s="34">
        <v>1</v>
      </c>
      <c r="I551" s="32"/>
      <c r="J551" s="32"/>
      <c r="K551" s="31"/>
      <c r="L551" s="31"/>
      <c r="M551" s="33"/>
      <c r="N551" s="39">
        <v>974850</v>
      </c>
      <c r="O551" s="40" t="s">
        <v>1901</v>
      </c>
      <c r="P551" s="68">
        <v>1</v>
      </c>
      <c r="Q551" s="95" t="s">
        <v>2131</v>
      </c>
      <c r="R551" s="123">
        <v>0.95</v>
      </c>
      <c r="S551" s="123">
        <v>1</v>
      </c>
      <c r="T551" s="96">
        <v>43411</v>
      </c>
      <c r="U551" s="95"/>
      <c r="V551" s="95"/>
      <c r="W551" s="95"/>
      <c r="X551" s="96">
        <v>43207</v>
      </c>
      <c r="Y551" s="147">
        <v>43214</v>
      </c>
      <c r="Z551" s="148">
        <v>43237</v>
      </c>
      <c r="AA551" s="147">
        <v>43249</v>
      </c>
      <c r="AB551" s="147">
        <v>43285</v>
      </c>
      <c r="AC551" s="95" t="s">
        <v>2187</v>
      </c>
      <c r="AD551" s="95"/>
      <c r="AE551" s="113">
        <f t="shared" si="81"/>
        <v>0</v>
      </c>
      <c r="AF551" s="60">
        <f t="shared" si="82"/>
        <v>0</v>
      </c>
      <c r="AG551" s="60">
        <f t="shared" si="83"/>
        <v>0</v>
      </c>
      <c r="AH551" s="60">
        <f t="shared" si="84"/>
        <v>0</v>
      </c>
      <c r="AI551" s="60">
        <f t="shared" si="85"/>
        <v>1</v>
      </c>
      <c r="AJ551" s="60">
        <f t="shared" si="86"/>
        <v>0</v>
      </c>
      <c r="AK551" s="60">
        <f t="shared" si="87"/>
        <v>0</v>
      </c>
      <c r="AL551" s="60">
        <f t="shared" si="88"/>
        <v>0</v>
      </c>
      <c r="AM551" s="60">
        <f t="shared" si="89"/>
        <v>0</v>
      </c>
      <c r="AN551" s="60">
        <f t="shared" si="90"/>
        <v>1</v>
      </c>
      <c r="AP551"/>
    </row>
    <row r="552" spans="1:43" ht="35.450000000000003" hidden="1" customHeight="1">
      <c r="A552" s="26" t="s">
        <v>1049</v>
      </c>
      <c r="B552" s="34" t="s">
        <v>1097</v>
      </c>
      <c r="C552" s="26">
        <v>314249</v>
      </c>
      <c r="D552" s="35" t="s">
        <v>1116</v>
      </c>
      <c r="E552" s="35" t="s">
        <v>1117</v>
      </c>
      <c r="F552" s="36">
        <v>2</v>
      </c>
      <c r="G552" s="33"/>
      <c r="H552" s="34">
        <v>1</v>
      </c>
      <c r="I552" s="32"/>
      <c r="J552" s="32"/>
      <c r="K552" s="31"/>
      <c r="L552" s="31"/>
      <c r="M552" s="33"/>
      <c r="N552" s="39">
        <v>1100475</v>
      </c>
      <c r="O552" s="40" t="s">
        <v>1901</v>
      </c>
      <c r="P552" s="68">
        <v>1</v>
      </c>
      <c r="Q552" s="95" t="s">
        <v>2131</v>
      </c>
      <c r="R552" s="123">
        <v>0.95</v>
      </c>
      <c r="S552" s="123">
        <v>1</v>
      </c>
      <c r="T552" s="96">
        <v>43411</v>
      </c>
      <c r="U552" s="95"/>
      <c r="V552" s="95"/>
      <c r="W552" s="95"/>
      <c r="X552" s="96">
        <v>43207</v>
      </c>
      <c r="Y552" s="147">
        <v>43214</v>
      </c>
      <c r="Z552" s="148">
        <v>43237</v>
      </c>
      <c r="AA552" s="147">
        <v>43249</v>
      </c>
      <c r="AB552" s="147">
        <v>43285</v>
      </c>
      <c r="AC552" s="95" t="s">
        <v>2187</v>
      </c>
      <c r="AD552" s="95"/>
      <c r="AE552" s="113">
        <f t="shared" si="81"/>
        <v>0</v>
      </c>
      <c r="AF552" s="60">
        <f t="shared" si="82"/>
        <v>0</v>
      </c>
      <c r="AG552" s="60">
        <f t="shared" si="83"/>
        <v>0</v>
      </c>
      <c r="AH552" s="60">
        <f t="shared" si="84"/>
        <v>0</v>
      </c>
      <c r="AI552" s="60">
        <f t="shared" si="85"/>
        <v>1</v>
      </c>
      <c r="AJ552" s="60">
        <f t="shared" si="86"/>
        <v>0</v>
      </c>
      <c r="AK552" s="60">
        <f t="shared" si="87"/>
        <v>0</v>
      </c>
      <c r="AL552" s="60">
        <f t="shared" si="88"/>
        <v>0</v>
      </c>
      <c r="AM552" s="60">
        <f t="shared" si="89"/>
        <v>0</v>
      </c>
      <c r="AN552" s="60">
        <f t="shared" si="90"/>
        <v>1</v>
      </c>
      <c r="AP552"/>
    </row>
    <row r="553" spans="1:43" ht="35.450000000000003" hidden="1" customHeight="1">
      <c r="A553" s="26" t="s">
        <v>1049</v>
      </c>
      <c r="B553" s="34" t="s">
        <v>1097</v>
      </c>
      <c r="C553" s="26">
        <v>125152</v>
      </c>
      <c r="D553" s="65" t="s">
        <v>1142</v>
      </c>
      <c r="E553" s="35" t="s">
        <v>1138</v>
      </c>
      <c r="F553" s="36">
        <v>2</v>
      </c>
      <c r="G553" s="33"/>
      <c r="H553" s="34">
        <v>1</v>
      </c>
      <c r="I553" s="32"/>
      <c r="J553" s="32"/>
      <c r="K553" s="31"/>
      <c r="L553" s="31"/>
      <c r="M553" s="33"/>
      <c r="N553" s="39">
        <v>407025.00000001298</v>
      </c>
      <c r="O553" s="40" t="s">
        <v>1901</v>
      </c>
      <c r="P553" s="68">
        <v>1</v>
      </c>
      <c r="Q553" s="345" t="s">
        <v>1934</v>
      </c>
      <c r="R553" s="99"/>
      <c r="S553" s="99"/>
      <c r="T553" s="95"/>
      <c r="U553" s="95"/>
      <c r="V553" s="95"/>
      <c r="W553" s="95"/>
      <c r="X553" s="95"/>
      <c r="Y553" s="95"/>
      <c r="Z553" s="95"/>
      <c r="AA553" s="95"/>
      <c r="AB553" s="95"/>
      <c r="AC553" s="95"/>
      <c r="AD553" s="95"/>
      <c r="AE553" s="113">
        <f t="shared" si="81"/>
        <v>0</v>
      </c>
      <c r="AF553" s="60">
        <f t="shared" si="82"/>
        <v>0</v>
      </c>
      <c r="AG553" s="60">
        <f t="shared" si="83"/>
        <v>1</v>
      </c>
      <c r="AH553" s="60">
        <f t="shared" si="84"/>
        <v>0</v>
      </c>
      <c r="AI553" s="60">
        <f t="shared" si="85"/>
        <v>0</v>
      </c>
      <c r="AJ553" s="60">
        <f t="shared" si="86"/>
        <v>0</v>
      </c>
      <c r="AK553" s="60">
        <f t="shared" si="87"/>
        <v>0</v>
      </c>
      <c r="AL553" s="60">
        <f t="shared" si="88"/>
        <v>1</v>
      </c>
      <c r="AM553" s="60">
        <f t="shared" si="89"/>
        <v>0</v>
      </c>
      <c r="AN553" s="60">
        <f t="shared" si="90"/>
        <v>0</v>
      </c>
      <c r="AO553" t="s">
        <v>1902</v>
      </c>
      <c r="AP553"/>
      <c r="AQ553" s="396" t="s">
        <v>3541</v>
      </c>
    </row>
    <row r="554" spans="1:43" ht="35.450000000000003" hidden="1" customHeight="1">
      <c r="A554" s="26" t="s">
        <v>1049</v>
      </c>
      <c r="B554" s="34" t="s">
        <v>1097</v>
      </c>
      <c r="C554" s="26">
        <v>125161</v>
      </c>
      <c r="D554" s="35" t="s">
        <v>1139</v>
      </c>
      <c r="E554" s="35" t="s">
        <v>1138</v>
      </c>
      <c r="F554" s="36">
        <v>2</v>
      </c>
      <c r="G554" s="33"/>
      <c r="H554" s="34">
        <v>1</v>
      </c>
      <c r="I554" s="32"/>
      <c r="J554" s="32"/>
      <c r="K554" s="31"/>
      <c r="L554" s="31"/>
      <c r="M554" s="33"/>
      <c r="N554" s="39">
        <v>362250</v>
      </c>
      <c r="O554" s="40" t="s">
        <v>1901</v>
      </c>
      <c r="P554" s="68">
        <v>1</v>
      </c>
      <c r="Q554" s="95" t="s">
        <v>2131</v>
      </c>
      <c r="R554" s="123">
        <v>0.95</v>
      </c>
      <c r="S554" s="123">
        <v>1</v>
      </c>
      <c r="T554" s="96">
        <v>43411</v>
      </c>
      <c r="U554" s="95"/>
      <c r="V554" s="95"/>
      <c r="W554" s="95"/>
      <c r="X554" s="96">
        <v>43207</v>
      </c>
      <c r="Y554" s="147">
        <v>43214</v>
      </c>
      <c r="Z554" s="148">
        <v>43237</v>
      </c>
      <c r="AA554" s="147">
        <v>43249</v>
      </c>
      <c r="AB554" s="147">
        <v>43285</v>
      </c>
      <c r="AC554" s="95" t="s">
        <v>2187</v>
      </c>
      <c r="AD554" s="95"/>
      <c r="AE554" s="113">
        <f t="shared" si="81"/>
        <v>0</v>
      </c>
      <c r="AF554" s="60">
        <f t="shared" si="82"/>
        <v>0</v>
      </c>
      <c r="AG554" s="60">
        <f t="shared" si="83"/>
        <v>0</v>
      </c>
      <c r="AH554" s="60">
        <f t="shared" si="84"/>
        <v>0</v>
      </c>
      <c r="AI554" s="60">
        <f t="shared" si="85"/>
        <v>1</v>
      </c>
      <c r="AJ554" s="60">
        <f t="shared" si="86"/>
        <v>0</v>
      </c>
      <c r="AK554" s="60">
        <f t="shared" si="87"/>
        <v>0</v>
      </c>
      <c r="AL554" s="60">
        <f t="shared" si="88"/>
        <v>0</v>
      </c>
      <c r="AM554" s="60">
        <f t="shared" si="89"/>
        <v>0</v>
      </c>
      <c r="AN554" s="60">
        <f t="shared" si="90"/>
        <v>1</v>
      </c>
      <c r="AP554"/>
    </row>
    <row r="555" spans="1:43" ht="35.450000000000003" hidden="1" customHeight="1">
      <c r="A555" s="26" t="s">
        <v>1049</v>
      </c>
      <c r="B555" s="34" t="s">
        <v>1097</v>
      </c>
      <c r="C555" s="26">
        <v>314261</v>
      </c>
      <c r="D555" s="35" t="s">
        <v>1137</v>
      </c>
      <c r="E555" s="35" t="s">
        <v>1138</v>
      </c>
      <c r="F555" s="36">
        <v>2</v>
      </c>
      <c r="G555" s="33"/>
      <c r="H555" s="34">
        <v>1</v>
      </c>
      <c r="I555" s="32"/>
      <c r="J555" s="32"/>
      <c r="K555" s="31"/>
      <c r="L555" s="31"/>
      <c r="M555" s="33"/>
      <c r="N555" s="39">
        <v>530250</v>
      </c>
      <c r="O555" s="40" t="s">
        <v>1901</v>
      </c>
      <c r="P555" s="68">
        <v>1</v>
      </c>
      <c r="Q555" s="95" t="s">
        <v>2131</v>
      </c>
      <c r="R555" s="123">
        <v>0.95</v>
      </c>
      <c r="S555" s="123">
        <v>1</v>
      </c>
      <c r="T555" s="96">
        <v>43411</v>
      </c>
      <c r="U555" s="95"/>
      <c r="V555" s="95"/>
      <c r="W555" s="95"/>
      <c r="X555" s="96">
        <v>43207</v>
      </c>
      <c r="Y555" s="147">
        <v>43214</v>
      </c>
      <c r="Z555" s="148">
        <v>43237</v>
      </c>
      <c r="AA555" s="147">
        <v>43249</v>
      </c>
      <c r="AB555" s="147">
        <v>43285</v>
      </c>
      <c r="AC555" s="95" t="s">
        <v>2187</v>
      </c>
      <c r="AD555" s="95"/>
      <c r="AE555" s="113">
        <f t="shared" si="81"/>
        <v>0</v>
      </c>
      <c r="AF555" s="60">
        <f t="shared" si="82"/>
        <v>0</v>
      </c>
      <c r="AG555" s="60">
        <f t="shared" si="83"/>
        <v>0</v>
      </c>
      <c r="AH555" s="60">
        <f t="shared" si="84"/>
        <v>0</v>
      </c>
      <c r="AI555" s="60">
        <f t="shared" si="85"/>
        <v>1</v>
      </c>
      <c r="AJ555" s="60">
        <f t="shared" si="86"/>
        <v>0</v>
      </c>
      <c r="AK555" s="60">
        <f t="shared" si="87"/>
        <v>0</v>
      </c>
      <c r="AL555" s="60">
        <f t="shared" si="88"/>
        <v>0</v>
      </c>
      <c r="AM555" s="60">
        <f t="shared" si="89"/>
        <v>0</v>
      </c>
      <c r="AN555" s="60">
        <f t="shared" si="90"/>
        <v>1</v>
      </c>
      <c r="AP555"/>
    </row>
    <row r="556" spans="1:43" ht="35.450000000000003" hidden="1" customHeight="1">
      <c r="A556" s="26" t="s">
        <v>1049</v>
      </c>
      <c r="B556" s="34" t="s">
        <v>1097</v>
      </c>
      <c r="C556" s="26">
        <v>303783</v>
      </c>
      <c r="D556" s="35" t="s">
        <v>1118</v>
      </c>
      <c r="E556" s="35" t="s">
        <v>1119</v>
      </c>
      <c r="F556" s="36">
        <v>2</v>
      </c>
      <c r="G556" s="33"/>
      <c r="H556" s="34">
        <v>1</v>
      </c>
      <c r="I556" s="32"/>
      <c r="J556" s="32"/>
      <c r="K556" s="31"/>
      <c r="L556" s="31"/>
      <c r="M556" s="33"/>
      <c r="N556" s="39">
        <v>859275</v>
      </c>
      <c r="O556" s="40" t="s">
        <v>1901</v>
      </c>
      <c r="P556" s="68">
        <v>1</v>
      </c>
      <c r="Q556" s="95" t="s">
        <v>2131</v>
      </c>
      <c r="R556" s="123">
        <v>0.97</v>
      </c>
      <c r="S556" s="123">
        <v>1</v>
      </c>
      <c r="T556" s="96">
        <v>43411</v>
      </c>
      <c r="U556" s="95"/>
      <c r="V556" s="95"/>
      <c r="W556" s="95"/>
      <c r="X556" s="96">
        <v>43207</v>
      </c>
      <c r="Y556" s="147">
        <v>43214</v>
      </c>
      <c r="Z556" s="148">
        <v>43237</v>
      </c>
      <c r="AA556" s="147">
        <v>43249</v>
      </c>
      <c r="AB556" s="147">
        <v>43285</v>
      </c>
      <c r="AC556" s="95" t="s">
        <v>2187</v>
      </c>
      <c r="AD556" s="95"/>
      <c r="AE556" s="113">
        <f t="shared" si="81"/>
        <v>0</v>
      </c>
      <c r="AF556" s="60">
        <f t="shared" si="82"/>
        <v>0</v>
      </c>
      <c r="AG556" s="60">
        <f t="shared" si="83"/>
        <v>0</v>
      </c>
      <c r="AH556" s="60">
        <f t="shared" si="84"/>
        <v>0</v>
      </c>
      <c r="AI556" s="60">
        <f t="shared" si="85"/>
        <v>1</v>
      </c>
      <c r="AJ556" s="60">
        <f t="shared" si="86"/>
        <v>0</v>
      </c>
      <c r="AK556" s="60">
        <f t="shared" si="87"/>
        <v>0</v>
      </c>
      <c r="AL556" s="60">
        <f t="shared" si="88"/>
        <v>0</v>
      </c>
      <c r="AM556" s="60">
        <f t="shared" si="89"/>
        <v>0</v>
      </c>
      <c r="AN556" s="60">
        <f t="shared" si="90"/>
        <v>1</v>
      </c>
      <c r="AP556"/>
    </row>
    <row r="557" spans="1:43" ht="35.450000000000003" hidden="1" customHeight="1">
      <c r="A557" s="26" t="s">
        <v>1049</v>
      </c>
      <c r="B557" s="34" t="s">
        <v>1097</v>
      </c>
      <c r="C557" s="26">
        <v>303804</v>
      </c>
      <c r="D557" s="35" t="s">
        <v>1120</v>
      </c>
      <c r="E557" s="35" t="s">
        <v>1121</v>
      </c>
      <c r="F557" s="36">
        <v>2</v>
      </c>
      <c r="G557" s="33"/>
      <c r="H557" s="34">
        <v>1</v>
      </c>
      <c r="I557" s="32"/>
      <c r="J557" s="32"/>
      <c r="K557" s="31"/>
      <c r="L557" s="31"/>
      <c r="M557" s="33"/>
      <c r="N557" s="39">
        <v>829125</v>
      </c>
      <c r="O557" s="40" t="s">
        <v>1901</v>
      </c>
      <c r="P557" s="68">
        <v>1</v>
      </c>
      <c r="Q557" s="95" t="s">
        <v>2131</v>
      </c>
      <c r="R557" s="123">
        <v>0.95</v>
      </c>
      <c r="S557" s="123">
        <v>1</v>
      </c>
      <c r="T557" s="96">
        <v>43411</v>
      </c>
      <c r="U557" s="95"/>
      <c r="V557" s="95"/>
      <c r="W557" s="95"/>
      <c r="X557" s="96">
        <v>43207</v>
      </c>
      <c r="Y557" s="147">
        <v>43214</v>
      </c>
      <c r="Z557" s="148">
        <v>43237</v>
      </c>
      <c r="AA557" s="147">
        <v>43249</v>
      </c>
      <c r="AB557" s="147">
        <v>43285</v>
      </c>
      <c r="AC557" s="95" t="s">
        <v>2187</v>
      </c>
      <c r="AD557" s="95"/>
      <c r="AE557" s="113">
        <f t="shared" si="81"/>
        <v>0</v>
      </c>
      <c r="AF557" s="60">
        <f t="shared" si="82"/>
        <v>0</v>
      </c>
      <c r="AG557" s="60">
        <f t="shared" si="83"/>
        <v>0</v>
      </c>
      <c r="AH557" s="60">
        <f t="shared" si="84"/>
        <v>0</v>
      </c>
      <c r="AI557" s="60">
        <f t="shared" si="85"/>
        <v>1</v>
      </c>
      <c r="AJ557" s="60">
        <f t="shared" si="86"/>
        <v>0</v>
      </c>
      <c r="AK557" s="60">
        <f t="shared" si="87"/>
        <v>0</v>
      </c>
      <c r="AL557" s="60">
        <f t="shared" si="88"/>
        <v>0</v>
      </c>
      <c r="AM557" s="60">
        <f t="shared" si="89"/>
        <v>0</v>
      </c>
      <c r="AN557" s="60">
        <f t="shared" si="90"/>
        <v>1</v>
      </c>
      <c r="AP557"/>
    </row>
    <row r="558" spans="1:43" ht="35.450000000000003" hidden="1" customHeight="1">
      <c r="A558" s="26" t="s">
        <v>1049</v>
      </c>
      <c r="B558" s="34" t="s">
        <v>1097</v>
      </c>
      <c r="C558" s="26">
        <v>303776</v>
      </c>
      <c r="D558" s="35" t="s">
        <v>1124</v>
      </c>
      <c r="E558" s="35" t="s">
        <v>58</v>
      </c>
      <c r="F558" s="36">
        <v>2</v>
      </c>
      <c r="G558" s="33"/>
      <c r="H558" s="34">
        <v>1</v>
      </c>
      <c r="I558" s="32"/>
      <c r="J558" s="32"/>
      <c r="K558" s="31"/>
      <c r="L558" s="31"/>
      <c r="M558" s="33"/>
      <c r="N558" s="39">
        <v>854250</v>
      </c>
      <c r="O558" s="40" t="s">
        <v>1901</v>
      </c>
      <c r="P558" s="68">
        <v>1</v>
      </c>
      <c r="Q558" s="95" t="s">
        <v>2131</v>
      </c>
      <c r="R558" s="123">
        <v>0.95</v>
      </c>
      <c r="S558" s="123">
        <v>1</v>
      </c>
      <c r="T558" s="96">
        <v>43411</v>
      </c>
      <c r="U558" s="95"/>
      <c r="V558" s="95"/>
      <c r="W558" s="95"/>
      <c r="X558" s="96">
        <v>43207</v>
      </c>
      <c r="Y558" s="147">
        <v>43214</v>
      </c>
      <c r="Z558" s="148">
        <v>43237</v>
      </c>
      <c r="AA558" s="147">
        <v>43249</v>
      </c>
      <c r="AB558" s="147">
        <v>43285</v>
      </c>
      <c r="AC558" s="95" t="s">
        <v>2187</v>
      </c>
      <c r="AD558" s="95"/>
      <c r="AE558" s="113">
        <f t="shared" si="81"/>
        <v>0</v>
      </c>
      <c r="AF558" s="60">
        <f t="shared" si="82"/>
        <v>0</v>
      </c>
      <c r="AG558" s="60">
        <f t="shared" si="83"/>
        <v>0</v>
      </c>
      <c r="AH558" s="60">
        <f t="shared" si="84"/>
        <v>0</v>
      </c>
      <c r="AI558" s="60">
        <f t="shared" si="85"/>
        <v>1</v>
      </c>
      <c r="AJ558" s="60">
        <f t="shared" si="86"/>
        <v>0</v>
      </c>
      <c r="AK558" s="60">
        <f t="shared" si="87"/>
        <v>0</v>
      </c>
      <c r="AL558" s="60">
        <f t="shared" si="88"/>
        <v>0</v>
      </c>
      <c r="AM558" s="60">
        <f t="shared" si="89"/>
        <v>0</v>
      </c>
      <c r="AN558" s="60">
        <f t="shared" si="90"/>
        <v>1</v>
      </c>
      <c r="AP558"/>
    </row>
    <row r="559" spans="1:43" ht="35.450000000000003" hidden="1" customHeight="1">
      <c r="A559" s="26" t="s">
        <v>1049</v>
      </c>
      <c r="B559" s="34" t="s">
        <v>1097</v>
      </c>
      <c r="C559" s="26">
        <v>303813</v>
      </c>
      <c r="D559" s="35" t="s">
        <v>1125</v>
      </c>
      <c r="E559" s="35" t="s">
        <v>58</v>
      </c>
      <c r="F559" s="36">
        <v>2</v>
      </c>
      <c r="G559" s="33"/>
      <c r="H559" s="34">
        <v>1</v>
      </c>
      <c r="I559" s="32"/>
      <c r="J559" s="32"/>
      <c r="K559" s="31"/>
      <c r="L559" s="31"/>
      <c r="M559" s="33"/>
      <c r="N559" s="39">
        <v>844200</v>
      </c>
      <c r="O559" s="40" t="s">
        <v>1901</v>
      </c>
      <c r="P559" s="68">
        <v>1</v>
      </c>
      <c r="Q559" s="95" t="s">
        <v>2131</v>
      </c>
      <c r="R559" s="123">
        <v>0.95</v>
      </c>
      <c r="S559" s="123">
        <v>1</v>
      </c>
      <c r="T559" s="96">
        <v>43411</v>
      </c>
      <c r="U559" s="95"/>
      <c r="V559" s="95"/>
      <c r="W559" s="95"/>
      <c r="X559" s="96">
        <v>43207</v>
      </c>
      <c r="Y559" s="147">
        <v>43214</v>
      </c>
      <c r="Z559" s="148">
        <v>43237</v>
      </c>
      <c r="AA559" s="147">
        <v>43249</v>
      </c>
      <c r="AB559" s="147">
        <v>43285</v>
      </c>
      <c r="AC559" s="95" t="s">
        <v>2187</v>
      </c>
      <c r="AD559" s="95"/>
      <c r="AE559" s="113">
        <f t="shared" si="81"/>
        <v>0</v>
      </c>
      <c r="AF559" s="60">
        <f t="shared" si="82"/>
        <v>0</v>
      </c>
      <c r="AG559" s="60">
        <f t="shared" si="83"/>
        <v>0</v>
      </c>
      <c r="AH559" s="60">
        <f t="shared" si="84"/>
        <v>0</v>
      </c>
      <c r="AI559" s="60">
        <f t="shared" si="85"/>
        <v>1</v>
      </c>
      <c r="AJ559" s="60">
        <f t="shared" si="86"/>
        <v>0</v>
      </c>
      <c r="AK559" s="60">
        <f t="shared" si="87"/>
        <v>0</v>
      </c>
      <c r="AL559" s="60">
        <f t="shared" si="88"/>
        <v>0</v>
      </c>
      <c r="AM559" s="60">
        <f t="shared" si="89"/>
        <v>0</v>
      </c>
      <c r="AN559" s="60">
        <f t="shared" si="90"/>
        <v>1</v>
      </c>
      <c r="AP559"/>
    </row>
    <row r="560" spans="1:43" ht="35.450000000000003" hidden="1" customHeight="1">
      <c r="A560" s="26" t="s">
        <v>1049</v>
      </c>
      <c r="B560" s="34" t="s">
        <v>1097</v>
      </c>
      <c r="C560" s="26">
        <v>314251</v>
      </c>
      <c r="D560" s="35" t="s">
        <v>1140</v>
      </c>
      <c r="E560" s="35" t="s">
        <v>58</v>
      </c>
      <c r="F560" s="36">
        <v>2</v>
      </c>
      <c r="G560" s="33"/>
      <c r="H560" s="34">
        <v>1</v>
      </c>
      <c r="I560" s="32"/>
      <c r="J560" s="32"/>
      <c r="K560" s="31"/>
      <c r="L560" s="31"/>
      <c r="M560" s="33"/>
      <c r="N560" s="39">
        <v>672000</v>
      </c>
      <c r="O560" s="40" t="s">
        <v>1901</v>
      </c>
      <c r="P560" s="68">
        <v>1</v>
      </c>
      <c r="Q560" s="95" t="s">
        <v>2131</v>
      </c>
      <c r="R560" s="123">
        <v>0.95</v>
      </c>
      <c r="S560" s="123">
        <v>1</v>
      </c>
      <c r="T560" s="96">
        <v>43411</v>
      </c>
      <c r="U560" s="95"/>
      <c r="V560" s="95"/>
      <c r="W560" s="95"/>
      <c r="X560" s="96">
        <v>43207</v>
      </c>
      <c r="Y560" s="147">
        <v>43214</v>
      </c>
      <c r="Z560" s="148">
        <v>43237</v>
      </c>
      <c r="AA560" s="147">
        <v>43249</v>
      </c>
      <c r="AB560" s="147">
        <v>43285</v>
      </c>
      <c r="AC560" s="95" t="s">
        <v>2187</v>
      </c>
      <c r="AD560" s="95"/>
      <c r="AE560" s="113">
        <f t="shared" si="81"/>
        <v>0</v>
      </c>
      <c r="AF560" s="60">
        <f t="shared" si="82"/>
        <v>0</v>
      </c>
      <c r="AG560" s="60">
        <f t="shared" si="83"/>
        <v>0</v>
      </c>
      <c r="AH560" s="60">
        <f t="shared" si="84"/>
        <v>0</v>
      </c>
      <c r="AI560" s="60">
        <f t="shared" si="85"/>
        <v>1</v>
      </c>
      <c r="AJ560" s="60">
        <f t="shared" si="86"/>
        <v>0</v>
      </c>
      <c r="AK560" s="60">
        <f t="shared" si="87"/>
        <v>0</v>
      </c>
      <c r="AL560" s="60">
        <f t="shared" si="88"/>
        <v>0</v>
      </c>
      <c r="AM560" s="60">
        <f t="shared" si="89"/>
        <v>0</v>
      </c>
      <c r="AN560" s="60">
        <f t="shared" si="90"/>
        <v>1</v>
      </c>
      <c r="AP560"/>
    </row>
    <row r="561" spans="1:42" ht="35.450000000000003" hidden="1" customHeight="1">
      <c r="A561" s="26" t="s">
        <v>1049</v>
      </c>
      <c r="B561" s="34" t="s">
        <v>1097</v>
      </c>
      <c r="C561" s="26">
        <v>303768</v>
      </c>
      <c r="D561" s="35" t="s">
        <v>1128</v>
      </c>
      <c r="E561" s="35" t="s">
        <v>1129</v>
      </c>
      <c r="F561" s="36">
        <v>2</v>
      </c>
      <c r="G561" s="33"/>
      <c r="H561" s="34">
        <v>1</v>
      </c>
      <c r="I561" s="32"/>
      <c r="J561" s="32"/>
      <c r="K561" s="31"/>
      <c r="L561" s="31"/>
      <c r="M561" s="33"/>
      <c r="N561" s="39">
        <v>844200</v>
      </c>
      <c r="O561" s="40" t="s">
        <v>1901</v>
      </c>
      <c r="P561" s="68">
        <v>1</v>
      </c>
      <c r="Q561" s="95" t="s">
        <v>2131</v>
      </c>
      <c r="R561" s="123">
        <v>0.92</v>
      </c>
      <c r="S561" s="123">
        <v>1</v>
      </c>
      <c r="T561" s="96">
        <v>43411</v>
      </c>
      <c r="U561" s="95"/>
      <c r="V561" s="95"/>
      <c r="W561" s="95"/>
      <c r="X561" s="96">
        <v>43207</v>
      </c>
      <c r="Y561" s="147">
        <v>43214</v>
      </c>
      <c r="Z561" s="148">
        <v>43237</v>
      </c>
      <c r="AA561" s="147">
        <v>43249</v>
      </c>
      <c r="AB561" s="147">
        <v>43285</v>
      </c>
      <c r="AC561" s="95" t="s">
        <v>2187</v>
      </c>
      <c r="AD561" s="95"/>
      <c r="AE561" s="113">
        <f t="shared" si="81"/>
        <v>0</v>
      </c>
      <c r="AF561" s="60">
        <f t="shared" si="82"/>
        <v>0</v>
      </c>
      <c r="AG561" s="60">
        <f t="shared" si="83"/>
        <v>0</v>
      </c>
      <c r="AH561" s="60">
        <f t="shared" si="84"/>
        <v>0</v>
      </c>
      <c r="AI561" s="60">
        <f t="shared" si="85"/>
        <v>1</v>
      </c>
      <c r="AJ561" s="60">
        <f t="shared" si="86"/>
        <v>0</v>
      </c>
      <c r="AK561" s="60">
        <f t="shared" si="87"/>
        <v>0</v>
      </c>
      <c r="AL561" s="60">
        <f t="shared" si="88"/>
        <v>0</v>
      </c>
      <c r="AM561" s="60">
        <f t="shared" si="89"/>
        <v>0</v>
      </c>
      <c r="AN561" s="60">
        <f t="shared" si="90"/>
        <v>1</v>
      </c>
      <c r="AP561"/>
    </row>
    <row r="562" spans="1:42" ht="35.450000000000003" hidden="1" customHeight="1">
      <c r="A562" s="26" t="s">
        <v>1049</v>
      </c>
      <c r="B562" s="34" t="s">
        <v>1097</v>
      </c>
      <c r="C562" s="26">
        <v>303753</v>
      </c>
      <c r="D562" s="35" t="s">
        <v>1132</v>
      </c>
      <c r="E562" s="35" t="s">
        <v>1133</v>
      </c>
      <c r="F562" s="36">
        <v>2</v>
      </c>
      <c r="G562" s="33"/>
      <c r="H562" s="34">
        <v>1</v>
      </c>
      <c r="I562" s="32"/>
      <c r="J562" s="32"/>
      <c r="K562" s="31"/>
      <c r="L562" s="31"/>
      <c r="M562" s="33"/>
      <c r="N562" s="39">
        <v>844200</v>
      </c>
      <c r="O562" s="40" t="s">
        <v>1901</v>
      </c>
      <c r="P562" s="68">
        <v>1</v>
      </c>
      <c r="Q562" s="95" t="s">
        <v>2131</v>
      </c>
      <c r="R562" s="123">
        <v>0.95</v>
      </c>
      <c r="S562" s="123">
        <v>1</v>
      </c>
      <c r="T562" s="96">
        <v>43411</v>
      </c>
      <c r="U562" s="95"/>
      <c r="V562" s="95"/>
      <c r="W562" s="95"/>
      <c r="X562" s="96">
        <v>43207</v>
      </c>
      <c r="Y562" s="147">
        <v>43214</v>
      </c>
      <c r="Z562" s="148">
        <v>43237</v>
      </c>
      <c r="AA562" s="147">
        <v>43249</v>
      </c>
      <c r="AB562" s="147">
        <v>43285</v>
      </c>
      <c r="AC562" s="95" t="s">
        <v>2187</v>
      </c>
      <c r="AD562" s="95"/>
      <c r="AE562" s="113">
        <f t="shared" si="81"/>
        <v>0</v>
      </c>
      <c r="AF562" s="60">
        <f t="shared" si="82"/>
        <v>0</v>
      </c>
      <c r="AG562" s="60">
        <f t="shared" si="83"/>
        <v>0</v>
      </c>
      <c r="AH562" s="60">
        <f t="shared" si="84"/>
        <v>0</v>
      </c>
      <c r="AI562" s="60">
        <f t="shared" si="85"/>
        <v>1</v>
      </c>
      <c r="AJ562" s="60">
        <f t="shared" si="86"/>
        <v>0</v>
      </c>
      <c r="AK562" s="60">
        <f t="shared" si="87"/>
        <v>0</v>
      </c>
      <c r="AL562" s="60">
        <f t="shared" si="88"/>
        <v>0</v>
      </c>
      <c r="AM562" s="60">
        <f t="shared" si="89"/>
        <v>0</v>
      </c>
      <c r="AN562" s="60">
        <f t="shared" si="90"/>
        <v>1</v>
      </c>
      <c r="AP562"/>
    </row>
    <row r="563" spans="1:42" ht="35.450000000000003" hidden="1" customHeight="1">
      <c r="A563" s="26" t="s">
        <v>1049</v>
      </c>
      <c r="B563" s="34" t="s">
        <v>1097</v>
      </c>
      <c r="C563" s="26">
        <v>303800</v>
      </c>
      <c r="D563" s="35" t="s">
        <v>1134</v>
      </c>
      <c r="E563" s="35" t="s">
        <v>1133</v>
      </c>
      <c r="F563" s="36">
        <v>2</v>
      </c>
      <c r="G563" s="33"/>
      <c r="H563" s="34">
        <v>1</v>
      </c>
      <c r="I563" s="32"/>
      <c r="J563" s="32"/>
      <c r="K563" s="31"/>
      <c r="L563" s="31"/>
      <c r="M563" s="33"/>
      <c r="N563" s="39">
        <v>844200</v>
      </c>
      <c r="O563" s="40" t="s">
        <v>1901</v>
      </c>
      <c r="P563" s="68">
        <v>1</v>
      </c>
      <c r="Q563" s="95" t="s">
        <v>2131</v>
      </c>
      <c r="R563" s="123">
        <v>0.95</v>
      </c>
      <c r="S563" s="123">
        <v>1</v>
      </c>
      <c r="T563" s="96">
        <v>43411</v>
      </c>
      <c r="U563" s="95"/>
      <c r="V563" s="95"/>
      <c r="W563" s="95"/>
      <c r="X563" s="96">
        <v>43207</v>
      </c>
      <c r="Y563" s="147">
        <v>43214</v>
      </c>
      <c r="Z563" s="148">
        <v>43237</v>
      </c>
      <c r="AA563" s="147">
        <v>43249</v>
      </c>
      <c r="AB563" s="147">
        <v>43285</v>
      </c>
      <c r="AC563" s="95" t="s">
        <v>2187</v>
      </c>
      <c r="AD563" s="95"/>
      <c r="AE563" s="113">
        <f t="shared" si="81"/>
        <v>0</v>
      </c>
      <c r="AF563" s="60">
        <f t="shared" si="82"/>
        <v>0</v>
      </c>
      <c r="AG563" s="60">
        <f t="shared" si="83"/>
        <v>0</v>
      </c>
      <c r="AH563" s="60">
        <f t="shared" si="84"/>
        <v>0</v>
      </c>
      <c r="AI563" s="60">
        <f t="shared" si="85"/>
        <v>1</v>
      </c>
      <c r="AJ563" s="60">
        <f t="shared" si="86"/>
        <v>0</v>
      </c>
      <c r="AK563" s="60">
        <f t="shared" si="87"/>
        <v>0</v>
      </c>
      <c r="AL563" s="60">
        <f t="shared" si="88"/>
        <v>0</v>
      </c>
      <c r="AM563" s="60">
        <f t="shared" si="89"/>
        <v>0</v>
      </c>
      <c r="AN563" s="60">
        <f t="shared" si="90"/>
        <v>1</v>
      </c>
      <c r="AP563"/>
    </row>
    <row r="564" spans="1:42" ht="35.450000000000003" hidden="1" customHeight="1">
      <c r="A564" s="26" t="s">
        <v>1049</v>
      </c>
      <c r="B564" s="34" t="s">
        <v>1097</v>
      </c>
      <c r="C564" s="26">
        <v>303782</v>
      </c>
      <c r="D564" s="35" t="s">
        <v>1135</v>
      </c>
      <c r="E564" s="35" t="s">
        <v>1136</v>
      </c>
      <c r="F564" s="36">
        <v>2</v>
      </c>
      <c r="G564" s="33"/>
      <c r="H564" s="34">
        <v>1</v>
      </c>
      <c r="I564" s="32"/>
      <c r="J564" s="32"/>
      <c r="K564" s="31"/>
      <c r="L564" s="31"/>
      <c r="M564" s="33"/>
      <c r="N564" s="39">
        <v>1226100</v>
      </c>
      <c r="O564" s="40" t="s">
        <v>1901</v>
      </c>
      <c r="P564" s="68">
        <v>1</v>
      </c>
      <c r="Q564" s="95" t="s">
        <v>2131</v>
      </c>
      <c r="R564" s="123">
        <v>0.98</v>
      </c>
      <c r="S564" s="123">
        <v>1</v>
      </c>
      <c r="T564" s="96">
        <v>43411</v>
      </c>
      <c r="U564" s="95"/>
      <c r="V564" s="95"/>
      <c r="W564" s="95"/>
      <c r="X564" s="96">
        <v>43207</v>
      </c>
      <c r="Y564" s="147">
        <v>43214</v>
      </c>
      <c r="Z564" s="148">
        <v>43237</v>
      </c>
      <c r="AA564" s="147">
        <v>43249</v>
      </c>
      <c r="AB564" s="147">
        <v>43285</v>
      </c>
      <c r="AC564" s="95" t="s">
        <v>2187</v>
      </c>
      <c r="AD564" s="95"/>
      <c r="AE564" s="113">
        <f t="shared" si="81"/>
        <v>0</v>
      </c>
      <c r="AF564" s="60">
        <f t="shared" si="82"/>
        <v>0</v>
      </c>
      <c r="AG564" s="60">
        <f t="shared" si="83"/>
        <v>0</v>
      </c>
      <c r="AH564" s="60">
        <f t="shared" si="84"/>
        <v>0</v>
      </c>
      <c r="AI564" s="60">
        <f t="shared" si="85"/>
        <v>1</v>
      </c>
      <c r="AJ564" s="60">
        <f t="shared" si="86"/>
        <v>0</v>
      </c>
      <c r="AK564" s="60">
        <f t="shared" si="87"/>
        <v>0</v>
      </c>
      <c r="AL564" s="60">
        <f t="shared" si="88"/>
        <v>0</v>
      </c>
      <c r="AM564" s="60">
        <f t="shared" si="89"/>
        <v>0</v>
      </c>
      <c r="AN564" s="60">
        <f t="shared" si="90"/>
        <v>1</v>
      </c>
      <c r="AP564"/>
    </row>
    <row r="565" spans="1:42" ht="35.450000000000003" hidden="1" customHeight="1">
      <c r="A565" s="26" t="s">
        <v>692</v>
      </c>
      <c r="B565" s="34" t="s">
        <v>725</v>
      </c>
      <c r="C565" s="26">
        <v>301871</v>
      </c>
      <c r="D565" s="35" t="s">
        <v>777</v>
      </c>
      <c r="E565" s="35" t="s">
        <v>778</v>
      </c>
      <c r="F565" s="36">
        <v>1</v>
      </c>
      <c r="G565" s="33"/>
      <c r="H565" s="34">
        <v>1</v>
      </c>
      <c r="I565" s="32"/>
      <c r="J565" s="32"/>
      <c r="K565" s="31"/>
      <c r="L565" s="31"/>
      <c r="M565" s="33"/>
      <c r="N565" s="39">
        <v>1155364.48</v>
      </c>
      <c r="O565" s="40" t="s">
        <v>1901</v>
      </c>
      <c r="P565" s="68">
        <v>1</v>
      </c>
      <c r="Q565" s="95" t="s">
        <v>1942</v>
      </c>
      <c r="R565" s="317">
        <v>0.65</v>
      </c>
      <c r="S565" s="317">
        <v>0.7</v>
      </c>
      <c r="T565" s="95"/>
      <c r="U565" s="95"/>
      <c r="V565" s="95"/>
      <c r="W565" s="95"/>
      <c r="X565" s="95"/>
      <c r="Y565" s="95"/>
      <c r="Z565" s="95"/>
      <c r="AA565" s="95"/>
      <c r="AB565" s="95"/>
      <c r="AC565" s="95"/>
      <c r="AD565" s="95"/>
      <c r="AE565" s="113">
        <f t="shared" si="81"/>
        <v>0</v>
      </c>
      <c r="AF565" s="60">
        <f t="shared" si="82"/>
        <v>0</v>
      </c>
      <c r="AG565" s="60">
        <f t="shared" si="83"/>
        <v>0</v>
      </c>
      <c r="AH565" s="60">
        <f t="shared" si="84"/>
        <v>1</v>
      </c>
      <c r="AI565" s="60">
        <f t="shared" si="85"/>
        <v>0</v>
      </c>
      <c r="AJ565" s="60">
        <f t="shared" si="86"/>
        <v>0</v>
      </c>
      <c r="AK565" s="60">
        <f t="shared" si="87"/>
        <v>0</v>
      </c>
      <c r="AL565" s="60">
        <f t="shared" si="88"/>
        <v>0</v>
      </c>
      <c r="AM565" s="60">
        <f t="shared" si="89"/>
        <v>1</v>
      </c>
      <c r="AN565" s="60">
        <f t="shared" si="90"/>
        <v>0</v>
      </c>
      <c r="AP565" s="359" t="s">
        <v>3548</v>
      </c>
    </row>
    <row r="566" spans="1:42" ht="35.450000000000003" hidden="1" customHeight="1">
      <c r="A566" s="26" t="s">
        <v>692</v>
      </c>
      <c r="B566" s="34" t="s">
        <v>725</v>
      </c>
      <c r="C566" s="26">
        <v>309505</v>
      </c>
      <c r="D566" s="35" t="s">
        <v>515</v>
      </c>
      <c r="E566" s="35" t="s">
        <v>778</v>
      </c>
      <c r="F566" s="36">
        <v>1</v>
      </c>
      <c r="G566" s="33"/>
      <c r="H566" s="34">
        <v>1</v>
      </c>
      <c r="I566" s="32"/>
      <c r="J566" s="32"/>
      <c r="K566" s="31"/>
      <c r="L566" s="31"/>
      <c r="M566" s="33"/>
      <c r="N566" s="39">
        <v>1005974.09</v>
      </c>
      <c r="O566" s="40" t="s">
        <v>1901</v>
      </c>
      <c r="P566" s="68">
        <v>1</v>
      </c>
      <c r="Q566" s="95" t="s">
        <v>1942</v>
      </c>
      <c r="R566" s="317">
        <v>0.65</v>
      </c>
      <c r="S566" s="317">
        <v>0.7</v>
      </c>
      <c r="T566" s="95"/>
      <c r="U566" s="95"/>
      <c r="V566" s="95"/>
      <c r="W566" s="95"/>
      <c r="X566" s="95"/>
      <c r="Y566" s="95"/>
      <c r="Z566" s="95"/>
      <c r="AA566" s="95"/>
      <c r="AB566" s="95"/>
      <c r="AC566" s="95"/>
      <c r="AD566" s="95"/>
      <c r="AE566" s="113">
        <f t="shared" si="81"/>
        <v>0</v>
      </c>
      <c r="AF566" s="60">
        <f t="shared" si="82"/>
        <v>0</v>
      </c>
      <c r="AG566" s="60">
        <f t="shared" si="83"/>
        <v>0</v>
      </c>
      <c r="AH566" s="60">
        <f t="shared" si="84"/>
        <v>1</v>
      </c>
      <c r="AI566" s="60">
        <f t="shared" si="85"/>
        <v>0</v>
      </c>
      <c r="AJ566" s="60">
        <f t="shared" si="86"/>
        <v>0</v>
      </c>
      <c r="AK566" s="60">
        <f t="shared" si="87"/>
        <v>0</v>
      </c>
      <c r="AL566" s="60">
        <f t="shared" si="88"/>
        <v>0</v>
      </c>
      <c r="AM566" s="60">
        <f t="shared" si="89"/>
        <v>1</v>
      </c>
      <c r="AN566" s="60">
        <f t="shared" si="90"/>
        <v>0</v>
      </c>
      <c r="AP566" s="359" t="s">
        <v>3548</v>
      </c>
    </row>
    <row r="567" spans="1:42" ht="35.450000000000003" hidden="1" customHeight="1">
      <c r="A567" s="26" t="s">
        <v>692</v>
      </c>
      <c r="B567" s="34" t="s">
        <v>725</v>
      </c>
      <c r="C567" s="26">
        <v>309515</v>
      </c>
      <c r="D567" s="35" t="s">
        <v>779</v>
      </c>
      <c r="E567" s="35" t="s">
        <v>778</v>
      </c>
      <c r="F567" s="36">
        <v>1</v>
      </c>
      <c r="G567" s="33"/>
      <c r="H567" s="34">
        <v>1</v>
      </c>
      <c r="I567" s="32"/>
      <c r="J567" s="32"/>
      <c r="K567" s="31"/>
      <c r="L567" s="31"/>
      <c r="M567" s="33"/>
      <c r="N567" s="39">
        <v>2106133.08</v>
      </c>
      <c r="O567" s="40" t="s">
        <v>1901</v>
      </c>
      <c r="P567" s="68">
        <v>1</v>
      </c>
      <c r="Q567" s="95" t="s">
        <v>1942</v>
      </c>
      <c r="R567" s="317">
        <v>0.65</v>
      </c>
      <c r="S567" s="317">
        <v>0.75</v>
      </c>
      <c r="T567" s="95"/>
      <c r="U567" s="95"/>
      <c r="V567" s="95"/>
      <c r="W567" s="95"/>
      <c r="X567" s="95"/>
      <c r="Y567" s="95"/>
      <c r="Z567" s="95"/>
      <c r="AA567" s="95"/>
      <c r="AB567" s="95"/>
      <c r="AC567" s="95"/>
      <c r="AD567" s="95"/>
      <c r="AE567" s="113">
        <f t="shared" si="81"/>
        <v>0</v>
      </c>
      <c r="AF567" s="60">
        <f t="shared" si="82"/>
        <v>0</v>
      </c>
      <c r="AG567" s="60">
        <f t="shared" si="83"/>
        <v>0</v>
      </c>
      <c r="AH567" s="60">
        <f t="shared" si="84"/>
        <v>1</v>
      </c>
      <c r="AI567" s="60">
        <f t="shared" si="85"/>
        <v>0</v>
      </c>
      <c r="AJ567" s="60">
        <f t="shared" si="86"/>
        <v>0</v>
      </c>
      <c r="AK567" s="60">
        <f t="shared" si="87"/>
        <v>0</v>
      </c>
      <c r="AL567" s="60">
        <f t="shared" si="88"/>
        <v>0</v>
      </c>
      <c r="AM567" s="60">
        <f t="shared" si="89"/>
        <v>1</v>
      </c>
      <c r="AN567" s="60">
        <f t="shared" si="90"/>
        <v>0</v>
      </c>
      <c r="AP567" s="359" t="s">
        <v>3548</v>
      </c>
    </row>
    <row r="568" spans="1:42" ht="35.450000000000003" hidden="1" customHeight="1">
      <c r="A568" s="26" t="s">
        <v>692</v>
      </c>
      <c r="B568" s="34" t="s">
        <v>725</v>
      </c>
      <c r="C568" s="26">
        <v>111639</v>
      </c>
      <c r="D568" s="346" t="s">
        <v>754</v>
      </c>
      <c r="E568" s="35" t="s">
        <v>755</v>
      </c>
      <c r="F568" s="36">
        <v>2</v>
      </c>
      <c r="G568" s="33"/>
      <c r="H568" s="34">
        <v>1</v>
      </c>
      <c r="I568" s="438"/>
      <c r="J568" s="438"/>
      <c r="K568" s="31"/>
      <c r="L568" s="31"/>
      <c r="M568" s="33"/>
      <c r="N568" s="39">
        <v>6161438.9000000004</v>
      </c>
      <c r="O568" s="40" t="s">
        <v>1901</v>
      </c>
      <c r="P568" s="68">
        <v>1</v>
      </c>
      <c r="Q568" s="345" t="s">
        <v>1934</v>
      </c>
      <c r="R568" s="347"/>
      <c r="S568" s="347"/>
      <c r="T568" s="95"/>
      <c r="U568" s="95"/>
      <c r="V568" s="95"/>
      <c r="W568" s="95"/>
      <c r="X568" s="95"/>
      <c r="Y568" s="95"/>
      <c r="Z568" s="95"/>
      <c r="AA568" s="95"/>
      <c r="AB568" s="95"/>
      <c r="AC568" s="95"/>
      <c r="AD568" s="95"/>
      <c r="AE568" s="113">
        <f t="shared" si="81"/>
        <v>0</v>
      </c>
      <c r="AF568" s="60">
        <f t="shared" si="82"/>
        <v>0</v>
      </c>
      <c r="AG568" s="60">
        <f t="shared" si="83"/>
        <v>1</v>
      </c>
      <c r="AH568" s="60">
        <f t="shared" si="84"/>
        <v>0</v>
      </c>
      <c r="AI568" s="60">
        <f t="shared" si="85"/>
        <v>0</v>
      </c>
      <c r="AJ568" s="60">
        <f t="shared" si="86"/>
        <v>0</v>
      </c>
      <c r="AK568" s="60">
        <f t="shared" si="87"/>
        <v>0</v>
      </c>
      <c r="AL568" s="60">
        <f t="shared" si="88"/>
        <v>1</v>
      </c>
      <c r="AM568" s="60">
        <f t="shared" si="89"/>
        <v>0</v>
      </c>
      <c r="AN568" s="60">
        <f t="shared" si="90"/>
        <v>0</v>
      </c>
      <c r="AP568" s="359" t="s">
        <v>3548</v>
      </c>
    </row>
    <row r="569" spans="1:42" ht="35.450000000000003" hidden="1" customHeight="1">
      <c r="A569" s="26" t="s">
        <v>692</v>
      </c>
      <c r="B569" s="34" t="s">
        <v>725</v>
      </c>
      <c r="C569" s="26">
        <v>301813</v>
      </c>
      <c r="D569" s="35" t="s">
        <v>748</v>
      </c>
      <c r="E569" s="35" t="s">
        <v>749</v>
      </c>
      <c r="F569" s="36">
        <v>2</v>
      </c>
      <c r="G569" s="33"/>
      <c r="H569" s="34">
        <v>1</v>
      </c>
      <c r="I569" s="438"/>
      <c r="J569" s="438"/>
      <c r="K569" s="31"/>
      <c r="L569" s="31"/>
      <c r="M569" s="33"/>
      <c r="N569" s="39">
        <v>1868547.6</v>
      </c>
      <c r="O569" s="40" t="s">
        <v>1901</v>
      </c>
      <c r="P569" s="68">
        <v>1</v>
      </c>
      <c r="Q569" s="95" t="s">
        <v>1942</v>
      </c>
      <c r="R569" s="347">
        <v>0.65</v>
      </c>
      <c r="S569" s="347">
        <v>0.85</v>
      </c>
      <c r="T569" s="95"/>
      <c r="U569" s="95"/>
      <c r="V569" s="95"/>
      <c r="W569" s="95"/>
      <c r="X569" s="95"/>
      <c r="Y569" s="95"/>
      <c r="Z569" s="95"/>
      <c r="AA569" s="95"/>
      <c r="AB569" s="95"/>
      <c r="AC569" s="95"/>
      <c r="AD569" s="95"/>
      <c r="AE569" s="113">
        <f t="shared" si="81"/>
        <v>0</v>
      </c>
      <c r="AF569" s="60">
        <f t="shared" si="82"/>
        <v>0</v>
      </c>
      <c r="AG569" s="60">
        <f t="shared" si="83"/>
        <v>0</v>
      </c>
      <c r="AH569" s="60">
        <f t="shared" si="84"/>
        <v>1</v>
      </c>
      <c r="AI569" s="60">
        <f t="shared" si="85"/>
        <v>0</v>
      </c>
      <c r="AJ569" s="60">
        <f t="shared" si="86"/>
        <v>0</v>
      </c>
      <c r="AK569" s="60">
        <f t="shared" si="87"/>
        <v>0</v>
      </c>
      <c r="AL569" s="60">
        <f t="shared" si="88"/>
        <v>0</v>
      </c>
      <c r="AM569" s="60">
        <f t="shared" si="89"/>
        <v>1</v>
      </c>
      <c r="AN569" s="60">
        <f t="shared" si="90"/>
        <v>0</v>
      </c>
      <c r="AP569" s="359" t="s">
        <v>3548</v>
      </c>
    </row>
    <row r="570" spans="1:42" ht="35.450000000000003" hidden="1" customHeight="1">
      <c r="A570" s="26" t="s">
        <v>692</v>
      </c>
      <c r="B570" s="34" t="s">
        <v>725</v>
      </c>
      <c r="C570" s="26">
        <v>301882</v>
      </c>
      <c r="D570" s="35" t="s">
        <v>753</v>
      </c>
      <c r="E570" s="35" t="s">
        <v>749</v>
      </c>
      <c r="F570" s="36">
        <v>2</v>
      </c>
      <c r="G570" s="33"/>
      <c r="H570" s="34">
        <v>1</v>
      </c>
      <c r="I570" s="32"/>
      <c r="J570" s="32"/>
      <c r="K570" s="31"/>
      <c r="L570" s="31"/>
      <c r="M570" s="33"/>
      <c r="N570" s="39">
        <v>1709022.71</v>
      </c>
      <c r="O570" s="40" t="s">
        <v>1901</v>
      </c>
      <c r="P570" s="68">
        <v>1</v>
      </c>
      <c r="Q570" s="95" t="s">
        <v>1942</v>
      </c>
      <c r="R570" s="347">
        <v>0.65</v>
      </c>
      <c r="S570" s="347">
        <v>0.85</v>
      </c>
      <c r="T570" s="95"/>
      <c r="U570" s="95"/>
      <c r="V570" s="95"/>
      <c r="W570" s="95"/>
      <c r="X570" s="95"/>
      <c r="Y570" s="95"/>
      <c r="Z570" s="95"/>
      <c r="AA570" s="95"/>
      <c r="AB570" s="95"/>
      <c r="AC570" s="95"/>
      <c r="AD570" s="95"/>
      <c r="AE570" s="113">
        <f t="shared" si="81"/>
        <v>0</v>
      </c>
      <c r="AF570" s="60">
        <f t="shared" si="82"/>
        <v>0</v>
      </c>
      <c r="AG570" s="60">
        <f t="shared" si="83"/>
        <v>0</v>
      </c>
      <c r="AH570" s="60">
        <f t="shared" si="84"/>
        <v>1</v>
      </c>
      <c r="AI570" s="60">
        <f t="shared" si="85"/>
        <v>0</v>
      </c>
      <c r="AJ570" s="60">
        <f t="shared" si="86"/>
        <v>0</v>
      </c>
      <c r="AK570" s="60">
        <f t="shared" si="87"/>
        <v>0</v>
      </c>
      <c r="AL570" s="60">
        <f t="shared" si="88"/>
        <v>0</v>
      </c>
      <c r="AM570" s="60">
        <f t="shared" si="89"/>
        <v>1</v>
      </c>
      <c r="AN570" s="60">
        <f t="shared" si="90"/>
        <v>0</v>
      </c>
      <c r="AP570" s="359" t="s">
        <v>3548</v>
      </c>
    </row>
    <row r="571" spans="1:42" ht="35.450000000000003" hidden="1" customHeight="1">
      <c r="A571" s="26" t="s">
        <v>692</v>
      </c>
      <c r="B571" s="34" t="s">
        <v>725</v>
      </c>
      <c r="C571" s="26">
        <v>301884</v>
      </c>
      <c r="D571" s="35" t="s">
        <v>751</v>
      </c>
      <c r="E571" s="35" t="s">
        <v>749</v>
      </c>
      <c r="F571" s="36">
        <v>2</v>
      </c>
      <c r="G571" s="33"/>
      <c r="H571" s="34">
        <v>1</v>
      </c>
      <c r="I571" s="32"/>
      <c r="J571" s="32"/>
      <c r="K571" s="31"/>
      <c r="L571" s="31"/>
      <c r="M571" s="33"/>
      <c r="N571" s="39">
        <v>1595786.93</v>
      </c>
      <c r="O571" s="40" t="s">
        <v>1901</v>
      </c>
      <c r="P571" s="68">
        <v>1</v>
      </c>
      <c r="Q571" s="95" t="s">
        <v>1942</v>
      </c>
      <c r="R571" s="347">
        <v>0.65</v>
      </c>
      <c r="S571" s="347">
        <v>0.85</v>
      </c>
      <c r="T571" s="95"/>
      <c r="U571" s="95"/>
      <c r="V571" s="95"/>
      <c r="W571" s="95"/>
      <c r="X571" s="95"/>
      <c r="Y571" s="95"/>
      <c r="Z571" s="95"/>
      <c r="AA571" s="95"/>
      <c r="AB571" s="95"/>
      <c r="AC571" s="95"/>
      <c r="AD571" s="95"/>
      <c r="AE571" s="113">
        <f t="shared" si="81"/>
        <v>0</v>
      </c>
      <c r="AF571" s="60">
        <f t="shared" si="82"/>
        <v>0</v>
      </c>
      <c r="AG571" s="60">
        <f t="shared" si="83"/>
        <v>0</v>
      </c>
      <c r="AH571" s="60">
        <f t="shared" si="84"/>
        <v>1</v>
      </c>
      <c r="AI571" s="60">
        <f t="shared" si="85"/>
        <v>0</v>
      </c>
      <c r="AJ571" s="60">
        <f t="shared" si="86"/>
        <v>0</v>
      </c>
      <c r="AK571" s="60">
        <f t="shared" si="87"/>
        <v>0</v>
      </c>
      <c r="AL571" s="60">
        <f t="shared" si="88"/>
        <v>0</v>
      </c>
      <c r="AM571" s="60">
        <f t="shared" si="89"/>
        <v>1</v>
      </c>
      <c r="AN571" s="60">
        <f t="shared" si="90"/>
        <v>0</v>
      </c>
      <c r="AP571" s="359" t="s">
        <v>3548</v>
      </c>
    </row>
    <row r="572" spans="1:42" ht="35.450000000000003" hidden="1" customHeight="1">
      <c r="A572" s="26" t="s">
        <v>692</v>
      </c>
      <c r="B572" s="34" t="s">
        <v>725</v>
      </c>
      <c r="C572" s="26">
        <v>309509</v>
      </c>
      <c r="D572" s="35" t="s">
        <v>750</v>
      </c>
      <c r="E572" s="35" t="s">
        <v>749</v>
      </c>
      <c r="F572" s="36">
        <v>2</v>
      </c>
      <c r="G572" s="33"/>
      <c r="H572" s="34">
        <v>1</v>
      </c>
      <c r="I572" s="32"/>
      <c r="J572" s="32"/>
      <c r="K572" s="31"/>
      <c r="L572" s="31"/>
      <c r="M572" s="33"/>
      <c r="N572" s="39">
        <v>1482133.62</v>
      </c>
      <c r="O572" s="40" t="s">
        <v>1901</v>
      </c>
      <c r="P572" s="68">
        <v>1</v>
      </c>
      <c r="Q572" s="95" t="s">
        <v>1942</v>
      </c>
      <c r="R572" s="347">
        <v>0.65</v>
      </c>
      <c r="S572" s="347">
        <v>0.85</v>
      </c>
      <c r="T572" s="95"/>
      <c r="U572" s="95"/>
      <c r="V572" s="95"/>
      <c r="W572" s="95"/>
      <c r="X572" s="95"/>
      <c r="Y572" s="95"/>
      <c r="Z572" s="95"/>
      <c r="AA572" s="95"/>
      <c r="AB572" s="95"/>
      <c r="AC572" s="95"/>
      <c r="AD572" s="95"/>
      <c r="AE572" s="113">
        <f t="shared" si="81"/>
        <v>0</v>
      </c>
      <c r="AF572" s="60">
        <f t="shared" si="82"/>
        <v>0</v>
      </c>
      <c r="AG572" s="60">
        <f t="shared" si="83"/>
        <v>0</v>
      </c>
      <c r="AH572" s="60">
        <f t="shared" si="84"/>
        <v>1</v>
      </c>
      <c r="AI572" s="60">
        <f t="shared" si="85"/>
        <v>0</v>
      </c>
      <c r="AJ572" s="60">
        <f t="shared" si="86"/>
        <v>0</v>
      </c>
      <c r="AK572" s="60">
        <f t="shared" si="87"/>
        <v>0</v>
      </c>
      <c r="AL572" s="60">
        <f t="shared" si="88"/>
        <v>0</v>
      </c>
      <c r="AM572" s="60">
        <f t="shared" si="89"/>
        <v>1</v>
      </c>
      <c r="AN572" s="60">
        <f t="shared" si="90"/>
        <v>0</v>
      </c>
      <c r="AP572" s="359" t="s">
        <v>3548</v>
      </c>
    </row>
    <row r="573" spans="1:42" ht="35.450000000000003" hidden="1" customHeight="1">
      <c r="A573" s="26" t="s">
        <v>692</v>
      </c>
      <c r="B573" s="34" t="s">
        <v>725</v>
      </c>
      <c r="C573" s="26">
        <v>309519</v>
      </c>
      <c r="D573" s="35" t="s">
        <v>752</v>
      </c>
      <c r="E573" s="35" t="s">
        <v>749</v>
      </c>
      <c r="F573" s="36">
        <v>2</v>
      </c>
      <c r="G573" s="33"/>
      <c r="H573" s="34">
        <v>1</v>
      </c>
      <c r="I573" s="32"/>
      <c r="J573" s="32"/>
      <c r="K573" s="31"/>
      <c r="L573" s="31"/>
      <c r="M573" s="33"/>
      <c r="N573" s="39">
        <v>1570749.69</v>
      </c>
      <c r="O573" s="40" t="s">
        <v>1901</v>
      </c>
      <c r="P573" s="68">
        <v>1</v>
      </c>
      <c r="Q573" s="95" t="s">
        <v>1942</v>
      </c>
      <c r="R573" s="347">
        <v>0.65</v>
      </c>
      <c r="S573" s="347">
        <v>0.85</v>
      </c>
      <c r="T573" s="95"/>
      <c r="U573" s="95"/>
      <c r="V573" s="95"/>
      <c r="W573" s="95"/>
      <c r="X573" s="95"/>
      <c r="Y573" s="95"/>
      <c r="Z573" s="95"/>
      <c r="AA573" s="95"/>
      <c r="AB573" s="95"/>
      <c r="AC573" s="95"/>
      <c r="AD573" s="95"/>
      <c r="AE573" s="113">
        <f t="shared" si="81"/>
        <v>0</v>
      </c>
      <c r="AF573" s="60">
        <f t="shared" si="82"/>
        <v>0</v>
      </c>
      <c r="AG573" s="60">
        <f t="shared" si="83"/>
        <v>0</v>
      </c>
      <c r="AH573" s="60">
        <f t="shared" si="84"/>
        <v>1</v>
      </c>
      <c r="AI573" s="60">
        <f t="shared" si="85"/>
        <v>0</v>
      </c>
      <c r="AJ573" s="60">
        <f t="shared" si="86"/>
        <v>0</v>
      </c>
      <c r="AK573" s="60">
        <f t="shared" si="87"/>
        <v>0</v>
      </c>
      <c r="AL573" s="60">
        <f t="shared" si="88"/>
        <v>0</v>
      </c>
      <c r="AM573" s="60">
        <f t="shared" si="89"/>
        <v>1</v>
      </c>
      <c r="AN573" s="60">
        <f t="shared" si="90"/>
        <v>0</v>
      </c>
      <c r="AP573" s="359" t="s">
        <v>3548</v>
      </c>
    </row>
    <row r="574" spans="1:42" ht="35.450000000000003" hidden="1" customHeight="1">
      <c r="A574" s="26" t="s">
        <v>692</v>
      </c>
      <c r="B574" s="34" t="s">
        <v>725</v>
      </c>
      <c r="C574" s="26">
        <v>111965</v>
      </c>
      <c r="D574" s="346" t="s">
        <v>728</v>
      </c>
      <c r="E574" s="35" t="s">
        <v>729</v>
      </c>
      <c r="F574" s="36">
        <v>3</v>
      </c>
      <c r="G574" s="33"/>
      <c r="H574" s="34">
        <v>1</v>
      </c>
      <c r="I574" s="32"/>
      <c r="J574" s="32"/>
      <c r="K574" s="31"/>
      <c r="L574" s="31"/>
      <c r="M574" s="33"/>
      <c r="N574" s="39">
        <v>1374646.64</v>
      </c>
      <c r="O574" s="40" t="s">
        <v>1901</v>
      </c>
      <c r="P574" s="68">
        <v>1</v>
      </c>
      <c r="Q574" s="345" t="s">
        <v>1934</v>
      </c>
      <c r="R574" s="347"/>
      <c r="S574" s="347"/>
      <c r="T574" s="95"/>
      <c r="U574" s="95"/>
      <c r="V574" s="95"/>
      <c r="W574" s="95"/>
      <c r="X574" s="95"/>
      <c r="Y574" s="95"/>
      <c r="Z574" s="95"/>
      <c r="AA574" s="95"/>
      <c r="AB574" s="95"/>
      <c r="AC574" s="95"/>
      <c r="AD574" s="95"/>
      <c r="AE574" s="113">
        <f t="shared" si="81"/>
        <v>0</v>
      </c>
      <c r="AF574" s="60">
        <f t="shared" si="82"/>
        <v>0</v>
      </c>
      <c r="AG574" s="60">
        <f t="shared" si="83"/>
        <v>1</v>
      </c>
      <c r="AH574" s="60">
        <f t="shared" si="84"/>
        <v>0</v>
      </c>
      <c r="AI574" s="60">
        <f t="shared" si="85"/>
        <v>0</v>
      </c>
      <c r="AJ574" s="60">
        <f t="shared" si="86"/>
        <v>0</v>
      </c>
      <c r="AK574" s="60">
        <f t="shared" si="87"/>
        <v>0</v>
      </c>
      <c r="AL574" s="60">
        <f t="shared" si="88"/>
        <v>1</v>
      </c>
      <c r="AM574" s="60">
        <f t="shared" si="89"/>
        <v>0</v>
      </c>
      <c r="AN574" s="60">
        <f t="shared" si="90"/>
        <v>0</v>
      </c>
      <c r="AP574" s="359" t="s">
        <v>3548</v>
      </c>
    </row>
    <row r="575" spans="1:42" ht="35.450000000000003" hidden="1" customHeight="1">
      <c r="A575" s="26" t="s">
        <v>692</v>
      </c>
      <c r="B575" s="34" t="s">
        <v>725</v>
      </c>
      <c r="C575" s="26">
        <v>301840</v>
      </c>
      <c r="D575" s="35" t="s">
        <v>726</v>
      </c>
      <c r="E575" s="35" t="s">
        <v>727</v>
      </c>
      <c r="F575" s="36">
        <v>3</v>
      </c>
      <c r="G575" s="33"/>
      <c r="H575" s="34">
        <v>1</v>
      </c>
      <c r="I575" s="32"/>
      <c r="J575" s="32"/>
      <c r="K575" s="31"/>
      <c r="L575" s="31"/>
      <c r="M575" s="33"/>
      <c r="N575" s="39">
        <v>1496125.18</v>
      </c>
      <c r="O575" s="40" t="s">
        <v>1901</v>
      </c>
      <c r="P575" s="68">
        <v>1</v>
      </c>
      <c r="Q575" s="95" t="s">
        <v>2131</v>
      </c>
      <c r="R575" s="347">
        <v>1</v>
      </c>
      <c r="S575" s="347">
        <v>1</v>
      </c>
      <c r="T575" s="95"/>
      <c r="U575" s="95"/>
      <c r="V575" s="95"/>
      <c r="W575" s="95"/>
      <c r="X575" s="95"/>
      <c r="Y575" s="95"/>
      <c r="Z575" s="95"/>
      <c r="AA575" s="95"/>
      <c r="AB575" s="95"/>
      <c r="AC575" s="95"/>
      <c r="AD575" s="95"/>
      <c r="AE575" s="113">
        <f t="shared" si="81"/>
        <v>0</v>
      </c>
      <c r="AF575" s="60">
        <f t="shared" si="82"/>
        <v>0</v>
      </c>
      <c r="AG575" s="60">
        <f t="shared" si="83"/>
        <v>0</v>
      </c>
      <c r="AH575" s="60">
        <f t="shared" si="84"/>
        <v>0</v>
      </c>
      <c r="AI575" s="60">
        <f t="shared" si="85"/>
        <v>1</v>
      </c>
      <c r="AJ575" s="60">
        <f t="shared" si="86"/>
        <v>0</v>
      </c>
      <c r="AK575" s="60">
        <f t="shared" si="87"/>
        <v>0</v>
      </c>
      <c r="AL575" s="60">
        <f t="shared" si="88"/>
        <v>0</v>
      </c>
      <c r="AM575" s="60">
        <f t="shared" si="89"/>
        <v>0</v>
      </c>
      <c r="AN575" s="60">
        <f t="shared" si="90"/>
        <v>1</v>
      </c>
      <c r="AP575" s="359" t="s">
        <v>3548</v>
      </c>
    </row>
    <row r="576" spans="1:42" ht="35.450000000000003" hidden="1" customHeight="1">
      <c r="A576" s="26" t="s">
        <v>692</v>
      </c>
      <c r="B576" s="34" t="s">
        <v>745</v>
      </c>
      <c r="C576" s="26">
        <v>301898</v>
      </c>
      <c r="D576" s="35" t="s">
        <v>797</v>
      </c>
      <c r="E576" s="35" t="s">
        <v>798</v>
      </c>
      <c r="F576" s="36">
        <v>1</v>
      </c>
      <c r="G576" s="33"/>
      <c r="H576" s="34">
        <v>1</v>
      </c>
      <c r="I576" s="32"/>
      <c r="J576" s="32"/>
      <c r="K576" s="31"/>
      <c r="L576" s="31"/>
      <c r="M576" s="33"/>
      <c r="N576" s="39">
        <v>3939736.92</v>
      </c>
      <c r="O576" s="40" t="s">
        <v>1901</v>
      </c>
      <c r="P576" s="68">
        <v>1</v>
      </c>
      <c r="Q576" s="95" t="s">
        <v>2131</v>
      </c>
      <c r="R576" s="123">
        <v>1</v>
      </c>
      <c r="S576" s="347">
        <v>1</v>
      </c>
      <c r="T576" s="96">
        <v>43282</v>
      </c>
      <c r="U576" s="95"/>
      <c r="V576" s="95"/>
      <c r="W576" s="95"/>
      <c r="X576" s="95"/>
      <c r="Y576" s="95"/>
      <c r="Z576" s="95"/>
      <c r="AA576" s="95"/>
      <c r="AB576" s="95"/>
      <c r="AC576" s="95"/>
      <c r="AD576" s="149">
        <v>3913595.4</v>
      </c>
      <c r="AE576" s="113">
        <f t="shared" si="81"/>
        <v>0</v>
      </c>
      <c r="AF576" s="60">
        <f t="shared" si="82"/>
        <v>0</v>
      </c>
      <c r="AG576" s="60">
        <f t="shared" si="83"/>
        <v>0</v>
      </c>
      <c r="AH576" s="60">
        <f t="shared" si="84"/>
        <v>0</v>
      </c>
      <c r="AI576" s="60">
        <f t="shared" si="85"/>
        <v>1</v>
      </c>
      <c r="AJ576" s="60">
        <f t="shared" si="86"/>
        <v>0</v>
      </c>
      <c r="AK576" s="60">
        <f t="shared" si="87"/>
        <v>0</v>
      </c>
      <c r="AL576" s="60">
        <f t="shared" si="88"/>
        <v>0</v>
      </c>
      <c r="AM576" s="60">
        <f t="shared" si="89"/>
        <v>0</v>
      </c>
      <c r="AN576" s="60">
        <f t="shared" si="90"/>
        <v>1</v>
      </c>
      <c r="AP576" s="359" t="s">
        <v>3548</v>
      </c>
    </row>
    <row r="577" spans="1:42" ht="35.450000000000003" hidden="1" customHeight="1">
      <c r="A577" s="26" t="s">
        <v>692</v>
      </c>
      <c r="B577" s="34" t="s">
        <v>745</v>
      </c>
      <c r="C577" s="26">
        <v>301893</v>
      </c>
      <c r="D577" s="35" t="s">
        <v>801</v>
      </c>
      <c r="E577" s="35" t="s">
        <v>747</v>
      </c>
      <c r="F577" s="36">
        <v>1</v>
      </c>
      <c r="G577" s="33"/>
      <c r="H577" s="34">
        <v>1</v>
      </c>
      <c r="I577" s="32"/>
      <c r="J577" s="32"/>
      <c r="K577" s="31"/>
      <c r="L577" s="31"/>
      <c r="M577" s="33"/>
      <c r="N577" s="39">
        <v>2492745.5299999998</v>
      </c>
      <c r="O577" s="40" t="s">
        <v>1901</v>
      </c>
      <c r="P577" s="68">
        <v>1</v>
      </c>
      <c r="Q577" s="283" t="s">
        <v>2131</v>
      </c>
      <c r="R577" s="123">
        <v>1</v>
      </c>
      <c r="S577" s="347">
        <v>1</v>
      </c>
      <c r="T577" s="96">
        <v>43282</v>
      </c>
      <c r="U577" s="95"/>
      <c r="V577" s="95"/>
      <c r="W577" s="95"/>
      <c r="X577" s="96">
        <v>43159</v>
      </c>
      <c r="Y577" s="95"/>
      <c r="Z577" s="96">
        <v>43180</v>
      </c>
      <c r="AA577" s="95"/>
      <c r="AB577" s="95"/>
      <c r="AC577" s="95"/>
      <c r="AD577" s="149">
        <v>2468080.15</v>
      </c>
      <c r="AE577" s="113">
        <f t="shared" si="81"/>
        <v>0</v>
      </c>
      <c r="AF577" s="60">
        <f t="shared" si="82"/>
        <v>0</v>
      </c>
      <c r="AG577" s="60">
        <f t="shared" si="83"/>
        <v>0</v>
      </c>
      <c r="AH577" s="60">
        <f t="shared" si="84"/>
        <v>0</v>
      </c>
      <c r="AI577" s="60">
        <f t="shared" si="85"/>
        <v>1</v>
      </c>
      <c r="AJ577" s="60">
        <f t="shared" si="86"/>
        <v>0</v>
      </c>
      <c r="AK577" s="60">
        <f t="shared" si="87"/>
        <v>0</v>
      </c>
      <c r="AL577" s="60">
        <f t="shared" si="88"/>
        <v>0</v>
      </c>
      <c r="AM577" s="60">
        <f t="shared" si="89"/>
        <v>0</v>
      </c>
      <c r="AN577" s="60">
        <f t="shared" si="90"/>
        <v>1</v>
      </c>
      <c r="AP577" s="359" t="s">
        <v>3548</v>
      </c>
    </row>
    <row r="578" spans="1:42" ht="35.450000000000003" hidden="1" customHeight="1">
      <c r="A578" s="26" t="s">
        <v>692</v>
      </c>
      <c r="B578" s="34" t="s">
        <v>745</v>
      </c>
      <c r="C578" s="26">
        <v>301922</v>
      </c>
      <c r="D578" s="35" t="s">
        <v>796</v>
      </c>
      <c r="E578" s="35" t="s">
        <v>747</v>
      </c>
      <c r="F578" s="36">
        <v>1</v>
      </c>
      <c r="G578" s="33"/>
      <c r="H578" s="34">
        <v>1</v>
      </c>
      <c r="I578" s="32"/>
      <c r="J578" s="32"/>
      <c r="K578" s="31"/>
      <c r="L578" s="31"/>
      <c r="M578" s="33"/>
      <c r="N578" s="39">
        <v>3649542.64</v>
      </c>
      <c r="O578" s="40" t="s">
        <v>1901</v>
      </c>
      <c r="P578" s="68">
        <v>1</v>
      </c>
      <c r="Q578" s="283" t="s">
        <v>2131</v>
      </c>
      <c r="R578" s="123">
        <v>1</v>
      </c>
      <c r="S578" s="347">
        <v>1</v>
      </c>
      <c r="T578" s="96">
        <v>43282</v>
      </c>
      <c r="U578" s="95"/>
      <c r="V578" s="95"/>
      <c r="W578" s="95"/>
      <c r="X578" s="96">
        <v>43159</v>
      </c>
      <c r="Y578" s="95"/>
      <c r="Z578" s="96">
        <v>43180</v>
      </c>
      <c r="AA578" s="95"/>
      <c r="AB578" s="95"/>
      <c r="AC578" s="95"/>
      <c r="AD578" s="149">
        <v>1642239.75</v>
      </c>
      <c r="AE578" s="113">
        <f t="shared" si="81"/>
        <v>0</v>
      </c>
      <c r="AF578" s="60">
        <f t="shared" si="82"/>
        <v>0</v>
      </c>
      <c r="AG578" s="60">
        <f t="shared" si="83"/>
        <v>0</v>
      </c>
      <c r="AH578" s="60">
        <f t="shared" si="84"/>
        <v>0</v>
      </c>
      <c r="AI578" s="60">
        <f t="shared" si="85"/>
        <v>1</v>
      </c>
      <c r="AJ578" s="60">
        <f t="shared" si="86"/>
        <v>0</v>
      </c>
      <c r="AK578" s="60">
        <f t="shared" si="87"/>
        <v>0</v>
      </c>
      <c r="AL578" s="60">
        <f t="shared" si="88"/>
        <v>0</v>
      </c>
      <c r="AM578" s="60">
        <f t="shared" si="89"/>
        <v>0</v>
      </c>
      <c r="AN578" s="60">
        <f t="shared" si="90"/>
        <v>1</v>
      </c>
      <c r="AP578" s="359" t="s">
        <v>3548</v>
      </c>
    </row>
    <row r="579" spans="1:42" ht="35.450000000000003" hidden="1" customHeight="1">
      <c r="A579" s="26" t="s">
        <v>692</v>
      </c>
      <c r="B579" s="34" t="s">
        <v>745</v>
      </c>
      <c r="C579" s="26">
        <v>301923</v>
      </c>
      <c r="D579" s="35" t="s">
        <v>746</v>
      </c>
      <c r="E579" s="35" t="s">
        <v>747</v>
      </c>
      <c r="F579" s="36">
        <v>1</v>
      </c>
      <c r="G579" s="33"/>
      <c r="H579" s="34">
        <v>1</v>
      </c>
      <c r="I579" s="32"/>
      <c r="J579" s="32"/>
      <c r="K579" s="31"/>
      <c r="L579" s="31"/>
      <c r="M579" s="33"/>
      <c r="N579" s="39">
        <v>1656810.17</v>
      </c>
      <c r="O579" s="40" t="s">
        <v>1901</v>
      </c>
      <c r="P579" s="68">
        <v>1</v>
      </c>
      <c r="Q579" s="283" t="s">
        <v>2131</v>
      </c>
      <c r="R579" s="123">
        <v>1</v>
      </c>
      <c r="S579" s="347">
        <v>1</v>
      </c>
      <c r="T579" s="96">
        <v>43282</v>
      </c>
      <c r="U579" s="95"/>
      <c r="V579" s="95"/>
      <c r="W579" s="95"/>
      <c r="X579" s="96">
        <v>43159</v>
      </c>
      <c r="Y579" s="95"/>
      <c r="Z579" s="96">
        <v>43180</v>
      </c>
      <c r="AA579" s="95"/>
      <c r="AB579" s="95"/>
      <c r="AC579" s="95"/>
      <c r="AD579" s="149">
        <v>3631385.71</v>
      </c>
      <c r="AE579" s="113">
        <f t="shared" si="81"/>
        <v>0</v>
      </c>
      <c r="AF579" s="60">
        <f t="shared" si="82"/>
        <v>0</v>
      </c>
      <c r="AG579" s="60">
        <f t="shared" si="83"/>
        <v>0</v>
      </c>
      <c r="AH579" s="60">
        <f t="shared" si="84"/>
        <v>0</v>
      </c>
      <c r="AI579" s="60">
        <f t="shared" si="85"/>
        <v>1</v>
      </c>
      <c r="AJ579" s="60">
        <f t="shared" si="86"/>
        <v>0</v>
      </c>
      <c r="AK579" s="60">
        <f t="shared" si="87"/>
        <v>0</v>
      </c>
      <c r="AL579" s="60">
        <f t="shared" si="88"/>
        <v>0</v>
      </c>
      <c r="AM579" s="60">
        <f t="shared" si="89"/>
        <v>0</v>
      </c>
      <c r="AN579" s="60">
        <f t="shared" si="90"/>
        <v>1</v>
      </c>
      <c r="AP579" s="359" t="s">
        <v>3548</v>
      </c>
    </row>
    <row r="580" spans="1:42" ht="35.450000000000003" hidden="1" customHeight="1">
      <c r="A580" s="26" t="s">
        <v>692</v>
      </c>
      <c r="B580" s="34" t="s">
        <v>745</v>
      </c>
      <c r="C580" s="26">
        <v>301890</v>
      </c>
      <c r="D580" s="35" t="s">
        <v>799</v>
      </c>
      <c r="E580" s="35" t="s">
        <v>800</v>
      </c>
      <c r="F580" s="36">
        <v>1</v>
      </c>
      <c r="G580" s="33"/>
      <c r="H580" s="34">
        <v>1</v>
      </c>
      <c r="I580" s="32"/>
      <c r="J580" s="32"/>
      <c r="K580" s="31"/>
      <c r="L580" s="31"/>
      <c r="M580" s="33"/>
      <c r="N580" s="39">
        <v>2626785.92</v>
      </c>
      <c r="O580" s="40" t="s">
        <v>1901</v>
      </c>
      <c r="P580" s="68">
        <v>1</v>
      </c>
      <c r="Q580" s="283" t="s">
        <v>2131</v>
      </c>
      <c r="R580" s="123">
        <v>1</v>
      </c>
      <c r="S580" s="347">
        <v>1</v>
      </c>
      <c r="T580" s="96">
        <v>43282</v>
      </c>
      <c r="U580" s="95"/>
      <c r="V580" s="95"/>
      <c r="W580" s="95"/>
      <c r="X580" s="96">
        <v>43159</v>
      </c>
      <c r="Y580" s="95"/>
      <c r="Z580" s="96">
        <v>43180</v>
      </c>
      <c r="AA580" s="95"/>
      <c r="AB580" s="95"/>
      <c r="AC580" s="95"/>
      <c r="AD580" s="150">
        <v>2596870.62</v>
      </c>
      <c r="AE580" s="113">
        <f t="shared" si="81"/>
        <v>0</v>
      </c>
      <c r="AF580" s="60">
        <f t="shared" si="82"/>
        <v>0</v>
      </c>
      <c r="AG580" s="60">
        <f t="shared" si="83"/>
        <v>0</v>
      </c>
      <c r="AH580" s="60">
        <f t="shared" si="84"/>
        <v>0</v>
      </c>
      <c r="AI580" s="60">
        <f t="shared" si="85"/>
        <v>1</v>
      </c>
      <c r="AJ580" s="60">
        <f t="shared" si="86"/>
        <v>0</v>
      </c>
      <c r="AK580" s="60">
        <f t="shared" si="87"/>
        <v>0</v>
      </c>
      <c r="AL580" s="60">
        <f t="shared" si="88"/>
        <v>0</v>
      </c>
      <c r="AM580" s="60">
        <f t="shared" si="89"/>
        <v>0</v>
      </c>
      <c r="AN580" s="60">
        <f t="shared" si="90"/>
        <v>1</v>
      </c>
      <c r="AP580" s="359" t="s">
        <v>3548</v>
      </c>
    </row>
    <row r="581" spans="1:42" ht="35.450000000000003" hidden="1" customHeight="1">
      <c r="A581" s="26" t="s">
        <v>692</v>
      </c>
      <c r="B581" s="34" t="s">
        <v>745</v>
      </c>
      <c r="C581" s="26">
        <v>301910</v>
      </c>
      <c r="D581" s="35" t="s">
        <v>802</v>
      </c>
      <c r="E581" s="35" t="s">
        <v>800</v>
      </c>
      <c r="F581" s="36">
        <v>1</v>
      </c>
      <c r="G581" s="33"/>
      <c r="H581" s="34">
        <v>1</v>
      </c>
      <c r="I581" s="32"/>
      <c r="J581" s="32"/>
      <c r="K581" s="31"/>
      <c r="L581" s="31"/>
      <c r="M581" s="33"/>
      <c r="N581" s="39">
        <v>2634173.86</v>
      </c>
      <c r="O581" s="40" t="s">
        <v>1901</v>
      </c>
      <c r="P581" s="68">
        <v>1</v>
      </c>
      <c r="Q581" s="283" t="s">
        <v>2131</v>
      </c>
      <c r="R581" s="123">
        <v>1</v>
      </c>
      <c r="S581" s="347">
        <v>1</v>
      </c>
      <c r="T581" s="96">
        <v>43282</v>
      </c>
      <c r="U581" s="95"/>
      <c r="V581" s="95"/>
      <c r="W581" s="95"/>
      <c r="X581" s="96">
        <v>43159</v>
      </c>
      <c r="Y581" s="95"/>
      <c r="Z581" s="96">
        <v>43180</v>
      </c>
      <c r="AA581" s="95"/>
      <c r="AB581" s="95"/>
      <c r="AC581" s="95"/>
      <c r="AD581" s="150">
        <v>2608327.86</v>
      </c>
      <c r="AE581" s="113">
        <f t="shared" si="81"/>
        <v>0</v>
      </c>
      <c r="AF581" s="60">
        <f t="shared" si="82"/>
        <v>0</v>
      </c>
      <c r="AG581" s="60">
        <f t="shared" si="83"/>
        <v>0</v>
      </c>
      <c r="AH581" s="60">
        <f t="shared" si="84"/>
        <v>0</v>
      </c>
      <c r="AI581" s="60">
        <f t="shared" si="85"/>
        <v>1</v>
      </c>
      <c r="AJ581" s="60">
        <f t="shared" si="86"/>
        <v>0</v>
      </c>
      <c r="AK581" s="60">
        <f t="shared" si="87"/>
        <v>0</v>
      </c>
      <c r="AL581" s="60">
        <f t="shared" si="88"/>
        <v>0</v>
      </c>
      <c r="AM581" s="60">
        <f t="shared" si="89"/>
        <v>0</v>
      </c>
      <c r="AN581" s="60">
        <f t="shared" si="90"/>
        <v>1</v>
      </c>
      <c r="AP581" s="359" t="s">
        <v>3548</v>
      </c>
    </row>
    <row r="582" spans="1:42" ht="35.450000000000003" hidden="1" customHeight="1">
      <c r="A582" s="26" t="s">
        <v>692</v>
      </c>
      <c r="B582" s="34" t="s">
        <v>745</v>
      </c>
      <c r="C582" s="26">
        <v>301889</v>
      </c>
      <c r="D582" s="35" t="s">
        <v>803</v>
      </c>
      <c r="E582" s="35" t="s">
        <v>804</v>
      </c>
      <c r="F582" s="36">
        <v>2</v>
      </c>
      <c r="G582" s="33"/>
      <c r="H582" s="34">
        <v>1</v>
      </c>
      <c r="I582" s="32"/>
      <c r="J582" s="32"/>
      <c r="K582" s="31"/>
      <c r="L582" s="31"/>
      <c r="M582" s="33"/>
      <c r="N582" s="39">
        <v>7013018.8499999996</v>
      </c>
      <c r="O582" s="40" t="s">
        <v>1901</v>
      </c>
      <c r="P582" s="68">
        <v>1</v>
      </c>
      <c r="Q582" s="283" t="s">
        <v>2131</v>
      </c>
      <c r="R582" s="123">
        <v>1</v>
      </c>
      <c r="S582" s="347">
        <v>1</v>
      </c>
      <c r="T582" s="96">
        <v>43282</v>
      </c>
      <c r="U582" s="95"/>
      <c r="V582" s="95"/>
      <c r="W582" s="95"/>
      <c r="X582" s="96">
        <v>43159</v>
      </c>
      <c r="Y582" s="95"/>
      <c r="Z582" s="96">
        <v>43180</v>
      </c>
      <c r="AA582" s="95"/>
      <c r="AB582" s="95"/>
      <c r="AC582" s="95"/>
      <c r="AD582" s="150">
        <v>6963077.2300000004</v>
      </c>
      <c r="AE582" s="113">
        <f t="shared" si="81"/>
        <v>0</v>
      </c>
      <c r="AF582" s="60">
        <f t="shared" si="82"/>
        <v>0</v>
      </c>
      <c r="AG582" s="60">
        <f t="shared" si="83"/>
        <v>0</v>
      </c>
      <c r="AH582" s="60">
        <f t="shared" si="84"/>
        <v>0</v>
      </c>
      <c r="AI582" s="60">
        <f t="shared" si="85"/>
        <v>1</v>
      </c>
      <c r="AJ582" s="60">
        <f t="shared" si="86"/>
        <v>0</v>
      </c>
      <c r="AK582" s="60">
        <f t="shared" si="87"/>
        <v>0</v>
      </c>
      <c r="AL582" s="60">
        <f t="shared" si="88"/>
        <v>0</v>
      </c>
      <c r="AM582" s="60">
        <f t="shared" si="89"/>
        <v>0</v>
      </c>
      <c r="AN582" s="60">
        <f t="shared" si="90"/>
        <v>1</v>
      </c>
      <c r="AP582" s="359" t="s">
        <v>3548</v>
      </c>
    </row>
    <row r="583" spans="1:42" ht="35.450000000000003" hidden="1" customHeight="1">
      <c r="A583" s="26" t="s">
        <v>692</v>
      </c>
      <c r="B583" s="34" t="s">
        <v>745</v>
      </c>
      <c r="C583" s="26">
        <v>301906</v>
      </c>
      <c r="D583" s="35" t="s">
        <v>805</v>
      </c>
      <c r="E583" s="35" t="s">
        <v>806</v>
      </c>
      <c r="F583" s="36">
        <v>2</v>
      </c>
      <c r="G583" s="33"/>
      <c r="H583" s="34">
        <v>1</v>
      </c>
      <c r="I583" s="32"/>
      <c r="J583" s="32"/>
      <c r="K583" s="31"/>
      <c r="L583" s="31"/>
      <c r="M583" s="33"/>
      <c r="N583" s="39">
        <v>3642946.55</v>
      </c>
      <c r="O583" s="40" t="s">
        <v>1901</v>
      </c>
      <c r="P583" s="68">
        <v>1</v>
      </c>
      <c r="Q583" s="283" t="s">
        <v>2131</v>
      </c>
      <c r="R583" s="123">
        <v>1</v>
      </c>
      <c r="S583" s="347">
        <v>1</v>
      </c>
      <c r="T583" s="96">
        <v>43282</v>
      </c>
      <c r="U583" s="95"/>
      <c r="V583" s="95"/>
      <c r="W583" s="95"/>
      <c r="X583" s="96">
        <v>43159</v>
      </c>
      <c r="Y583" s="95"/>
      <c r="Z583" s="96">
        <v>43180</v>
      </c>
      <c r="AA583" s="95"/>
      <c r="AB583" s="95"/>
      <c r="AC583" s="95"/>
      <c r="AD583" s="150">
        <v>3606232.35</v>
      </c>
      <c r="AE583" s="113">
        <f t="shared" si="81"/>
        <v>0</v>
      </c>
      <c r="AF583" s="60">
        <f t="shared" si="82"/>
        <v>0</v>
      </c>
      <c r="AG583" s="60">
        <f t="shared" si="83"/>
        <v>0</v>
      </c>
      <c r="AH583" s="60">
        <f t="shared" si="84"/>
        <v>0</v>
      </c>
      <c r="AI583" s="60">
        <f t="shared" si="85"/>
        <v>1</v>
      </c>
      <c r="AJ583" s="60">
        <f t="shared" si="86"/>
        <v>0</v>
      </c>
      <c r="AK583" s="60">
        <f t="shared" si="87"/>
        <v>0</v>
      </c>
      <c r="AL583" s="60">
        <f t="shared" si="88"/>
        <v>0</v>
      </c>
      <c r="AM583" s="60">
        <f t="shared" si="89"/>
        <v>0</v>
      </c>
      <c r="AN583" s="60">
        <f t="shared" si="90"/>
        <v>1</v>
      </c>
      <c r="AP583" s="359" t="s">
        <v>3548</v>
      </c>
    </row>
    <row r="584" spans="1:42" ht="35.450000000000003" hidden="1" customHeight="1">
      <c r="A584" s="26" t="s">
        <v>692</v>
      </c>
      <c r="B584" s="34" t="s">
        <v>745</v>
      </c>
      <c r="C584" s="26">
        <v>301905</v>
      </c>
      <c r="D584" s="35" t="s">
        <v>807</v>
      </c>
      <c r="E584" s="35" t="s">
        <v>808</v>
      </c>
      <c r="F584" s="36">
        <v>2</v>
      </c>
      <c r="G584" s="33"/>
      <c r="H584" s="34">
        <v>1</v>
      </c>
      <c r="I584" s="32"/>
      <c r="J584" s="32"/>
      <c r="K584" s="31"/>
      <c r="L584" s="31"/>
      <c r="M584" s="33"/>
      <c r="N584" s="39">
        <v>2523429.7000000002</v>
      </c>
      <c r="O584" s="40" t="s">
        <v>1901</v>
      </c>
      <c r="P584" s="68">
        <v>1</v>
      </c>
      <c r="Q584" s="283" t="s">
        <v>2131</v>
      </c>
      <c r="R584" s="123">
        <v>1</v>
      </c>
      <c r="S584" s="347">
        <v>1</v>
      </c>
      <c r="T584" s="96">
        <v>43282</v>
      </c>
      <c r="U584" s="95"/>
      <c r="V584" s="95"/>
      <c r="W584" s="95"/>
      <c r="X584" s="96">
        <v>43159</v>
      </c>
      <c r="Y584" s="95"/>
      <c r="Z584" s="96">
        <v>43180</v>
      </c>
      <c r="AA584" s="95"/>
      <c r="AB584" s="95"/>
      <c r="AC584" s="95"/>
      <c r="AD584" s="150">
        <v>2495864</v>
      </c>
      <c r="AE584" s="113">
        <f t="shared" ref="AE584:AE647" si="91">IF($Q584="Reverted",1,0)</f>
        <v>0</v>
      </c>
      <c r="AF584" s="60">
        <f t="shared" ref="AF584:AF647" si="92">IF($Q584="Not yet started",1,0)</f>
        <v>0</v>
      </c>
      <c r="AG584" s="60">
        <f t="shared" ref="AG584:AG647" si="93">IF($Q584="Under Procurement",1,0)</f>
        <v>0</v>
      </c>
      <c r="AH584" s="60">
        <f t="shared" ref="AH584:AH647" si="94">IF($Q584="Ongoing",1,0)</f>
        <v>0</v>
      </c>
      <c r="AI584" s="60">
        <f t="shared" ref="AI584:AI647" si="95">IF($Q584="Completed",1,0)</f>
        <v>1</v>
      </c>
      <c r="AJ584" s="60">
        <f t="shared" ref="AJ584:AJ647" si="96">IF($AE584=1,$H584,0)</f>
        <v>0</v>
      </c>
      <c r="AK584" s="60">
        <f t="shared" ref="AK584:AK647" si="97">IF($AF584=1,$H584,0)</f>
        <v>0</v>
      </c>
      <c r="AL584" s="60">
        <f t="shared" ref="AL584:AL647" si="98">IF($AG584=1,$H584,0)</f>
        <v>0</v>
      </c>
      <c r="AM584" s="60">
        <f t="shared" ref="AM584:AM647" si="99">IF($AH584=1,$H584,0)</f>
        <v>0</v>
      </c>
      <c r="AN584" s="60">
        <f t="shared" ref="AN584:AN647" si="100">IF($AI584=1,$H584,0)</f>
        <v>1</v>
      </c>
      <c r="AP584" s="359" t="s">
        <v>3548</v>
      </c>
    </row>
    <row r="585" spans="1:42" ht="35.450000000000003" hidden="1" customHeight="1">
      <c r="A585" s="26" t="s">
        <v>692</v>
      </c>
      <c r="B585" s="34" t="s">
        <v>699</v>
      </c>
      <c r="C585" s="26">
        <v>301988</v>
      </c>
      <c r="D585" s="35" t="s">
        <v>762</v>
      </c>
      <c r="E585" s="35" t="s">
        <v>763</v>
      </c>
      <c r="F585" s="36">
        <v>1</v>
      </c>
      <c r="G585" s="33"/>
      <c r="H585" s="34">
        <v>1</v>
      </c>
      <c r="I585" s="32"/>
      <c r="J585" s="32"/>
      <c r="K585" s="31"/>
      <c r="L585" s="31"/>
      <c r="M585" s="33"/>
      <c r="N585" s="39">
        <v>2261423.66</v>
      </c>
      <c r="O585" s="40" t="s">
        <v>1901</v>
      </c>
      <c r="P585" s="68">
        <v>1</v>
      </c>
      <c r="Q585" s="95" t="s">
        <v>2131</v>
      </c>
      <c r="R585" s="347">
        <v>1</v>
      </c>
      <c r="S585" s="347">
        <v>1</v>
      </c>
      <c r="T585" s="95"/>
      <c r="U585" s="95"/>
      <c r="V585" s="95"/>
      <c r="W585" s="95"/>
      <c r="X585" s="95"/>
      <c r="Y585" s="95"/>
      <c r="Z585" s="95"/>
      <c r="AA585" s="95"/>
      <c r="AB585" s="95"/>
      <c r="AC585" s="95"/>
      <c r="AD585" s="95"/>
      <c r="AE585" s="113">
        <f t="shared" si="91"/>
        <v>0</v>
      </c>
      <c r="AF585" s="60">
        <f t="shared" si="92"/>
        <v>0</v>
      </c>
      <c r="AG585" s="60">
        <f t="shared" si="93"/>
        <v>0</v>
      </c>
      <c r="AH585" s="60">
        <f t="shared" si="94"/>
        <v>0</v>
      </c>
      <c r="AI585" s="60">
        <f t="shared" si="95"/>
        <v>1</v>
      </c>
      <c r="AJ585" s="60">
        <f t="shared" si="96"/>
        <v>0</v>
      </c>
      <c r="AK585" s="60">
        <f t="shared" si="97"/>
        <v>0</v>
      </c>
      <c r="AL585" s="60">
        <f t="shared" si="98"/>
        <v>0</v>
      </c>
      <c r="AM585" s="60">
        <f t="shared" si="99"/>
        <v>0</v>
      </c>
      <c r="AN585" s="60">
        <f t="shared" si="100"/>
        <v>1</v>
      </c>
      <c r="AP585" s="359" t="s">
        <v>3548</v>
      </c>
    </row>
    <row r="586" spans="1:42" ht="35.450000000000003" hidden="1" customHeight="1">
      <c r="A586" s="26" t="s">
        <v>692</v>
      </c>
      <c r="B586" s="34" t="s">
        <v>699</v>
      </c>
      <c r="C586" s="26">
        <v>301929</v>
      </c>
      <c r="D586" s="35" t="s">
        <v>756</v>
      </c>
      <c r="E586" s="35" t="s">
        <v>757</v>
      </c>
      <c r="F586" s="36">
        <v>1</v>
      </c>
      <c r="G586" s="33"/>
      <c r="H586" s="34">
        <v>1</v>
      </c>
      <c r="I586" s="32"/>
      <c r="J586" s="32"/>
      <c r="K586" s="31"/>
      <c r="L586" s="31"/>
      <c r="M586" s="33"/>
      <c r="N586" s="39">
        <v>2549977.63</v>
      </c>
      <c r="O586" s="40" t="s">
        <v>1901</v>
      </c>
      <c r="P586" s="68">
        <v>1</v>
      </c>
      <c r="Q586" s="283" t="s">
        <v>2131</v>
      </c>
      <c r="R586" s="347">
        <v>1</v>
      </c>
      <c r="S586" s="347">
        <v>1</v>
      </c>
      <c r="T586" s="95"/>
      <c r="U586" s="95"/>
      <c r="V586" s="95"/>
      <c r="W586" s="95"/>
      <c r="X586" s="95"/>
      <c r="Y586" s="95"/>
      <c r="Z586" s="95"/>
      <c r="AA586" s="95"/>
      <c r="AB586" s="95"/>
      <c r="AC586" s="95"/>
      <c r="AD586" s="95"/>
      <c r="AE586" s="113">
        <f t="shared" si="91"/>
        <v>0</v>
      </c>
      <c r="AF586" s="60">
        <f t="shared" si="92"/>
        <v>0</v>
      </c>
      <c r="AG586" s="60">
        <f t="shared" si="93"/>
        <v>0</v>
      </c>
      <c r="AH586" s="60">
        <f t="shared" si="94"/>
        <v>0</v>
      </c>
      <c r="AI586" s="60">
        <f t="shared" si="95"/>
        <v>1</v>
      </c>
      <c r="AJ586" s="60">
        <f t="shared" si="96"/>
        <v>0</v>
      </c>
      <c r="AK586" s="60">
        <f t="shared" si="97"/>
        <v>0</v>
      </c>
      <c r="AL586" s="60">
        <f t="shared" si="98"/>
        <v>0</v>
      </c>
      <c r="AM586" s="60">
        <f t="shared" si="99"/>
        <v>0</v>
      </c>
      <c r="AN586" s="60">
        <f t="shared" si="100"/>
        <v>1</v>
      </c>
      <c r="AP586" s="359" t="s">
        <v>3548</v>
      </c>
    </row>
    <row r="587" spans="1:42" ht="35.450000000000003" hidden="1" customHeight="1">
      <c r="A587" s="26" t="s">
        <v>692</v>
      </c>
      <c r="B587" s="34" t="s">
        <v>699</v>
      </c>
      <c r="C587" s="26">
        <v>301930</v>
      </c>
      <c r="D587" s="35" t="s">
        <v>761</v>
      </c>
      <c r="E587" s="35" t="s">
        <v>757</v>
      </c>
      <c r="F587" s="36">
        <v>1</v>
      </c>
      <c r="G587" s="33"/>
      <c r="H587" s="34">
        <v>1</v>
      </c>
      <c r="I587" s="32"/>
      <c r="J587" s="32"/>
      <c r="K587" s="31"/>
      <c r="L587" s="31"/>
      <c r="M587" s="33"/>
      <c r="N587" s="39">
        <v>2083426.75</v>
      </c>
      <c r="O587" s="40" t="s">
        <v>1901</v>
      </c>
      <c r="P587" s="68">
        <v>1</v>
      </c>
      <c r="Q587" s="283" t="s">
        <v>2131</v>
      </c>
      <c r="R587" s="347">
        <v>1</v>
      </c>
      <c r="S587" s="347">
        <v>1</v>
      </c>
      <c r="T587" s="95"/>
      <c r="U587" s="95"/>
      <c r="V587" s="95"/>
      <c r="W587" s="95"/>
      <c r="X587" s="95"/>
      <c r="Y587" s="95"/>
      <c r="Z587" s="95"/>
      <c r="AA587" s="95"/>
      <c r="AB587" s="95"/>
      <c r="AC587" s="95"/>
      <c r="AD587" s="95"/>
      <c r="AE587" s="113">
        <f t="shared" si="91"/>
        <v>0</v>
      </c>
      <c r="AF587" s="60">
        <f t="shared" si="92"/>
        <v>0</v>
      </c>
      <c r="AG587" s="60">
        <f t="shared" si="93"/>
        <v>0</v>
      </c>
      <c r="AH587" s="60">
        <f t="shared" si="94"/>
        <v>0</v>
      </c>
      <c r="AI587" s="60">
        <f t="shared" si="95"/>
        <v>1</v>
      </c>
      <c r="AJ587" s="60">
        <f t="shared" si="96"/>
        <v>0</v>
      </c>
      <c r="AK587" s="60">
        <f t="shared" si="97"/>
        <v>0</v>
      </c>
      <c r="AL587" s="60">
        <f t="shared" si="98"/>
        <v>0</v>
      </c>
      <c r="AM587" s="60">
        <f t="shared" si="99"/>
        <v>0</v>
      </c>
      <c r="AN587" s="60">
        <f t="shared" si="100"/>
        <v>1</v>
      </c>
      <c r="AP587" s="359" t="s">
        <v>3548</v>
      </c>
    </row>
    <row r="588" spans="1:42" ht="35.450000000000003" hidden="1" customHeight="1">
      <c r="A588" s="26" t="s">
        <v>692</v>
      </c>
      <c r="B588" s="34" t="s">
        <v>699</v>
      </c>
      <c r="C588" s="26">
        <v>309743</v>
      </c>
      <c r="D588" s="35" t="s">
        <v>760</v>
      </c>
      <c r="E588" s="35" t="s">
        <v>759</v>
      </c>
      <c r="F588" s="36">
        <v>1</v>
      </c>
      <c r="G588" s="33"/>
      <c r="H588" s="34">
        <v>1</v>
      </c>
      <c r="I588" s="32"/>
      <c r="J588" s="32"/>
      <c r="K588" s="31"/>
      <c r="L588" s="31"/>
      <c r="M588" s="33"/>
      <c r="N588" s="39">
        <v>2657221.6800000002</v>
      </c>
      <c r="O588" s="40" t="s">
        <v>1901</v>
      </c>
      <c r="P588" s="68">
        <v>1</v>
      </c>
      <c r="Q588" s="283" t="s">
        <v>2131</v>
      </c>
      <c r="R588" s="347">
        <v>1</v>
      </c>
      <c r="S588" s="347">
        <v>1</v>
      </c>
      <c r="T588" s="95"/>
      <c r="U588" s="95"/>
      <c r="V588" s="95"/>
      <c r="W588" s="95"/>
      <c r="X588" s="95"/>
      <c r="Y588" s="95"/>
      <c r="Z588" s="95"/>
      <c r="AA588" s="95"/>
      <c r="AB588" s="95"/>
      <c r="AC588" s="95"/>
      <c r="AD588" s="95"/>
      <c r="AE588" s="113">
        <f t="shared" si="91"/>
        <v>0</v>
      </c>
      <c r="AF588" s="60">
        <f t="shared" si="92"/>
        <v>0</v>
      </c>
      <c r="AG588" s="60">
        <f t="shared" si="93"/>
        <v>0</v>
      </c>
      <c r="AH588" s="60">
        <f t="shared" si="94"/>
        <v>0</v>
      </c>
      <c r="AI588" s="60">
        <f t="shared" si="95"/>
        <v>1</v>
      </c>
      <c r="AJ588" s="60">
        <f t="shared" si="96"/>
        <v>0</v>
      </c>
      <c r="AK588" s="60">
        <f t="shared" si="97"/>
        <v>0</v>
      </c>
      <c r="AL588" s="60">
        <f t="shared" si="98"/>
        <v>0</v>
      </c>
      <c r="AM588" s="60">
        <f t="shared" si="99"/>
        <v>0</v>
      </c>
      <c r="AN588" s="60">
        <f t="shared" si="100"/>
        <v>1</v>
      </c>
      <c r="AP588" s="359" t="s">
        <v>3548</v>
      </c>
    </row>
    <row r="589" spans="1:42" ht="35.450000000000003" hidden="1" customHeight="1">
      <c r="A589" s="26" t="s">
        <v>692</v>
      </c>
      <c r="B589" s="34" t="s">
        <v>699</v>
      </c>
      <c r="C589" s="26">
        <v>309767</v>
      </c>
      <c r="D589" s="35" t="s">
        <v>758</v>
      </c>
      <c r="E589" s="35" t="s">
        <v>759</v>
      </c>
      <c r="F589" s="36">
        <v>1</v>
      </c>
      <c r="G589" s="33"/>
      <c r="H589" s="34">
        <v>1</v>
      </c>
      <c r="I589" s="32"/>
      <c r="J589" s="32"/>
      <c r="K589" s="31"/>
      <c r="L589" s="31"/>
      <c r="M589" s="33"/>
      <c r="N589" s="39">
        <v>1015428.28</v>
      </c>
      <c r="O589" s="40" t="s">
        <v>1901</v>
      </c>
      <c r="P589" s="68">
        <v>1</v>
      </c>
      <c r="Q589" s="283" t="s">
        <v>2131</v>
      </c>
      <c r="R589" s="347">
        <v>1</v>
      </c>
      <c r="S589" s="347">
        <v>1</v>
      </c>
      <c r="T589" s="95"/>
      <c r="U589" s="95"/>
      <c r="V589" s="95"/>
      <c r="W589" s="95"/>
      <c r="X589" s="95"/>
      <c r="Y589" s="95"/>
      <c r="Z589" s="95"/>
      <c r="AA589" s="95"/>
      <c r="AB589" s="95"/>
      <c r="AC589" s="95"/>
      <c r="AD589" s="95"/>
      <c r="AE589" s="113">
        <f t="shared" si="91"/>
        <v>0</v>
      </c>
      <c r="AF589" s="60">
        <f t="shared" si="92"/>
        <v>0</v>
      </c>
      <c r="AG589" s="60">
        <f t="shared" si="93"/>
        <v>0</v>
      </c>
      <c r="AH589" s="60">
        <f t="shared" si="94"/>
        <v>0</v>
      </c>
      <c r="AI589" s="60">
        <f t="shared" si="95"/>
        <v>1</v>
      </c>
      <c r="AJ589" s="60">
        <f t="shared" si="96"/>
        <v>0</v>
      </c>
      <c r="AK589" s="60">
        <f t="shared" si="97"/>
        <v>0</v>
      </c>
      <c r="AL589" s="60">
        <f t="shared" si="98"/>
        <v>0</v>
      </c>
      <c r="AM589" s="60">
        <f t="shared" si="99"/>
        <v>0</v>
      </c>
      <c r="AN589" s="60">
        <f t="shared" si="100"/>
        <v>1</v>
      </c>
      <c r="AP589" s="359" t="s">
        <v>3548</v>
      </c>
    </row>
    <row r="590" spans="1:42" ht="35.450000000000003" hidden="1" customHeight="1">
      <c r="A590" s="26" t="s">
        <v>692</v>
      </c>
      <c r="B590" s="34" t="s">
        <v>699</v>
      </c>
      <c r="C590" s="26">
        <v>301935</v>
      </c>
      <c r="D590" s="35" t="s">
        <v>708</v>
      </c>
      <c r="E590" s="35" t="s">
        <v>703</v>
      </c>
      <c r="F590" s="36">
        <v>2</v>
      </c>
      <c r="G590" s="33"/>
      <c r="H590" s="34">
        <v>1</v>
      </c>
      <c r="I590" s="32"/>
      <c r="J590" s="32"/>
      <c r="K590" s="31"/>
      <c r="L590" s="31"/>
      <c r="M590" s="33"/>
      <c r="N590" s="39">
        <v>2174993.9300000002</v>
      </c>
      <c r="O590" s="40" t="s">
        <v>1901</v>
      </c>
      <c r="P590" s="68">
        <v>1</v>
      </c>
      <c r="Q590" s="283" t="s">
        <v>2131</v>
      </c>
      <c r="R590" s="347">
        <v>1</v>
      </c>
      <c r="S590" s="347">
        <v>1</v>
      </c>
      <c r="T590" s="95"/>
      <c r="U590" s="95"/>
      <c r="V590" s="95"/>
      <c r="W590" s="95"/>
      <c r="X590" s="95"/>
      <c r="Y590" s="95"/>
      <c r="Z590" s="95"/>
      <c r="AA590" s="95"/>
      <c r="AB590" s="95"/>
      <c r="AC590" s="95"/>
      <c r="AD590" s="95"/>
      <c r="AE590" s="113">
        <f t="shared" si="91"/>
        <v>0</v>
      </c>
      <c r="AF590" s="60">
        <f t="shared" si="92"/>
        <v>0</v>
      </c>
      <c r="AG590" s="60">
        <f t="shared" si="93"/>
        <v>0</v>
      </c>
      <c r="AH590" s="60">
        <f t="shared" si="94"/>
        <v>0</v>
      </c>
      <c r="AI590" s="60">
        <f t="shared" si="95"/>
        <v>1</v>
      </c>
      <c r="AJ590" s="60">
        <f t="shared" si="96"/>
        <v>0</v>
      </c>
      <c r="AK590" s="60">
        <f t="shared" si="97"/>
        <v>0</v>
      </c>
      <c r="AL590" s="60">
        <f t="shared" si="98"/>
        <v>0</v>
      </c>
      <c r="AM590" s="60">
        <f t="shared" si="99"/>
        <v>0</v>
      </c>
      <c r="AN590" s="60">
        <f t="shared" si="100"/>
        <v>1</v>
      </c>
      <c r="AP590" s="359" t="s">
        <v>3548</v>
      </c>
    </row>
    <row r="591" spans="1:42" ht="35.450000000000003" hidden="1" customHeight="1">
      <c r="A591" s="26" t="s">
        <v>692</v>
      </c>
      <c r="B591" s="34" t="s">
        <v>699</v>
      </c>
      <c r="C591" s="26">
        <v>301994</v>
      </c>
      <c r="D591" s="35" t="s">
        <v>702</v>
      </c>
      <c r="E591" s="35" t="s">
        <v>703</v>
      </c>
      <c r="F591" s="36">
        <v>2</v>
      </c>
      <c r="G591" s="33"/>
      <c r="H591" s="34">
        <v>1</v>
      </c>
      <c r="I591" s="32"/>
      <c r="J591" s="32"/>
      <c r="K591" s="31"/>
      <c r="L591" s="31"/>
      <c r="M591" s="33"/>
      <c r="N591" s="39">
        <v>2474177.75</v>
      </c>
      <c r="O591" s="40" t="s">
        <v>1901</v>
      </c>
      <c r="P591" s="68">
        <v>1</v>
      </c>
      <c r="Q591" s="283" t="s">
        <v>2131</v>
      </c>
      <c r="R591" s="347">
        <v>1</v>
      </c>
      <c r="S591" s="347">
        <v>1</v>
      </c>
      <c r="T591" s="95"/>
      <c r="U591" s="95"/>
      <c r="V591" s="95"/>
      <c r="W591" s="95"/>
      <c r="X591" s="95"/>
      <c r="Y591" s="95"/>
      <c r="Z591" s="95"/>
      <c r="AA591" s="95"/>
      <c r="AB591" s="95"/>
      <c r="AC591" s="95"/>
      <c r="AD591" s="95"/>
      <c r="AE591" s="113">
        <f t="shared" si="91"/>
        <v>0</v>
      </c>
      <c r="AF591" s="60">
        <f t="shared" si="92"/>
        <v>0</v>
      </c>
      <c r="AG591" s="60">
        <f t="shared" si="93"/>
        <v>0</v>
      </c>
      <c r="AH591" s="60">
        <f t="shared" si="94"/>
        <v>0</v>
      </c>
      <c r="AI591" s="60">
        <f t="shared" si="95"/>
        <v>1</v>
      </c>
      <c r="AJ591" s="60">
        <f t="shared" si="96"/>
        <v>0</v>
      </c>
      <c r="AK591" s="60">
        <f t="shared" si="97"/>
        <v>0</v>
      </c>
      <c r="AL591" s="60">
        <f t="shared" si="98"/>
        <v>0</v>
      </c>
      <c r="AM591" s="60">
        <f t="shared" si="99"/>
        <v>0</v>
      </c>
      <c r="AN591" s="60">
        <f t="shared" si="100"/>
        <v>1</v>
      </c>
      <c r="AP591" s="359" t="s">
        <v>3548</v>
      </c>
    </row>
    <row r="592" spans="1:42" ht="35.450000000000003" hidden="1" customHeight="1">
      <c r="A592" s="26" t="s">
        <v>692</v>
      </c>
      <c r="B592" s="34" t="s">
        <v>699</v>
      </c>
      <c r="C592" s="26">
        <v>309745</v>
      </c>
      <c r="D592" s="35" t="s">
        <v>705</v>
      </c>
      <c r="E592" s="35" t="s">
        <v>703</v>
      </c>
      <c r="F592" s="36">
        <v>2</v>
      </c>
      <c r="G592" s="33"/>
      <c r="H592" s="34">
        <v>1</v>
      </c>
      <c r="I592" s="32"/>
      <c r="J592" s="32"/>
      <c r="K592" s="31"/>
      <c r="L592" s="31"/>
      <c r="M592" s="33"/>
      <c r="N592" s="39">
        <v>1247131.8899999999</v>
      </c>
      <c r="O592" s="40" t="s">
        <v>1901</v>
      </c>
      <c r="P592" s="68">
        <v>1</v>
      </c>
      <c r="Q592" s="283" t="s">
        <v>2131</v>
      </c>
      <c r="R592" s="347">
        <v>1</v>
      </c>
      <c r="S592" s="347">
        <v>1</v>
      </c>
      <c r="T592" s="95"/>
      <c r="U592" s="95"/>
      <c r="V592" s="95"/>
      <c r="W592" s="95"/>
      <c r="X592" s="95"/>
      <c r="Y592" s="95"/>
      <c r="Z592" s="95"/>
      <c r="AA592" s="95"/>
      <c r="AB592" s="95"/>
      <c r="AC592" s="95"/>
      <c r="AD592" s="95"/>
      <c r="AE592" s="113">
        <f t="shared" si="91"/>
        <v>0</v>
      </c>
      <c r="AF592" s="60">
        <f t="shared" si="92"/>
        <v>0</v>
      </c>
      <c r="AG592" s="60">
        <f t="shared" si="93"/>
        <v>0</v>
      </c>
      <c r="AH592" s="60">
        <f t="shared" si="94"/>
        <v>0</v>
      </c>
      <c r="AI592" s="60">
        <f t="shared" si="95"/>
        <v>1</v>
      </c>
      <c r="AJ592" s="60">
        <f t="shared" si="96"/>
        <v>0</v>
      </c>
      <c r="AK592" s="60">
        <f t="shared" si="97"/>
        <v>0</v>
      </c>
      <c r="AL592" s="60">
        <f t="shared" si="98"/>
        <v>0</v>
      </c>
      <c r="AM592" s="60">
        <f t="shared" si="99"/>
        <v>0</v>
      </c>
      <c r="AN592" s="60">
        <f t="shared" si="100"/>
        <v>1</v>
      </c>
      <c r="AP592" s="359" t="s">
        <v>3548</v>
      </c>
    </row>
    <row r="593" spans="1:42" ht="35.450000000000003" hidden="1" customHeight="1">
      <c r="A593" s="26" t="s">
        <v>692</v>
      </c>
      <c r="B593" s="34" t="s">
        <v>699</v>
      </c>
      <c r="C593" s="26">
        <v>302025</v>
      </c>
      <c r="D593" s="35" t="s">
        <v>700</v>
      </c>
      <c r="E593" s="35" t="s">
        <v>701</v>
      </c>
      <c r="F593" s="36">
        <v>2</v>
      </c>
      <c r="G593" s="33"/>
      <c r="H593" s="34">
        <v>1</v>
      </c>
      <c r="I593" s="32"/>
      <c r="J593" s="32"/>
      <c r="K593" s="31"/>
      <c r="L593" s="31"/>
      <c r="M593" s="33"/>
      <c r="N593" s="39">
        <v>2033467.72</v>
      </c>
      <c r="O593" s="40" t="s">
        <v>1901</v>
      </c>
      <c r="P593" s="68">
        <v>1</v>
      </c>
      <c r="Q593" s="95" t="s">
        <v>1942</v>
      </c>
      <c r="R593" s="347">
        <v>0.95</v>
      </c>
      <c r="S593" s="347">
        <v>0.95</v>
      </c>
      <c r="T593" s="95"/>
      <c r="U593" s="95"/>
      <c r="V593" s="95"/>
      <c r="W593" s="95"/>
      <c r="X593" s="95"/>
      <c r="Y593" s="95"/>
      <c r="Z593" s="95"/>
      <c r="AA593" s="95"/>
      <c r="AB593" s="95"/>
      <c r="AC593" s="95"/>
      <c r="AD593" s="95"/>
      <c r="AE593" s="113">
        <f t="shared" si="91"/>
        <v>0</v>
      </c>
      <c r="AF593" s="60">
        <f t="shared" si="92"/>
        <v>0</v>
      </c>
      <c r="AG593" s="60">
        <f t="shared" si="93"/>
        <v>0</v>
      </c>
      <c r="AH593" s="60">
        <f t="shared" si="94"/>
        <v>1</v>
      </c>
      <c r="AI593" s="60">
        <f t="shared" si="95"/>
        <v>0</v>
      </c>
      <c r="AJ593" s="60">
        <f t="shared" si="96"/>
        <v>0</v>
      </c>
      <c r="AK593" s="60">
        <f t="shared" si="97"/>
        <v>0</v>
      </c>
      <c r="AL593" s="60">
        <f t="shared" si="98"/>
        <v>0</v>
      </c>
      <c r="AM593" s="60">
        <f t="shared" si="99"/>
        <v>1</v>
      </c>
      <c r="AN593" s="60">
        <f t="shared" si="100"/>
        <v>0</v>
      </c>
      <c r="AP593" s="359" t="s">
        <v>3548</v>
      </c>
    </row>
    <row r="594" spans="1:42" ht="35.450000000000003" hidden="1" customHeight="1">
      <c r="A594" s="26" t="s">
        <v>692</v>
      </c>
      <c r="B594" s="34" t="s">
        <v>699</v>
      </c>
      <c r="C594" s="26">
        <v>309731</v>
      </c>
      <c r="D594" s="35" t="s">
        <v>704</v>
      </c>
      <c r="E594" s="35" t="s">
        <v>701</v>
      </c>
      <c r="F594" s="36">
        <v>2</v>
      </c>
      <c r="G594" s="33"/>
      <c r="H594" s="34">
        <v>1</v>
      </c>
      <c r="I594" s="32"/>
      <c r="J594" s="32"/>
      <c r="K594" s="31"/>
      <c r="L594" s="31"/>
      <c r="M594" s="33"/>
      <c r="N594" s="39">
        <v>1947146.05</v>
      </c>
      <c r="O594" s="40" t="s">
        <v>1901</v>
      </c>
      <c r="P594" s="68">
        <v>1</v>
      </c>
      <c r="Q594" s="95" t="s">
        <v>1942</v>
      </c>
      <c r="R594" s="347">
        <v>0.95</v>
      </c>
      <c r="S594" s="347">
        <v>0.95</v>
      </c>
      <c r="T594" s="95"/>
      <c r="U594" s="95"/>
      <c r="V594" s="95"/>
      <c r="W594" s="95"/>
      <c r="X594" s="95"/>
      <c r="Y594" s="95"/>
      <c r="Z594" s="95"/>
      <c r="AA594" s="95"/>
      <c r="AB594" s="95"/>
      <c r="AC594" s="95"/>
      <c r="AD594" s="95"/>
      <c r="AE594" s="113">
        <f t="shared" si="91"/>
        <v>0</v>
      </c>
      <c r="AF594" s="60">
        <f t="shared" si="92"/>
        <v>0</v>
      </c>
      <c r="AG594" s="60">
        <f t="shared" si="93"/>
        <v>0</v>
      </c>
      <c r="AH594" s="60">
        <f t="shared" si="94"/>
        <v>1</v>
      </c>
      <c r="AI594" s="60">
        <f t="shared" si="95"/>
        <v>0</v>
      </c>
      <c r="AJ594" s="60">
        <f t="shared" si="96"/>
        <v>0</v>
      </c>
      <c r="AK594" s="60">
        <f t="shared" si="97"/>
        <v>0</v>
      </c>
      <c r="AL594" s="60">
        <f t="shared" si="98"/>
        <v>0</v>
      </c>
      <c r="AM594" s="60">
        <f t="shared" si="99"/>
        <v>1</v>
      </c>
      <c r="AN594" s="60">
        <f t="shared" si="100"/>
        <v>0</v>
      </c>
      <c r="AP594" s="359" t="s">
        <v>3548</v>
      </c>
    </row>
    <row r="595" spans="1:42" ht="35.450000000000003" hidden="1" customHeight="1">
      <c r="A595" s="26" t="s">
        <v>692</v>
      </c>
      <c r="B595" s="34" t="s">
        <v>699</v>
      </c>
      <c r="C595" s="26">
        <v>301968</v>
      </c>
      <c r="D595" s="35" t="s">
        <v>709</v>
      </c>
      <c r="E595" s="35" t="s">
        <v>710</v>
      </c>
      <c r="F595" s="36">
        <v>2</v>
      </c>
      <c r="G595" s="33"/>
      <c r="H595" s="34">
        <v>1</v>
      </c>
      <c r="I595" s="32"/>
      <c r="J595" s="32"/>
      <c r="K595" s="31"/>
      <c r="L595" s="31"/>
      <c r="M595" s="33"/>
      <c r="N595" s="39">
        <v>1852571.57</v>
      </c>
      <c r="O595" s="40" t="s">
        <v>1901</v>
      </c>
      <c r="P595" s="68">
        <v>1</v>
      </c>
      <c r="Q595" s="95" t="s">
        <v>1942</v>
      </c>
      <c r="R595" s="347">
        <v>0.95</v>
      </c>
      <c r="S595" s="347">
        <v>0.95</v>
      </c>
      <c r="T595" s="95"/>
      <c r="U595" s="95"/>
      <c r="V595" s="95"/>
      <c r="W595" s="95"/>
      <c r="X595" s="95"/>
      <c r="Y595" s="95"/>
      <c r="Z595" s="95"/>
      <c r="AA595" s="95"/>
      <c r="AB595" s="95"/>
      <c r="AC595" s="95"/>
      <c r="AD595" s="95"/>
      <c r="AE595" s="113">
        <f t="shared" si="91"/>
        <v>0</v>
      </c>
      <c r="AF595" s="60">
        <f t="shared" si="92"/>
        <v>0</v>
      </c>
      <c r="AG595" s="60">
        <f t="shared" si="93"/>
        <v>0</v>
      </c>
      <c r="AH595" s="60">
        <f t="shared" si="94"/>
        <v>1</v>
      </c>
      <c r="AI595" s="60">
        <f t="shared" si="95"/>
        <v>0</v>
      </c>
      <c r="AJ595" s="60">
        <f t="shared" si="96"/>
        <v>0</v>
      </c>
      <c r="AK595" s="60">
        <f t="shared" si="97"/>
        <v>0</v>
      </c>
      <c r="AL595" s="60">
        <f t="shared" si="98"/>
        <v>0</v>
      </c>
      <c r="AM595" s="60">
        <f t="shared" si="99"/>
        <v>1</v>
      </c>
      <c r="AN595" s="60">
        <f t="shared" si="100"/>
        <v>0</v>
      </c>
      <c r="AP595" s="359" t="s">
        <v>3548</v>
      </c>
    </row>
    <row r="596" spans="1:42" ht="35.450000000000003" hidden="1" customHeight="1">
      <c r="A596" s="26" t="s">
        <v>692</v>
      </c>
      <c r="B596" s="34" t="s">
        <v>699</v>
      </c>
      <c r="C596" s="26">
        <v>302032</v>
      </c>
      <c r="D596" s="35" t="s">
        <v>740</v>
      </c>
      <c r="E596" s="35" t="s">
        <v>710</v>
      </c>
      <c r="F596" s="36">
        <v>2</v>
      </c>
      <c r="G596" s="33"/>
      <c r="H596" s="34">
        <v>1</v>
      </c>
      <c r="I596" s="32"/>
      <c r="J596" s="32"/>
      <c r="K596" s="31"/>
      <c r="L596" s="31"/>
      <c r="M596" s="33"/>
      <c r="N596" s="39">
        <v>1852571.57</v>
      </c>
      <c r="O596" s="40" t="s">
        <v>1901</v>
      </c>
      <c r="P596" s="68">
        <v>1</v>
      </c>
      <c r="Q596" s="95" t="s">
        <v>1942</v>
      </c>
      <c r="R596" s="347">
        <v>0.95</v>
      </c>
      <c r="S596" s="347">
        <v>0.95</v>
      </c>
      <c r="T596" s="95"/>
      <c r="U596" s="95"/>
      <c r="V596" s="95"/>
      <c r="W596" s="95"/>
      <c r="X596" s="95"/>
      <c r="Y596" s="95"/>
      <c r="Z596" s="95"/>
      <c r="AA596" s="95"/>
      <c r="AB596" s="95"/>
      <c r="AC596" s="95"/>
      <c r="AD596" s="95"/>
      <c r="AE596" s="113">
        <f t="shared" si="91"/>
        <v>0</v>
      </c>
      <c r="AF596" s="60">
        <f t="shared" si="92"/>
        <v>0</v>
      </c>
      <c r="AG596" s="60">
        <f t="shared" si="93"/>
        <v>0</v>
      </c>
      <c r="AH596" s="60">
        <f t="shared" si="94"/>
        <v>1</v>
      </c>
      <c r="AI596" s="60">
        <f t="shared" si="95"/>
        <v>0</v>
      </c>
      <c r="AJ596" s="60">
        <f t="shared" si="96"/>
        <v>0</v>
      </c>
      <c r="AK596" s="60">
        <f t="shared" si="97"/>
        <v>0</v>
      </c>
      <c r="AL596" s="60">
        <f t="shared" si="98"/>
        <v>0</v>
      </c>
      <c r="AM596" s="60">
        <f t="shared" si="99"/>
        <v>1</v>
      </c>
      <c r="AN596" s="60">
        <f t="shared" si="100"/>
        <v>0</v>
      </c>
      <c r="AP596" s="359" t="s">
        <v>3548</v>
      </c>
    </row>
    <row r="597" spans="1:42" ht="35.450000000000003" hidden="1" customHeight="1">
      <c r="A597" s="26" t="s">
        <v>692</v>
      </c>
      <c r="B597" s="34" t="s">
        <v>699</v>
      </c>
      <c r="C597" s="26">
        <v>301965</v>
      </c>
      <c r="D597" s="35" t="s">
        <v>706</v>
      </c>
      <c r="E597" s="35" t="s">
        <v>707</v>
      </c>
      <c r="F597" s="36">
        <v>2</v>
      </c>
      <c r="G597" s="33"/>
      <c r="H597" s="34">
        <v>1</v>
      </c>
      <c r="I597" s="32"/>
      <c r="J597" s="32"/>
      <c r="K597" s="31"/>
      <c r="L597" s="31"/>
      <c r="M597" s="33"/>
      <c r="N597" s="39">
        <v>1293794.83</v>
      </c>
      <c r="O597" s="40" t="s">
        <v>1901</v>
      </c>
      <c r="P597" s="68">
        <v>1</v>
      </c>
      <c r="Q597" s="95" t="s">
        <v>1942</v>
      </c>
      <c r="R597" s="347">
        <v>0.95</v>
      </c>
      <c r="S597" s="347">
        <v>0.95</v>
      </c>
      <c r="T597" s="95"/>
      <c r="U597" s="95"/>
      <c r="V597" s="95"/>
      <c r="W597" s="95"/>
      <c r="X597" s="95"/>
      <c r="Y597" s="95"/>
      <c r="Z597" s="95"/>
      <c r="AA597" s="95"/>
      <c r="AB597" s="95"/>
      <c r="AC597" s="95"/>
      <c r="AD597" s="95"/>
      <c r="AE597" s="113">
        <f t="shared" si="91"/>
        <v>0</v>
      </c>
      <c r="AF597" s="60">
        <f t="shared" si="92"/>
        <v>0</v>
      </c>
      <c r="AG597" s="60">
        <f t="shared" si="93"/>
        <v>0</v>
      </c>
      <c r="AH597" s="60">
        <f t="shared" si="94"/>
        <v>1</v>
      </c>
      <c r="AI597" s="60">
        <f t="shared" si="95"/>
        <v>0</v>
      </c>
      <c r="AJ597" s="60">
        <f t="shared" si="96"/>
        <v>0</v>
      </c>
      <c r="AK597" s="60">
        <f t="shared" si="97"/>
        <v>0</v>
      </c>
      <c r="AL597" s="60">
        <f t="shared" si="98"/>
        <v>0</v>
      </c>
      <c r="AM597" s="60">
        <f t="shared" si="99"/>
        <v>1</v>
      </c>
      <c r="AN597" s="60">
        <f t="shared" si="100"/>
        <v>0</v>
      </c>
      <c r="AP597" s="359" t="s">
        <v>3548</v>
      </c>
    </row>
    <row r="598" spans="1:42" ht="35.450000000000003" hidden="1" customHeight="1">
      <c r="A598" s="26" t="s">
        <v>692</v>
      </c>
      <c r="B598" s="34" t="s">
        <v>699</v>
      </c>
      <c r="C598" s="26">
        <v>309732</v>
      </c>
      <c r="D598" s="35" t="s">
        <v>741</v>
      </c>
      <c r="E598" s="35" t="s">
        <v>707</v>
      </c>
      <c r="F598" s="36">
        <v>2</v>
      </c>
      <c r="G598" s="33"/>
      <c r="H598" s="34">
        <v>1</v>
      </c>
      <c r="I598" s="32"/>
      <c r="J598" s="32"/>
      <c r="K598" s="31"/>
      <c r="L598" s="31"/>
      <c r="M598" s="33"/>
      <c r="N598" s="39">
        <v>1886881.46</v>
      </c>
      <c r="O598" s="40" t="s">
        <v>1901</v>
      </c>
      <c r="P598" s="68">
        <v>1</v>
      </c>
      <c r="Q598" s="95" t="s">
        <v>1942</v>
      </c>
      <c r="R598" s="347">
        <v>0.95</v>
      </c>
      <c r="S598" s="347">
        <v>0.95</v>
      </c>
      <c r="T598" s="95"/>
      <c r="U598" s="95"/>
      <c r="V598" s="95"/>
      <c r="W598" s="95"/>
      <c r="X598" s="95"/>
      <c r="Y598" s="95"/>
      <c r="Z598" s="95"/>
      <c r="AA598" s="95"/>
      <c r="AB598" s="95"/>
      <c r="AC598" s="95"/>
      <c r="AD598" s="95"/>
      <c r="AE598" s="113">
        <f t="shared" si="91"/>
        <v>0</v>
      </c>
      <c r="AF598" s="60">
        <f t="shared" si="92"/>
        <v>0</v>
      </c>
      <c r="AG598" s="60">
        <f t="shared" si="93"/>
        <v>0</v>
      </c>
      <c r="AH598" s="60">
        <f t="shared" si="94"/>
        <v>1</v>
      </c>
      <c r="AI598" s="60">
        <f t="shared" si="95"/>
        <v>0</v>
      </c>
      <c r="AJ598" s="60">
        <f t="shared" si="96"/>
        <v>0</v>
      </c>
      <c r="AK598" s="60">
        <f t="shared" si="97"/>
        <v>0</v>
      </c>
      <c r="AL598" s="60">
        <f t="shared" si="98"/>
        <v>0</v>
      </c>
      <c r="AM598" s="60">
        <f t="shared" si="99"/>
        <v>1</v>
      </c>
      <c r="AN598" s="60">
        <f t="shared" si="100"/>
        <v>0</v>
      </c>
      <c r="AP598" s="359" t="s">
        <v>3548</v>
      </c>
    </row>
    <row r="599" spans="1:42" ht="35.450000000000003" hidden="1" customHeight="1">
      <c r="A599" s="26" t="s">
        <v>692</v>
      </c>
      <c r="B599" s="34" t="s">
        <v>699</v>
      </c>
      <c r="C599" s="26">
        <v>302053</v>
      </c>
      <c r="D599" s="35" t="s">
        <v>770</v>
      </c>
      <c r="E599" s="35" t="s">
        <v>765</v>
      </c>
      <c r="F599" s="36">
        <v>3</v>
      </c>
      <c r="G599" s="33"/>
      <c r="H599" s="34">
        <v>1</v>
      </c>
      <c r="I599" s="32"/>
      <c r="J599" s="32"/>
      <c r="K599" s="31"/>
      <c r="L599" s="31"/>
      <c r="M599" s="33"/>
      <c r="N599" s="39">
        <v>1585526.55</v>
      </c>
      <c r="O599" s="40" t="s">
        <v>1901</v>
      </c>
      <c r="P599" s="68">
        <v>1</v>
      </c>
      <c r="Q599" s="95" t="s">
        <v>1942</v>
      </c>
      <c r="R599" s="347">
        <v>0.95</v>
      </c>
      <c r="S599" s="347">
        <v>0.95</v>
      </c>
      <c r="T599" s="95"/>
      <c r="U599" s="95"/>
      <c r="V599" s="95"/>
      <c r="W599" s="95"/>
      <c r="X599" s="95"/>
      <c r="Y599" s="95"/>
      <c r="Z599" s="95"/>
      <c r="AA599" s="95"/>
      <c r="AB599" s="95"/>
      <c r="AC599" s="95"/>
      <c r="AD599" s="95"/>
      <c r="AE599" s="113">
        <f t="shared" si="91"/>
        <v>0</v>
      </c>
      <c r="AF599" s="60">
        <f t="shared" si="92"/>
        <v>0</v>
      </c>
      <c r="AG599" s="60">
        <f t="shared" si="93"/>
        <v>0</v>
      </c>
      <c r="AH599" s="60">
        <f t="shared" si="94"/>
        <v>1</v>
      </c>
      <c r="AI599" s="60">
        <f t="shared" si="95"/>
        <v>0</v>
      </c>
      <c r="AJ599" s="60">
        <f t="shared" si="96"/>
        <v>0</v>
      </c>
      <c r="AK599" s="60">
        <f t="shared" si="97"/>
        <v>0</v>
      </c>
      <c r="AL599" s="60">
        <f t="shared" si="98"/>
        <v>0</v>
      </c>
      <c r="AM599" s="60">
        <f t="shared" si="99"/>
        <v>1</v>
      </c>
      <c r="AN599" s="60">
        <f t="shared" si="100"/>
        <v>0</v>
      </c>
      <c r="AP599" s="359" t="s">
        <v>3548</v>
      </c>
    </row>
    <row r="600" spans="1:42" ht="35.450000000000003" hidden="1" customHeight="1">
      <c r="A600" s="26" t="s">
        <v>692</v>
      </c>
      <c r="B600" s="34" t="s">
        <v>699</v>
      </c>
      <c r="C600" s="26">
        <v>309707</v>
      </c>
      <c r="D600" s="35" t="s">
        <v>764</v>
      </c>
      <c r="E600" s="35" t="s">
        <v>765</v>
      </c>
      <c r="F600" s="36">
        <v>3</v>
      </c>
      <c r="G600" s="33"/>
      <c r="H600" s="34">
        <v>1</v>
      </c>
      <c r="I600" s="32"/>
      <c r="J600" s="32"/>
      <c r="K600" s="31"/>
      <c r="L600" s="31"/>
      <c r="M600" s="33"/>
      <c r="N600" s="39">
        <v>1096756.47</v>
      </c>
      <c r="O600" s="40" t="s">
        <v>1901</v>
      </c>
      <c r="P600" s="68">
        <v>1</v>
      </c>
      <c r="Q600" s="95" t="s">
        <v>1942</v>
      </c>
      <c r="R600" s="347">
        <v>0.95</v>
      </c>
      <c r="S600" s="347">
        <v>0.95</v>
      </c>
      <c r="T600" s="95"/>
      <c r="U600" s="95"/>
      <c r="V600" s="95"/>
      <c r="W600" s="95"/>
      <c r="X600" s="95"/>
      <c r="Y600" s="95"/>
      <c r="Z600" s="95"/>
      <c r="AA600" s="95"/>
      <c r="AB600" s="95"/>
      <c r="AC600" s="95"/>
      <c r="AD600" s="95"/>
      <c r="AE600" s="113">
        <f t="shared" si="91"/>
        <v>0</v>
      </c>
      <c r="AF600" s="60">
        <f t="shared" si="92"/>
        <v>0</v>
      </c>
      <c r="AG600" s="60">
        <f t="shared" si="93"/>
        <v>0</v>
      </c>
      <c r="AH600" s="60">
        <f t="shared" si="94"/>
        <v>1</v>
      </c>
      <c r="AI600" s="60">
        <f t="shared" si="95"/>
        <v>0</v>
      </c>
      <c r="AJ600" s="60">
        <f t="shared" si="96"/>
        <v>0</v>
      </c>
      <c r="AK600" s="60">
        <f t="shared" si="97"/>
        <v>0</v>
      </c>
      <c r="AL600" s="60">
        <f t="shared" si="98"/>
        <v>0</v>
      </c>
      <c r="AM600" s="60">
        <f t="shared" si="99"/>
        <v>1</v>
      </c>
      <c r="AN600" s="60">
        <f t="shared" si="100"/>
        <v>0</v>
      </c>
      <c r="AP600" s="359" t="s">
        <v>3548</v>
      </c>
    </row>
    <row r="601" spans="1:42" ht="35.450000000000003" hidden="1" customHeight="1">
      <c r="A601" s="26" t="s">
        <v>692</v>
      </c>
      <c r="B601" s="34" t="s">
        <v>699</v>
      </c>
      <c r="C601" s="26">
        <v>309735</v>
      </c>
      <c r="D601" s="35" t="s">
        <v>768</v>
      </c>
      <c r="E601" s="35" t="s">
        <v>769</v>
      </c>
      <c r="F601" s="36">
        <v>3</v>
      </c>
      <c r="G601" s="33"/>
      <c r="H601" s="34">
        <v>1</v>
      </c>
      <c r="I601" s="32"/>
      <c r="J601" s="32"/>
      <c r="K601" s="31"/>
      <c r="L601" s="31"/>
      <c r="M601" s="33"/>
      <c r="N601" s="39">
        <v>1622289.56</v>
      </c>
      <c r="O601" s="40" t="s">
        <v>1901</v>
      </c>
      <c r="P601" s="68">
        <v>1</v>
      </c>
      <c r="Q601" s="95" t="s">
        <v>1942</v>
      </c>
      <c r="R601" s="347">
        <v>0.95</v>
      </c>
      <c r="S601" s="347">
        <v>0.95</v>
      </c>
      <c r="T601" s="95"/>
      <c r="U601" s="95"/>
      <c r="V601" s="95"/>
      <c r="W601" s="95"/>
      <c r="X601" s="95"/>
      <c r="Y601" s="95"/>
      <c r="Z601" s="95"/>
      <c r="AA601" s="95"/>
      <c r="AB601" s="95"/>
      <c r="AC601" s="95"/>
      <c r="AD601" s="95"/>
      <c r="AE601" s="113">
        <f t="shared" si="91"/>
        <v>0</v>
      </c>
      <c r="AF601" s="60">
        <f t="shared" si="92"/>
        <v>0</v>
      </c>
      <c r="AG601" s="60">
        <f t="shared" si="93"/>
        <v>0</v>
      </c>
      <c r="AH601" s="60">
        <f t="shared" si="94"/>
        <v>1</v>
      </c>
      <c r="AI601" s="60">
        <f t="shared" si="95"/>
        <v>0</v>
      </c>
      <c r="AJ601" s="60">
        <f t="shared" si="96"/>
        <v>0</v>
      </c>
      <c r="AK601" s="60">
        <f t="shared" si="97"/>
        <v>0</v>
      </c>
      <c r="AL601" s="60">
        <f t="shared" si="98"/>
        <v>0</v>
      </c>
      <c r="AM601" s="60">
        <f t="shared" si="99"/>
        <v>1</v>
      </c>
      <c r="AN601" s="60">
        <f t="shared" si="100"/>
        <v>0</v>
      </c>
      <c r="AP601" s="359" t="s">
        <v>3548</v>
      </c>
    </row>
    <row r="602" spans="1:42" ht="35.450000000000003" hidden="1" customHeight="1">
      <c r="A602" s="26" t="s">
        <v>692</v>
      </c>
      <c r="B602" s="34" t="s">
        <v>699</v>
      </c>
      <c r="C602" s="26">
        <v>301957</v>
      </c>
      <c r="D602" s="35" t="s">
        <v>766</v>
      </c>
      <c r="E602" s="35" t="s">
        <v>767</v>
      </c>
      <c r="F602" s="36">
        <v>3</v>
      </c>
      <c r="G602" s="33"/>
      <c r="H602" s="34">
        <v>1</v>
      </c>
      <c r="I602" s="32"/>
      <c r="J602" s="32"/>
      <c r="K602" s="31"/>
      <c r="L602" s="31"/>
      <c r="M602" s="33"/>
      <c r="N602" s="39">
        <v>1351201.39</v>
      </c>
      <c r="O602" s="40" t="s">
        <v>1901</v>
      </c>
      <c r="P602" s="68">
        <v>1</v>
      </c>
      <c r="Q602" s="95" t="s">
        <v>1942</v>
      </c>
      <c r="R602" s="347">
        <v>0.95</v>
      </c>
      <c r="S602" s="347">
        <v>0.95</v>
      </c>
      <c r="T602" s="95"/>
      <c r="U602" s="95"/>
      <c r="V602" s="95"/>
      <c r="W602" s="95"/>
      <c r="X602" s="95"/>
      <c r="Y602" s="95"/>
      <c r="Z602" s="95"/>
      <c r="AA602" s="95"/>
      <c r="AB602" s="95"/>
      <c r="AC602" s="95"/>
      <c r="AD602" s="95"/>
      <c r="AE602" s="113">
        <f t="shared" si="91"/>
        <v>0</v>
      </c>
      <c r="AF602" s="60">
        <f t="shared" si="92"/>
        <v>0</v>
      </c>
      <c r="AG602" s="60">
        <f t="shared" si="93"/>
        <v>0</v>
      </c>
      <c r="AH602" s="60">
        <f t="shared" si="94"/>
        <v>1</v>
      </c>
      <c r="AI602" s="60">
        <f t="shared" si="95"/>
        <v>0</v>
      </c>
      <c r="AJ602" s="60">
        <f t="shared" si="96"/>
        <v>0</v>
      </c>
      <c r="AK602" s="60">
        <f t="shared" si="97"/>
        <v>0</v>
      </c>
      <c r="AL602" s="60">
        <f t="shared" si="98"/>
        <v>0</v>
      </c>
      <c r="AM602" s="60">
        <f t="shared" si="99"/>
        <v>1</v>
      </c>
      <c r="AN602" s="60">
        <f t="shared" si="100"/>
        <v>0</v>
      </c>
      <c r="AP602" s="359" t="s">
        <v>3548</v>
      </c>
    </row>
    <row r="603" spans="1:42" ht="35.450000000000003" hidden="1" customHeight="1">
      <c r="A603" s="26" t="s">
        <v>692</v>
      </c>
      <c r="B603" s="34" t="s">
        <v>699</v>
      </c>
      <c r="C603" s="26">
        <v>302034</v>
      </c>
      <c r="D603" s="35" t="s">
        <v>773</v>
      </c>
      <c r="E603" s="35" t="s">
        <v>767</v>
      </c>
      <c r="F603" s="36">
        <v>3</v>
      </c>
      <c r="G603" s="33"/>
      <c r="H603" s="34">
        <v>1</v>
      </c>
      <c r="I603" s="32"/>
      <c r="J603" s="32"/>
      <c r="K603" s="31"/>
      <c r="L603" s="31"/>
      <c r="M603" s="33"/>
      <c r="N603" s="39">
        <v>2031906.68</v>
      </c>
      <c r="O603" s="40" t="s">
        <v>1901</v>
      </c>
      <c r="P603" s="68">
        <v>1</v>
      </c>
      <c r="Q603" s="95" t="s">
        <v>1942</v>
      </c>
      <c r="R603" s="347">
        <v>0.95</v>
      </c>
      <c r="S603" s="347">
        <v>0.95</v>
      </c>
      <c r="T603" s="95"/>
      <c r="U603" s="95"/>
      <c r="V603" s="95"/>
      <c r="W603" s="95"/>
      <c r="X603" s="95"/>
      <c r="Y603" s="95"/>
      <c r="Z603" s="95"/>
      <c r="AA603" s="95"/>
      <c r="AB603" s="95"/>
      <c r="AC603" s="95"/>
      <c r="AD603" s="95"/>
      <c r="AE603" s="113">
        <f t="shared" si="91"/>
        <v>0</v>
      </c>
      <c r="AF603" s="60">
        <f t="shared" si="92"/>
        <v>0</v>
      </c>
      <c r="AG603" s="60">
        <f t="shared" si="93"/>
        <v>0</v>
      </c>
      <c r="AH603" s="60">
        <f t="shared" si="94"/>
        <v>1</v>
      </c>
      <c r="AI603" s="60">
        <f t="shared" si="95"/>
        <v>0</v>
      </c>
      <c r="AJ603" s="60">
        <f t="shared" si="96"/>
        <v>0</v>
      </c>
      <c r="AK603" s="60">
        <f t="shared" si="97"/>
        <v>0</v>
      </c>
      <c r="AL603" s="60">
        <f t="shared" si="98"/>
        <v>0</v>
      </c>
      <c r="AM603" s="60">
        <f t="shared" si="99"/>
        <v>1</v>
      </c>
      <c r="AN603" s="60">
        <f t="shared" si="100"/>
        <v>0</v>
      </c>
      <c r="AP603" s="359" t="s">
        <v>3548</v>
      </c>
    </row>
    <row r="604" spans="1:42" ht="35.450000000000003" hidden="1" customHeight="1">
      <c r="A604" s="26" t="s">
        <v>692</v>
      </c>
      <c r="B604" s="34" t="s">
        <v>699</v>
      </c>
      <c r="C604" s="26">
        <v>301946</v>
      </c>
      <c r="D604" s="35" t="s">
        <v>771</v>
      </c>
      <c r="E604" s="35" t="s">
        <v>772</v>
      </c>
      <c r="F604" s="36">
        <v>3</v>
      </c>
      <c r="G604" s="33"/>
      <c r="H604" s="34">
        <v>1</v>
      </c>
      <c r="I604" s="32"/>
      <c r="J604" s="32"/>
      <c r="K604" s="31"/>
      <c r="L604" s="31"/>
      <c r="M604" s="33"/>
      <c r="N604" s="39">
        <v>2223308.5299999998</v>
      </c>
      <c r="O604" s="40" t="s">
        <v>1901</v>
      </c>
      <c r="P604" s="68">
        <v>1</v>
      </c>
      <c r="Q604" s="95" t="s">
        <v>1942</v>
      </c>
      <c r="R604" s="347">
        <v>0.95</v>
      </c>
      <c r="S604" s="347">
        <v>0.95</v>
      </c>
      <c r="T604" s="95"/>
      <c r="U604" s="95"/>
      <c r="V604" s="95"/>
      <c r="W604" s="95"/>
      <c r="X604" s="95"/>
      <c r="Y604" s="95"/>
      <c r="Z604" s="95"/>
      <c r="AA604" s="95"/>
      <c r="AB604" s="95"/>
      <c r="AC604" s="95"/>
      <c r="AD604" s="95"/>
      <c r="AE604" s="113">
        <f t="shared" si="91"/>
        <v>0</v>
      </c>
      <c r="AF604" s="60">
        <f t="shared" si="92"/>
        <v>0</v>
      </c>
      <c r="AG604" s="60">
        <f t="shared" si="93"/>
        <v>0</v>
      </c>
      <c r="AH604" s="60">
        <f t="shared" si="94"/>
        <v>1</v>
      </c>
      <c r="AI604" s="60">
        <f t="shared" si="95"/>
        <v>0</v>
      </c>
      <c r="AJ604" s="60">
        <f t="shared" si="96"/>
        <v>0</v>
      </c>
      <c r="AK604" s="60">
        <f t="shared" si="97"/>
        <v>0</v>
      </c>
      <c r="AL604" s="60">
        <f t="shared" si="98"/>
        <v>0</v>
      </c>
      <c r="AM604" s="60">
        <f t="shared" si="99"/>
        <v>1</v>
      </c>
      <c r="AN604" s="60">
        <f t="shared" si="100"/>
        <v>0</v>
      </c>
      <c r="AP604" s="359" t="s">
        <v>3548</v>
      </c>
    </row>
    <row r="605" spans="1:42" ht="35.450000000000003" hidden="1" customHeight="1">
      <c r="A605" s="26" t="s">
        <v>692</v>
      </c>
      <c r="B605" s="34" t="s">
        <v>699</v>
      </c>
      <c r="C605" s="26">
        <v>302017</v>
      </c>
      <c r="D605" s="35" t="s">
        <v>774</v>
      </c>
      <c r="E605" s="35" t="s">
        <v>772</v>
      </c>
      <c r="F605" s="36">
        <v>3</v>
      </c>
      <c r="G605" s="33"/>
      <c r="H605" s="34">
        <v>1</v>
      </c>
      <c r="I605" s="32"/>
      <c r="J605" s="32"/>
      <c r="K605" s="31"/>
      <c r="L605" s="31"/>
      <c r="M605" s="33"/>
      <c r="N605" s="39">
        <v>1913337.83</v>
      </c>
      <c r="O605" s="40" t="s">
        <v>1901</v>
      </c>
      <c r="P605" s="68">
        <v>1</v>
      </c>
      <c r="Q605" s="95" t="s">
        <v>1942</v>
      </c>
      <c r="R605" s="347">
        <v>0.92</v>
      </c>
      <c r="S605" s="347">
        <v>0.95</v>
      </c>
      <c r="T605" s="95"/>
      <c r="U605" s="95"/>
      <c r="V605" s="95"/>
      <c r="W605" s="95"/>
      <c r="X605" s="95"/>
      <c r="Y605" s="95"/>
      <c r="Z605" s="95"/>
      <c r="AA605" s="95"/>
      <c r="AB605" s="95"/>
      <c r="AC605" s="95"/>
      <c r="AD605" s="95"/>
      <c r="AE605" s="113">
        <f t="shared" si="91"/>
        <v>0</v>
      </c>
      <c r="AF605" s="60">
        <f t="shared" si="92"/>
        <v>0</v>
      </c>
      <c r="AG605" s="60">
        <f t="shared" si="93"/>
        <v>0</v>
      </c>
      <c r="AH605" s="60">
        <f t="shared" si="94"/>
        <v>1</v>
      </c>
      <c r="AI605" s="60">
        <f t="shared" si="95"/>
        <v>0</v>
      </c>
      <c r="AJ605" s="60">
        <f t="shared" si="96"/>
        <v>0</v>
      </c>
      <c r="AK605" s="60">
        <f t="shared" si="97"/>
        <v>0</v>
      </c>
      <c r="AL605" s="60">
        <f t="shared" si="98"/>
        <v>0</v>
      </c>
      <c r="AM605" s="60">
        <f t="shared" si="99"/>
        <v>1</v>
      </c>
      <c r="AN605" s="60">
        <f t="shared" si="100"/>
        <v>0</v>
      </c>
      <c r="AP605" s="359" t="s">
        <v>3548</v>
      </c>
    </row>
    <row r="606" spans="1:42" ht="35.450000000000003" hidden="1" customHeight="1">
      <c r="A606" s="26" t="s">
        <v>692</v>
      </c>
      <c r="B606" s="34" t="s">
        <v>699</v>
      </c>
      <c r="C606" s="26">
        <v>302054</v>
      </c>
      <c r="D606" s="35" t="s">
        <v>783</v>
      </c>
      <c r="E606" s="35" t="s">
        <v>784</v>
      </c>
      <c r="F606" s="36">
        <v>4</v>
      </c>
      <c r="G606" s="33"/>
      <c r="H606" s="34">
        <v>1</v>
      </c>
      <c r="I606" s="32"/>
      <c r="J606" s="32"/>
      <c r="K606" s="31"/>
      <c r="L606" s="31"/>
      <c r="M606" s="33"/>
      <c r="N606" s="39">
        <v>1372217.91</v>
      </c>
      <c r="O606" s="40" t="s">
        <v>1901</v>
      </c>
      <c r="P606" s="68">
        <v>1</v>
      </c>
      <c r="Q606" s="95" t="s">
        <v>1942</v>
      </c>
      <c r="R606" s="347">
        <v>0.95</v>
      </c>
      <c r="S606" s="347">
        <v>0.95</v>
      </c>
      <c r="T606" s="95"/>
      <c r="U606" s="95"/>
      <c r="V606" s="95"/>
      <c r="W606" s="95"/>
      <c r="X606" s="95"/>
      <c r="Y606" s="95"/>
      <c r="Z606" s="95"/>
      <c r="AA606" s="95"/>
      <c r="AB606" s="95"/>
      <c r="AC606" s="95"/>
      <c r="AD606" s="95"/>
      <c r="AE606" s="113">
        <f t="shared" si="91"/>
        <v>0</v>
      </c>
      <c r="AF606" s="60">
        <f t="shared" si="92"/>
        <v>0</v>
      </c>
      <c r="AG606" s="60">
        <f t="shared" si="93"/>
        <v>0</v>
      </c>
      <c r="AH606" s="60">
        <f t="shared" si="94"/>
        <v>1</v>
      </c>
      <c r="AI606" s="60">
        <f t="shared" si="95"/>
        <v>0</v>
      </c>
      <c r="AJ606" s="60">
        <f t="shared" si="96"/>
        <v>0</v>
      </c>
      <c r="AK606" s="60">
        <f t="shared" si="97"/>
        <v>0</v>
      </c>
      <c r="AL606" s="60">
        <f t="shared" si="98"/>
        <v>0</v>
      </c>
      <c r="AM606" s="60">
        <f t="shared" si="99"/>
        <v>1</v>
      </c>
      <c r="AN606" s="60">
        <f t="shared" si="100"/>
        <v>0</v>
      </c>
      <c r="AP606" s="359" t="s">
        <v>3548</v>
      </c>
    </row>
    <row r="607" spans="1:42" ht="35.450000000000003" hidden="1" customHeight="1">
      <c r="A607" s="26" t="s">
        <v>692</v>
      </c>
      <c r="B607" s="34" t="s">
        <v>699</v>
      </c>
      <c r="C607" s="26">
        <v>301963</v>
      </c>
      <c r="D607" s="35" t="s">
        <v>782</v>
      </c>
      <c r="E607" s="35" t="s">
        <v>781</v>
      </c>
      <c r="F607" s="36">
        <v>4</v>
      </c>
      <c r="G607" s="33"/>
      <c r="H607" s="34">
        <v>1</v>
      </c>
      <c r="I607" s="32"/>
      <c r="J607" s="32"/>
      <c r="K607" s="31"/>
      <c r="L607" s="31"/>
      <c r="M607" s="33"/>
      <c r="N607" s="39">
        <v>1291895.7</v>
      </c>
      <c r="O607" s="40" t="s">
        <v>1901</v>
      </c>
      <c r="P607" s="68">
        <v>1</v>
      </c>
      <c r="Q607" s="95" t="s">
        <v>2131</v>
      </c>
      <c r="R607" s="347">
        <v>1</v>
      </c>
      <c r="S607" s="347">
        <v>1</v>
      </c>
      <c r="T607" s="95"/>
      <c r="U607" s="95"/>
      <c r="V607" s="95"/>
      <c r="W607" s="95"/>
      <c r="X607" s="95"/>
      <c r="Y607" s="95"/>
      <c r="Z607" s="95"/>
      <c r="AA607" s="95"/>
      <c r="AB607" s="95"/>
      <c r="AC607" s="95"/>
      <c r="AD607" s="95"/>
      <c r="AE607" s="113">
        <f t="shared" si="91"/>
        <v>0</v>
      </c>
      <c r="AF607" s="60">
        <f t="shared" si="92"/>
        <v>0</v>
      </c>
      <c r="AG607" s="60">
        <f t="shared" si="93"/>
        <v>0</v>
      </c>
      <c r="AH607" s="60">
        <f t="shared" si="94"/>
        <v>0</v>
      </c>
      <c r="AI607" s="60">
        <f t="shared" si="95"/>
        <v>1</v>
      </c>
      <c r="AJ607" s="60">
        <f t="shared" si="96"/>
        <v>0</v>
      </c>
      <c r="AK607" s="60">
        <f t="shared" si="97"/>
        <v>0</v>
      </c>
      <c r="AL607" s="60">
        <f t="shared" si="98"/>
        <v>0</v>
      </c>
      <c r="AM607" s="60">
        <f t="shared" si="99"/>
        <v>0</v>
      </c>
      <c r="AN607" s="60">
        <f t="shared" si="100"/>
        <v>1</v>
      </c>
      <c r="AP607" s="359" t="s">
        <v>3548</v>
      </c>
    </row>
    <row r="608" spans="1:42" ht="35.450000000000003" hidden="1" customHeight="1">
      <c r="A608" s="26" t="s">
        <v>692</v>
      </c>
      <c r="B608" s="34" t="s">
        <v>699</v>
      </c>
      <c r="C608" s="26">
        <v>302039</v>
      </c>
      <c r="D608" s="35" t="s">
        <v>780</v>
      </c>
      <c r="E608" s="35" t="s">
        <v>781</v>
      </c>
      <c r="F608" s="36">
        <v>4</v>
      </c>
      <c r="G608" s="33"/>
      <c r="H608" s="34">
        <v>1</v>
      </c>
      <c r="I608" s="32"/>
      <c r="J608" s="32"/>
      <c r="K608" s="31"/>
      <c r="L608" s="31"/>
      <c r="M608" s="33"/>
      <c r="N608" s="39">
        <v>1914501.56</v>
      </c>
      <c r="O608" s="40" t="s">
        <v>1901</v>
      </c>
      <c r="P608" s="68">
        <v>1</v>
      </c>
      <c r="Q608" s="283" t="s">
        <v>2131</v>
      </c>
      <c r="R608" s="347">
        <v>1</v>
      </c>
      <c r="S608" s="347">
        <v>1</v>
      </c>
      <c r="T608" s="95"/>
      <c r="U608" s="95"/>
      <c r="V608" s="95"/>
      <c r="W608" s="95"/>
      <c r="X608" s="95"/>
      <c r="Y608" s="95"/>
      <c r="Z608" s="95"/>
      <c r="AA608" s="95"/>
      <c r="AB608" s="95"/>
      <c r="AC608" s="95"/>
      <c r="AD608" s="95"/>
      <c r="AE608" s="113">
        <f t="shared" si="91"/>
        <v>0</v>
      </c>
      <c r="AF608" s="60">
        <f t="shared" si="92"/>
        <v>0</v>
      </c>
      <c r="AG608" s="60">
        <f t="shared" si="93"/>
        <v>0</v>
      </c>
      <c r="AH608" s="60">
        <f t="shared" si="94"/>
        <v>0</v>
      </c>
      <c r="AI608" s="60">
        <f t="shared" si="95"/>
        <v>1</v>
      </c>
      <c r="AJ608" s="60">
        <f t="shared" si="96"/>
        <v>0</v>
      </c>
      <c r="AK608" s="60">
        <f t="shared" si="97"/>
        <v>0</v>
      </c>
      <c r="AL608" s="60">
        <f t="shared" si="98"/>
        <v>0</v>
      </c>
      <c r="AM608" s="60">
        <f t="shared" si="99"/>
        <v>0</v>
      </c>
      <c r="AN608" s="60">
        <f t="shared" si="100"/>
        <v>1</v>
      </c>
      <c r="AP608" s="359" t="s">
        <v>3548</v>
      </c>
    </row>
    <row r="609" spans="1:42" ht="35.450000000000003" hidden="1" customHeight="1">
      <c r="A609" s="26" t="s">
        <v>692</v>
      </c>
      <c r="B609" s="34" t="s">
        <v>699</v>
      </c>
      <c r="C609" s="26">
        <v>309768</v>
      </c>
      <c r="D609" s="35" t="s">
        <v>785</v>
      </c>
      <c r="E609" s="35" t="s">
        <v>781</v>
      </c>
      <c r="F609" s="36">
        <v>4</v>
      </c>
      <c r="G609" s="33"/>
      <c r="H609" s="34">
        <v>1</v>
      </c>
      <c r="I609" s="32"/>
      <c r="J609" s="32"/>
      <c r="K609" s="31"/>
      <c r="L609" s="31"/>
      <c r="M609" s="33"/>
      <c r="N609" s="39">
        <v>688543.69</v>
      </c>
      <c r="O609" s="40" t="s">
        <v>1901</v>
      </c>
      <c r="P609" s="68">
        <v>1</v>
      </c>
      <c r="Q609" s="283" t="s">
        <v>2131</v>
      </c>
      <c r="R609" s="347">
        <v>1</v>
      </c>
      <c r="S609" s="347">
        <v>1</v>
      </c>
      <c r="T609" s="95"/>
      <c r="U609" s="95"/>
      <c r="V609" s="95"/>
      <c r="W609" s="95"/>
      <c r="X609" s="95"/>
      <c r="Y609" s="95"/>
      <c r="Z609" s="95"/>
      <c r="AA609" s="95"/>
      <c r="AB609" s="95"/>
      <c r="AC609" s="95"/>
      <c r="AD609" s="95"/>
      <c r="AE609" s="113">
        <f t="shared" si="91"/>
        <v>0</v>
      </c>
      <c r="AF609" s="60">
        <f t="shared" si="92"/>
        <v>0</v>
      </c>
      <c r="AG609" s="60">
        <f t="shared" si="93"/>
        <v>0</v>
      </c>
      <c r="AH609" s="60">
        <f t="shared" si="94"/>
        <v>0</v>
      </c>
      <c r="AI609" s="60">
        <f t="shared" si="95"/>
        <v>1</v>
      </c>
      <c r="AJ609" s="60">
        <f t="shared" si="96"/>
        <v>0</v>
      </c>
      <c r="AK609" s="60">
        <f t="shared" si="97"/>
        <v>0</v>
      </c>
      <c r="AL609" s="60">
        <f t="shared" si="98"/>
        <v>0</v>
      </c>
      <c r="AM609" s="60">
        <f t="shared" si="99"/>
        <v>0</v>
      </c>
      <c r="AN609" s="60">
        <f t="shared" si="100"/>
        <v>1</v>
      </c>
      <c r="AP609" s="359" t="s">
        <v>3548</v>
      </c>
    </row>
    <row r="610" spans="1:42" ht="35.450000000000003" hidden="1" customHeight="1">
      <c r="A610" s="26" t="s">
        <v>692</v>
      </c>
      <c r="B610" s="34" t="s">
        <v>699</v>
      </c>
      <c r="C610" s="26">
        <v>309708</v>
      </c>
      <c r="D610" s="35" t="s">
        <v>795</v>
      </c>
      <c r="E610" s="35" t="s">
        <v>791</v>
      </c>
      <c r="F610" s="36">
        <v>4</v>
      </c>
      <c r="G610" s="33"/>
      <c r="H610" s="34">
        <v>1</v>
      </c>
      <c r="I610" s="32"/>
      <c r="J610" s="32"/>
      <c r="K610" s="31"/>
      <c r="L610" s="31"/>
      <c r="M610" s="33"/>
      <c r="N610" s="39">
        <v>876848.61</v>
      </c>
      <c r="O610" s="40" t="s">
        <v>1901</v>
      </c>
      <c r="P610" s="68">
        <v>1</v>
      </c>
      <c r="Q610" s="95" t="s">
        <v>1942</v>
      </c>
      <c r="R610" s="347">
        <v>0.95</v>
      </c>
      <c r="S610" s="347">
        <v>0.95</v>
      </c>
      <c r="T610" s="95"/>
      <c r="U610" s="95"/>
      <c r="V610" s="95"/>
      <c r="W610" s="95"/>
      <c r="X610" s="95"/>
      <c r="Y610" s="95"/>
      <c r="Z610" s="95"/>
      <c r="AA610" s="95"/>
      <c r="AB610" s="95"/>
      <c r="AC610" s="95"/>
      <c r="AD610" s="95"/>
      <c r="AE610" s="113">
        <f t="shared" si="91"/>
        <v>0</v>
      </c>
      <c r="AF610" s="60">
        <f t="shared" si="92"/>
        <v>0</v>
      </c>
      <c r="AG610" s="60">
        <f t="shared" si="93"/>
        <v>0</v>
      </c>
      <c r="AH610" s="60">
        <f t="shared" si="94"/>
        <v>1</v>
      </c>
      <c r="AI610" s="60">
        <f t="shared" si="95"/>
        <v>0</v>
      </c>
      <c r="AJ610" s="60">
        <f t="shared" si="96"/>
        <v>0</v>
      </c>
      <c r="AK610" s="60">
        <f t="shared" si="97"/>
        <v>0</v>
      </c>
      <c r="AL610" s="60">
        <f t="shared" si="98"/>
        <v>0</v>
      </c>
      <c r="AM610" s="60">
        <f t="shared" si="99"/>
        <v>1</v>
      </c>
      <c r="AN610" s="60">
        <f t="shared" si="100"/>
        <v>0</v>
      </c>
      <c r="AP610" s="359" t="s">
        <v>3548</v>
      </c>
    </row>
    <row r="611" spans="1:42" ht="35.450000000000003" hidden="1" customHeight="1">
      <c r="A611" s="26" t="s">
        <v>692</v>
      </c>
      <c r="B611" s="34" t="s">
        <v>699</v>
      </c>
      <c r="C611" s="26">
        <v>309714</v>
      </c>
      <c r="D611" s="35" t="s">
        <v>790</v>
      </c>
      <c r="E611" s="35" t="s">
        <v>791</v>
      </c>
      <c r="F611" s="36">
        <v>4</v>
      </c>
      <c r="G611" s="33"/>
      <c r="H611" s="34">
        <v>1</v>
      </c>
      <c r="I611" s="32"/>
      <c r="J611" s="32"/>
      <c r="K611" s="31"/>
      <c r="L611" s="31"/>
      <c r="M611" s="33"/>
      <c r="N611" s="39">
        <v>1968881.53</v>
      </c>
      <c r="O611" s="40" t="s">
        <v>1901</v>
      </c>
      <c r="P611" s="68">
        <v>1</v>
      </c>
      <c r="Q611" s="95" t="s">
        <v>1942</v>
      </c>
      <c r="R611" s="347">
        <v>0.95</v>
      </c>
      <c r="S611" s="347">
        <v>0.95</v>
      </c>
      <c r="T611" s="95"/>
      <c r="U611" s="95"/>
      <c r="V611" s="95"/>
      <c r="W611" s="95"/>
      <c r="X611" s="95"/>
      <c r="Y611" s="95"/>
      <c r="Z611" s="95"/>
      <c r="AA611" s="95"/>
      <c r="AB611" s="95"/>
      <c r="AC611" s="95"/>
      <c r="AD611" s="95"/>
      <c r="AE611" s="113">
        <f t="shared" si="91"/>
        <v>0</v>
      </c>
      <c r="AF611" s="60">
        <f t="shared" si="92"/>
        <v>0</v>
      </c>
      <c r="AG611" s="60">
        <f t="shared" si="93"/>
        <v>0</v>
      </c>
      <c r="AH611" s="60">
        <f t="shared" si="94"/>
        <v>1</v>
      </c>
      <c r="AI611" s="60">
        <f t="shared" si="95"/>
        <v>0</v>
      </c>
      <c r="AJ611" s="60">
        <f t="shared" si="96"/>
        <v>0</v>
      </c>
      <c r="AK611" s="60">
        <f t="shared" si="97"/>
        <v>0</v>
      </c>
      <c r="AL611" s="60">
        <f t="shared" si="98"/>
        <v>0</v>
      </c>
      <c r="AM611" s="60">
        <f t="shared" si="99"/>
        <v>1</v>
      </c>
      <c r="AN611" s="60">
        <f t="shared" si="100"/>
        <v>0</v>
      </c>
      <c r="AP611" s="359" t="s">
        <v>3548</v>
      </c>
    </row>
    <row r="612" spans="1:42" ht="35.450000000000003" hidden="1" customHeight="1">
      <c r="A612" s="26" t="s">
        <v>692</v>
      </c>
      <c r="B612" s="34" t="s">
        <v>699</v>
      </c>
      <c r="C612" s="26">
        <v>301984</v>
      </c>
      <c r="D612" s="35" t="s">
        <v>794</v>
      </c>
      <c r="E612" s="35" t="s">
        <v>414</v>
      </c>
      <c r="F612" s="36">
        <v>4</v>
      </c>
      <c r="G612" s="33"/>
      <c r="H612" s="34">
        <v>1</v>
      </c>
      <c r="I612" s="32"/>
      <c r="J612" s="32"/>
      <c r="K612" s="31"/>
      <c r="L612" s="31"/>
      <c r="M612" s="33"/>
      <c r="N612" s="39">
        <v>3138071.77</v>
      </c>
      <c r="O612" s="40" t="s">
        <v>1901</v>
      </c>
      <c r="P612" s="68">
        <v>1</v>
      </c>
      <c r="Q612" s="95" t="s">
        <v>2131</v>
      </c>
      <c r="R612" s="347">
        <v>1</v>
      </c>
      <c r="S612" s="347">
        <v>1</v>
      </c>
      <c r="T612" s="95"/>
      <c r="U612" s="95"/>
      <c r="V612" s="95"/>
      <c r="W612" s="95"/>
      <c r="X612" s="95"/>
      <c r="Y612" s="95"/>
      <c r="Z612" s="95"/>
      <c r="AA612" s="95"/>
      <c r="AB612" s="95"/>
      <c r="AC612" s="95"/>
      <c r="AD612" s="95"/>
      <c r="AE612" s="113">
        <f t="shared" si="91"/>
        <v>0</v>
      </c>
      <c r="AF612" s="60">
        <f t="shared" si="92"/>
        <v>0</v>
      </c>
      <c r="AG612" s="60">
        <f t="shared" si="93"/>
        <v>0</v>
      </c>
      <c r="AH612" s="60">
        <f t="shared" si="94"/>
        <v>0</v>
      </c>
      <c r="AI612" s="60">
        <f t="shared" si="95"/>
        <v>1</v>
      </c>
      <c r="AJ612" s="60">
        <f t="shared" si="96"/>
        <v>0</v>
      </c>
      <c r="AK612" s="60">
        <f t="shared" si="97"/>
        <v>0</v>
      </c>
      <c r="AL612" s="60">
        <f t="shared" si="98"/>
        <v>0</v>
      </c>
      <c r="AM612" s="60">
        <f t="shared" si="99"/>
        <v>0</v>
      </c>
      <c r="AN612" s="60">
        <f t="shared" si="100"/>
        <v>1</v>
      </c>
      <c r="AP612" s="359" t="s">
        <v>3548</v>
      </c>
    </row>
    <row r="613" spans="1:42" ht="35.450000000000003" hidden="1" customHeight="1">
      <c r="A613" s="26" t="s">
        <v>692</v>
      </c>
      <c r="B613" s="34" t="s">
        <v>699</v>
      </c>
      <c r="C613" s="26">
        <v>309753</v>
      </c>
      <c r="D613" s="35" t="s">
        <v>788</v>
      </c>
      <c r="E613" s="35" t="s">
        <v>414</v>
      </c>
      <c r="F613" s="36">
        <v>4</v>
      </c>
      <c r="G613" s="33"/>
      <c r="H613" s="34">
        <v>1</v>
      </c>
      <c r="I613" s="32"/>
      <c r="J613" s="32"/>
      <c r="K613" s="31"/>
      <c r="L613" s="31"/>
      <c r="M613" s="33"/>
      <c r="N613" s="39">
        <v>1614124.45</v>
      </c>
      <c r="O613" s="40" t="s">
        <v>1901</v>
      </c>
      <c r="P613" s="68">
        <v>1</v>
      </c>
      <c r="Q613" s="283" t="s">
        <v>2131</v>
      </c>
      <c r="R613" s="347">
        <v>1</v>
      </c>
      <c r="S613" s="347">
        <v>1</v>
      </c>
      <c r="T613" s="95"/>
      <c r="U613" s="95"/>
      <c r="V613" s="95"/>
      <c r="W613" s="95"/>
      <c r="X613" s="95"/>
      <c r="Y613" s="95"/>
      <c r="Z613" s="95"/>
      <c r="AA613" s="95"/>
      <c r="AB613" s="95"/>
      <c r="AC613" s="95"/>
      <c r="AD613" s="95"/>
      <c r="AE613" s="113">
        <f t="shared" si="91"/>
        <v>0</v>
      </c>
      <c r="AF613" s="60">
        <f t="shared" si="92"/>
        <v>0</v>
      </c>
      <c r="AG613" s="60">
        <f t="shared" si="93"/>
        <v>0</v>
      </c>
      <c r="AH613" s="60">
        <f t="shared" si="94"/>
        <v>0</v>
      </c>
      <c r="AI613" s="60">
        <f t="shared" si="95"/>
        <v>1</v>
      </c>
      <c r="AJ613" s="60">
        <f t="shared" si="96"/>
        <v>0</v>
      </c>
      <c r="AK613" s="60">
        <f t="shared" si="97"/>
        <v>0</v>
      </c>
      <c r="AL613" s="60">
        <f t="shared" si="98"/>
        <v>0</v>
      </c>
      <c r="AM613" s="60">
        <f t="shared" si="99"/>
        <v>0</v>
      </c>
      <c r="AN613" s="60">
        <f t="shared" si="100"/>
        <v>1</v>
      </c>
      <c r="AP613" s="359" t="s">
        <v>3548</v>
      </c>
    </row>
    <row r="614" spans="1:42" ht="35.450000000000003" hidden="1" customHeight="1">
      <c r="A614" s="26" t="s">
        <v>692</v>
      </c>
      <c r="B614" s="34" t="s">
        <v>699</v>
      </c>
      <c r="C614" s="26">
        <v>309771</v>
      </c>
      <c r="D614" s="35" t="s">
        <v>792</v>
      </c>
      <c r="E614" s="35" t="s">
        <v>414</v>
      </c>
      <c r="F614" s="36">
        <v>4</v>
      </c>
      <c r="G614" s="33"/>
      <c r="H614" s="34">
        <v>1</v>
      </c>
      <c r="I614" s="32"/>
      <c r="J614" s="32"/>
      <c r="K614" s="31"/>
      <c r="L614" s="31"/>
      <c r="M614" s="33"/>
      <c r="N614" s="39">
        <v>1176699.96</v>
      </c>
      <c r="O614" s="40" t="s">
        <v>1901</v>
      </c>
      <c r="P614" s="68">
        <v>1</v>
      </c>
      <c r="Q614" s="283" t="s">
        <v>2131</v>
      </c>
      <c r="R614" s="347">
        <v>1</v>
      </c>
      <c r="S614" s="347">
        <v>1</v>
      </c>
      <c r="T614" s="95"/>
      <c r="U614" s="95"/>
      <c r="V614" s="95"/>
      <c r="W614" s="95"/>
      <c r="X614" s="95"/>
      <c r="Y614" s="95"/>
      <c r="Z614" s="95"/>
      <c r="AA614" s="95"/>
      <c r="AB614" s="95"/>
      <c r="AC614" s="95"/>
      <c r="AD614" s="95"/>
      <c r="AE614" s="113">
        <f t="shared" si="91"/>
        <v>0</v>
      </c>
      <c r="AF614" s="60">
        <f t="shared" si="92"/>
        <v>0</v>
      </c>
      <c r="AG614" s="60">
        <f t="shared" si="93"/>
        <v>0</v>
      </c>
      <c r="AH614" s="60">
        <f t="shared" si="94"/>
        <v>0</v>
      </c>
      <c r="AI614" s="60">
        <f t="shared" si="95"/>
        <v>1</v>
      </c>
      <c r="AJ614" s="60">
        <f t="shared" si="96"/>
        <v>0</v>
      </c>
      <c r="AK614" s="60">
        <f t="shared" si="97"/>
        <v>0</v>
      </c>
      <c r="AL614" s="60">
        <f t="shared" si="98"/>
        <v>0</v>
      </c>
      <c r="AM614" s="60">
        <f t="shared" si="99"/>
        <v>0</v>
      </c>
      <c r="AN614" s="60">
        <f t="shared" si="100"/>
        <v>1</v>
      </c>
      <c r="AP614" s="359" t="s">
        <v>3548</v>
      </c>
    </row>
    <row r="615" spans="1:42" ht="35.450000000000003" hidden="1" customHeight="1">
      <c r="A615" s="26" t="s">
        <v>692</v>
      </c>
      <c r="B615" s="34" t="s">
        <v>699</v>
      </c>
      <c r="C615" s="26">
        <v>301986</v>
      </c>
      <c r="D615" s="35" t="s">
        <v>789</v>
      </c>
      <c r="E615" s="35" t="s">
        <v>787</v>
      </c>
      <c r="F615" s="36">
        <v>4</v>
      </c>
      <c r="G615" s="33"/>
      <c r="H615" s="34">
        <v>1</v>
      </c>
      <c r="I615" s="32"/>
      <c r="J615" s="32"/>
      <c r="K615" s="31"/>
      <c r="L615" s="31"/>
      <c r="M615" s="33"/>
      <c r="N615" s="39">
        <v>2413979.33</v>
      </c>
      <c r="O615" s="40" t="s">
        <v>1901</v>
      </c>
      <c r="P615" s="68">
        <v>1</v>
      </c>
      <c r="Q615" s="283" t="s">
        <v>2131</v>
      </c>
      <c r="R615" s="347">
        <v>1</v>
      </c>
      <c r="S615" s="347">
        <v>1</v>
      </c>
      <c r="T615" s="95"/>
      <c r="U615" s="95"/>
      <c r="V615" s="95"/>
      <c r="W615" s="95"/>
      <c r="X615" s="95"/>
      <c r="Y615" s="95"/>
      <c r="Z615" s="95"/>
      <c r="AA615" s="95"/>
      <c r="AB615" s="95"/>
      <c r="AC615" s="95"/>
      <c r="AD615" s="95"/>
      <c r="AE615" s="113">
        <f t="shared" si="91"/>
        <v>0</v>
      </c>
      <c r="AF615" s="60">
        <f t="shared" si="92"/>
        <v>0</v>
      </c>
      <c r="AG615" s="60">
        <f t="shared" si="93"/>
        <v>0</v>
      </c>
      <c r="AH615" s="60">
        <f t="shared" si="94"/>
        <v>0</v>
      </c>
      <c r="AI615" s="60">
        <f t="shared" si="95"/>
        <v>1</v>
      </c>
      <c r="AJ615" s="60">
        <f t="shared" si="96"/>
        <v>0</v>
      </c>
      <c r="AK615" s="60">
        <f t="shared" si="97"/>
        <v>0</v>
      </c>
      <c r="AL615" s="60">
        <f t="shared" si="98"/>
        <v>0</v>
      </c>
      <c r="AM615" s="60">
        <f t="shared" si="99"/>
        <v>0</v>
      </c>
      <c r="AN615" s="60">
        <f t="shared" si="100"/>
        <v>1</v>
      </c>
      <c r="AP615" s="359" t="s">
        <v>3548</v>
      </c>
    </row>
    <row r="616" spans="1:42" ht="35.450000000000003" hidden="1" customHeight="1">
      <c r="A616" s="26" t="s">
        <v>692</v>
      </c>
      <c r="B616" s="34" t="s">
        <v>699</v>
      </c>
      <c r="C616" s="26">
        <v>302029</v>
      </c>
      <c r="D616" s="35" t="s">
        <v>786</v>
      </c>
      <c r="E616" s="35" t="s">
        <v>787</v>
      </c>
      <c r="F616" s="36">
        <v>4</v>
      </c>
      <c r="G616" s="33"/>
      <c r="H616" s="34">
        <v>1</v>
      </c>
      <c r="I616" s="32"/>
      <c r="J616" s="32"/>
      <c r="K616" s="31"/>
      <c r="L616" s="31"/>
      <c r="M616" s="33"/>
      <c r="N616" s="39">
        <v>2198602.27</v>
      </c>
      <c r="O616" s="40" t="s">
        <v>1901</v>
      </c>
      <c r="P616" s="68">
        <v>1</v>
      </c>
      <c r="Q616" s="283" t="s">
        <v>2131</v>
      </c>
      <c r="R616" s="347">
        <v>1</v>
      </c>
      <c r="S616" s="347">
        <v>1</v>
      </c>
      <c r="T616" s="95"/>
      <c r="U616" s="95"/>
      <c r="V616" s="95"/>
      <c r="W616" s="95"/>
      <c r="X616" s="95"/>
      <c r="Y616" s="95"/>
      <c r="Z616" s="95"/>
      <c r="AA616" s="95"/>
      <c r="AB616" s="95"/>
      <c r="AC616" s="95"/>
      <c r="AD616" s="95"/>
      <c r="AE616" s="113">
        <f t="shared" si="91"/>
        <v>0</v>
      </c>
      <c r="AF616" s="60">
        <f t="shared" si="92"/>
        <v>0</v>
      </c>
      <c r="AG616" s="60">
        <f t="shared" si="93"/>
        <v>0</v>
      </c>
      <c r="AH616" s="60">
        <f t="shared" si="94"/>
        <v>0</v>
      </c>
      <c r="AI616" s="60">
        <f t="shared" si="95"/>
        <v>1</v>
      </c>
      <c r="AJ616" s="60">
        <f t="shared" si="96"/>
        <v>0</v>
      </c>
      <c r="AK616" s="60">
        <f t="shared" si="97"/>
        <v>0</v>
      </c>
      <c r="AL616" s="60">
        <f t="shared" si="98"/>
        <v>0</v>
      </c>
      <c r="AM616" s="60">
        <f t="shared" si="99"/>
        <v>0</v>
      </c>
      <c r="AN616" s="60">
        <f t="shared" si="100"/>
        <v>1</v>
      </c>
      <c r="AP616" s="359" t="s">
        <v>3548</v>
      </c>
    </row>
    <row r="617" spans="1:42" ht="35.450000000000003" hidden="1" customHeight="1">
      <c r="A617" s="26" t="s">
        <v>692</v>
      </c>
      <c r="B617" s="34" t="s">
        <v>699</v>
      </c>
      <c r="C617" s="26">
        <v>309766</v>
      </c>
      <c r="D617" s="35" t="s">
        <v>793</v>
      </c>
      <c r="E617" s="35" t="s">
        <v>787</v>
      </c>
      <c r="F617" s="36">
        <v>4</v>
      </c>
      <c r="G617" s="33"/>
      <c r="H617" s="34">
        <v>1</v>
      </c>
      <c r="I617" s="32"/>
      <c r="J617" s="32"/>
      <c r="K617" s="31"/>
      <c r="L617" s="31"/>
      <c r="M617" s="33"/>
      <c r="N617" s="39">
        <v>1459235.29</v>
      </c>
      <c r="O617" s="40" t="s">
        <v>1901</v>
      </c>
      <c r="P617" s="68">
        <v>1</v>
      </c>
      <c r="Q617" s="95" t="s">
        <v>1942</v>
      </c>
      <c r="R617" s="347">
        <v>0.95</v>
      </c>
      <c r="S617" s="347">
        <v>0.95</v>
      </c>
      <c r="T617" s="95"/>
      <c r="U617" s="95"/>
      <c r="V617" s="95"/>
      <c r="W617" s="95"/>
      <c r="X617" s="95"/>
      <c r="Y617" s="95"/>
      <c r="Z617" s="95"/>
      <c r="AA617" s="95"/>
      <c r="AB617" s="95"/>
      <c r="AC617" s="95"/>
      <c r="AD617" s="95"/>
      <c r="AE617" s="113">
        <f t="shared" si="91"/>
        <v>0</v>
      </c>
      <c r="AF617" s="60">
        <f t="shared" si="92"/>
        <v>0</v>
      </c>
      <c r="AG617" s="60">
        <f t="shared" si="93"/>
        <v>0</v>
      </c>
      <c r="AH617" s="60">
        <f t="shared" si="94"/>
        <v>1</v>
      </c>
      <c r="AI617" s="60">
        <f t="shared" si="95"/>
        <v>0</v>
      </c>
      <c r="AJ617" s="60">
        <f t="shared" si="96"/>
        <v>0</v>
      </c>
      <c r="AK617" s="60">
        <f t="shared" si="97"/>
        <v>0</v>
      </c>
      <c r="AL617" s="60">
        <f t="shared" si="98"/>
        <v>0</v>
      </c>
      <c r="AM617" s="60">
        <f t="shared" si="99"/>
        <v>1</v>
      </c>
      <c r="AN617" s="60">
        <f t="shared" si="100"/>
        <v>0</v>
      </c>
      <c r="AP617" s="359" t="s">
        <v>3548</v>
      </c>
    </row>
    <row r="618" spans="1:42" ht="35.450000000000003" hidden="1" customHeight="1">
      <c r="A618" s="26" t="s">
        <v>692</v>
      </c>
      <c r="B618" s="34" t="s">
        <v>699</v>
      </c>
      <c r="C618" s="26">
        <v>112317</v>
      </c>
      <c r="D618" s="35" t="s">
        <v>713</v>
      </c>
      <c r="E618" s="35" t="s">
        <v>714</v>
      </c>
      <c r="F618" s="36">
        <v>5</v>
      </c>
      <c r="G618" s="33"/>
      <c r="H618" s="34">
        <v>1</v>
      </c>
      <c r="I618" s="32"/>
      <c r="J618" s="32"/>
      <c r="K618" s="31"/>
      <c r="L618" s="31"/>
      <c r="M618" s="33"/>
      <c r="N618" s="39">
        <v>1335674.46</v>
      </c>
      <c r="O618" s="40" t="s">
        <v>1901</v>
      </c>
      <c r="P618" s="68">
        <v>1</v>
      </c>
      <c r="Q618" s="95" t="s">
        <v>1942</v>
      </c>
      <c r="R618" s="347">
        <v>0.95</v>
      </c>
      <c r="S618" s="347">
        <v>0.95</v>
      </c>
      <c r="T618" s="95"/>
      <c r="U618" s="95"/>
      <c r="V618" s="95"/>
      <c r="W618" s="95"/>
      <c r="X618" s="95"/>
      <c r="Y618" s="95"/>
      <c r="Z618" s="95"/>
      <c r="AA618" s="95"/>
      <c r="AB618" s="95"/>
      <c r="AC618" s="95"/>
      <c r="AD618" s="95"/>
      <c r="AE618" s="113">
        <f t="shared" si="91"/>
        <v>0</v>
      </c>
      <c r="AF618" s="60">
        <f t="shared" si="92"/>
        <v>0</v>
      </c>
      <c r="AG618" s="60">
        <f t="shared" si="93"/>
        <v>0</v>
      </c>
      <c r="AH618" s="60">
        <f t="shared" si="94"/>
        <v>1</v>
      </c>
      <c r="AI618" s="60">
        <f t="shared" si="95"/>
        <v>0</v>
      </c>
      <c r="AJ618" s="60">
        <f t="shared" si="96"/>
        <v>0</v>
      </c>
      <c r="AK618" s="60">
        <f t="shared" si="97"/>
        <v>0</v>
      </c>
      <c r="AL618" s="60">
        <f t="shared" si="98"/>
        <v>0</v>
      </c>
      <c r="AM618" s="60">
        <f t="shared" si="99"/>
        <v>1</v>
      </c>
      <c r="AN618" s="60">
        <f t="shared" si="100"/>
        <v>0</v>
      </c>
      <c r="AP618" s="359" t="s">
        <v>3548</v>
      </c>
    </row>
    <row r="619" spans="1:42" ht="35.450000000000003" hidden="1" customHeight="1">
      <c r="A619" s="26" t="s">
        <v>692</v>
      </c>
      <c r="B619" s="34" t="s">
        <v>699</v>
      </c>
      <c r="C619" s="26">
        <v>301933</v>
      </c>
      <c r="D619" s="35" t="s">
        <v>775</v>
      </c>
      <c r="E619" s="35" t="s">
        <v>714</v>
      </c>
      <c r="F619" s="36">
        <v>5</v>
      </c>
      <c r="G619" s="33"/>
      <c r="H619" s="34">
        <v>1</v>
      </c>
      <c r="I619" s="32"/>
      <c r="J619" s="32"/>
      <c r="K619" s="31"/>
      <c r="L619" s="31"/>
      <c r="M619" s="33"/>
      <c r="N619" s="39">
        <v>881608.32</v>
      </c>
      <c r="O619" s="40" t="s">
        <v>1901</v>
      </c>
      <c r="P619" s="68">
        <v>1</v>
      </c>
      <c r="Q619" s="95" t="s">
        <v>1942</v>
      </c>
      <c r="R619" s="347">
        <v>0.95</v>
      </c>
      <c r="S619" s="347">
        <v>0.95</v>
      </c>
      <c r="T619" s="95"/>
      <c r="U619" s="95"/>
      <c r="V619" s="95"/>
      <c r="W619" s="95"/>
      <c r="X619" s="95"/>
      <c r="Y619" s="95"/>
      <c r="Z619" s="95"/>
      <c r="AA619" s="95"/>
      <c r="AB619" s="95"/>
      <c r="AC619" s="95"/>
      <c r="AD619" s="95"/>
      <c r="AE619" s="113">
        <f t="shared" si="91"/>
        <v>0</v>
      </c>
      <c r="AF619" s="60">
        <f t="shared" si="92"/>
        <v>0</v>
      </c>
      <c r="AG619" s="60">
        <f t="shared" si="93"/>
        <v>0</v>
      </c>
      <c r="AH619" s="60">
        <f t="shared" si="94"/>
        <v>1</v>
      </c>
      <c r="AI619" s="60">
        <f t="shared" si="95"/>
        <v>0</v>
      </c>
      <c r="AJ619" s="60">
        <f t="shared" si="96"/>
        <v>0</v>
      </c>
      <c r="AK619" s="60">
        <f t="shared" si="97"/>
        <v>0</v>
      </c>
      <c r="AL619" s="60">
        <f t="shared" si="98"/>
        <v>0</v>
      </c>
      <c r="AM619" s="60">
        <f t="shared" si="99"/>
        <v>1</v>
      </c>
      <c r="AN619" s="60">
        <f t="shared" si="100"/>
        <v>0</v>
      </c>
      <c r="AP619" s="359" t="s">
        <v>3548</v>
      </c>
    </row>
    <row r="620" spans="1:42" ht="35.450000000000003" hidden="1" customHeight="1">
      <c r="A620" s="26" t="s">
        <v>692</v>
      </c>
      <c r="B620" s="34" t="s">
        <v>699</v>
      </c>
      <c r="C620" s="26">
        <v>302014</v>
      </c>
      <c r="D620" s="35" t="s">
        <v>721</v>
      </c>
      <c r="E620" s="35" t="s">
        <v>716</v>
      </c>
      <c r="F620" s="36">
        <v>5</v>
      </c>
      <c r="G620" s="33"/>
      <c r="H620" s="34">
        <v>1</v>
      </c>
      <c r="I620" s="32"/>
      <c r="J620" s="32"/>
      <c r="K620" s="31"/>
      <c r="L620" s="31"/>
      <c r="M620" s="33"/>
      <c r="N620" s="39">
        <v>1558409.79</v>
      </c>
      <c r="O620" s="40" t="s">
        <v>1901</v>
      </c>
      <c r="P620" s="68">
        <v>1</v>
      </c>
      <c r="Q620" s="95" t="s">
        <v>1942</v>
      </c>
      <c r="R620" s="347">
        <v>0.95</v>
      </c>
      <c r="S620" s="347">
        <v>0.95</v>
      </c>
      <c r="T620" s="95"/>
      <c r="U620" s="95"/>
      <c r="V620" s="95"/>
      <c r="W620" s="95"/>
      <c r="X620" s="95"/>
      <c r="Y620" s="95"/>
      <c r="Z620" s="95"/>
      <c r="AA620" s="95"/>
      <c r="AB620" s="95"/>
      <c r="AC620" s="95"/>
      <c r="AD620" s="95"/>
      <c r="AE620" s="113">
        <f t="shared" si="91"/>
        <v>0</v>
      </c>
      <c r="AF620" s="60">
        <f t="shared" si="92"/>
        <v>0</v>
      </c>
      <c r="AG620" s="60">
        <f t="shared" si="93"/>
        <v>0</v>
      </c>
      <c r="AH620" s="60">
        <f t="shared" si="94"/>
        <v>1</v>
      </c>
      <c r="AI620" s="60">
        <f t="shared" si="95"/>
        <v>0</v>
      </c>
      <c r="AJ620" s="60">
        <f t="shared" si="96"/>
        <v>0</v>
      </c>
      <c r="AK620" s="60">
        <f t="shared" si="97"/>
        <v>0</v>
      </c>
      <c r="AL620" s="60">
        <f t="shared" si="98"/>
        <v>0</v>
      </c>
      <c r="AM620" s="60">
        <f t="shared" si="99"/>
        <v>1</v>
      </c>
      <c r="AN620" s="60">
        <f t="shared" si="100"/>
        <v>0</v>
      </c>
      <c r="AP620" s="359" t="s">
        <v>3548</v>
      </c>
    </row>
    <row r="621" spans="1:42" ht="35.450000000000003" hidden="1" customHeight="1">
      <c r="A621" s="26" t="s">
        <v>692</v>
      </c>
      <c r="B621" s="34" t="s">
        <v>699</v>
      </c>
      <c r="C621" s="26">
        <v>302059</v>
      </c>
      <c r="D621" s="35" t="s">
        <v>715</v>
      </c>
      <c r="E621" s="35" t="s">
        <v>716</v>
      </c>
      <c r="F621" s="36">
        <v>5</v>
      </c>
      <c r="G621" s="33"/>
      <c r="H621" s="34">
        <v>1</v>
      </c>
      <c r="I621" s="32"/>
      <c r="J621" s="32"/>
      <c r="K621" s="31"/>
      <c r="L621" s="31"/>
      <c r="M621" s="33"/>
      <c r="N621" s="39">
        <v>1339454.3999999999</v>
      </c>
      <c r="O621" s="40" t="s">
        <v>1901</v>
      </c>
      <c r="P621" s="68">
        <v>1</v>
      </c>
      <c r="Q621" s="95" t="s">
        <v>1942</v>
      </c>
      <c r="R621" s="347">
        <v>0.95</v>
      </c>
      <c r="S621" s="347">
        <v>0.95</v>
      </c>
      <c r="T621" s="95"/>
      <c r="U621" s="95"/>
      <c r="V621" s="95"/>
      <c r="W621" s="95"/>
      <c r="X621" s="95"/>
      <c r="Y621" s="95"/>
      <c r="Z621" s="95"/>
      <c r="AA621" s="95"/>
      <c r="AB621" s="95"/>
      <c r="AC621" s="95"/>
      <c r="AD621" s="95"/>
      <c r="AE621" s="113">
        <f t="shared" si="91"/>
        <v>0</v>
      </c>
      <c r="AF621" s="60">
        <f t="shared" si="92"/>
        <v>0</v>
      </c>
      <c r="AG621" s="60">
        <f t="shared" si="93"/>
        <v>0</v>
      </c>
      <c r="AH621" s="60">
        <f t="shared" si="94"/>
        <v>1</v>
      </c>
      <c r="AI621" s="60">
        <f t="shared" si="95"/>
        <v>0</v>
      </c>
      <c r="AJ621" s="60">
        <f t="shared" si="96"/>
        <v>0</v>
      </c>
      <c r="AK621" s="60">
        <f t="shared" si="97"/>
        <v>0</v>
      </c>
      <c r="AL621" s="60">
        <f t="shared" si="98"/>
        <v>0</v>
      </c>
      <c r="AM621" s="60">
        <f t="shared" si="99"/>
        <v>1</v>
      </c>
      <c r="AN621" s="60">
        <f t="shared" si="100"/>
        <v>0</v>
      </c>
      <c r="AP621" s="359" t="s">
        <v>3548</v>
      </c>
    </row>
    <row r="622" spans="1:42" ht="35.450000000000003" hidden="1" customHeight="1">
      <c r="A622" s="26" t="s">
        <v>692</v>
      </c>
      <c r="B622" s="34" t="s">
        <v>699</v>
      </c>
      <c r="C622" s="26">
        <v>309759</v>
      </c>
      <c r="D622" s="35" t="s">
        <v>742</v>
      </c>
      <c r="E622" s="35" t="s">
        <v>716</v>
      </c>
      <c r="F622" s="36">
        <v>5</v>
      </c>
      <c r="G622" s="33"/>
      <c r="H622" s="34">
        <v>1</v>
      </c>
      <c r="I622" s="32"/>
      <c r="J622" s="32"/>
      <c r="K622" s="31"/>
      <c r="L622" s="31"/>
      <c r="M622" s="33"/>
      <c r="N622" s="39">
        <v>1826170.87</v>
      </c>
      <c r="O622" s="40" t="s">
        <v>1901</v>
      </c>
      <c r="P622" s="68">
        <v>1</v>
      </c>
      <c r="Q622" s="95" t="s">
        <v>1942</v>
      </c>
      <c r="R622" s="347">
        <v>0.95</v>
      </c>
      <c r="S622" s="347">
        <v>0.95</v>
      </c>
      <c r="T622" s="95"/>
      <c r="U622" s="95"/>
      <c r="V622" s="95"/>
      <c r="W622" s="95"/>
      <c r="X622" s="95"/>
      <c r="Y622" s="95"/>
      <c r="Z622" s="95"/>
      <c r="AA622" s="95"/>
      <c r="AB622" s="95"/>
      <c r="AC622" s="95"/>
      <c r="AD622" s="95"/>
      <c r="AE622" s="113">
        <f t="shared" si="91"/>
        <v>0</v>
      </c>
      <c r="AF622" s="60">
        <f t="shared" si="92"/>
        <v>0</v>
      </c>
      <c r="AG622" s="60">
        <f t="shared" si="93"/>
        <v>0</v>
      </c>
      <c r="AH622" s="60">
        <f t="shared" si="94"/>
        <v>1</v>
      </c>
      <c r="AI622" s="60">
        <f t="shared" si="95"/>
        <v>0</v>
      </c>
      <c r="AJ622" s="60">
        <f t="shared" si="96"/>
        <v>0</v>
      </c>
      <c r="AK622" s="60">
        <f t="shared" si="97"/>
        <v>0</v>
      </c>
      <c r="AL622" s="60">
        <f t="shared" si="98"/>
        <v>0</v>
      </c>
      <c r="AM622" s="60">
        <f t="shared" si="99"/>
        <v>1</v>
      </c>
      <c r="AN622" s="60">
        <f t="shared" si="100"/>
        <v>0</v>
      </c>
      <c r="AP622" s="359" t="s">
        <v>3548</v>
      </c>
    </row>
    <row r="623" spans="1:42" ht="35.450000000000003" hidden="1" customHeight="1">
      <c r="A623" s="26" t="s">
        <v>692</v>
      </c>
      <c r="B623" s="34" t="s">
        <v>699</v>
      </c>
      <c r="C623" s="26">
        <v>302026</v>
      </c>
      <c r="D623" s="35" t="s">
        <v>744</v>
      </c>
      <c r="E623" s="35" t="s">
        <v>718</v>
      </c>
      <c r="F623" s="36">
        <v>5</v>
      </c>
      <c r="G623" s="33"/>
      <c r="H623" s="34">
        <v>1</v>
      </c>
      <c r="I623" s="32"/>
      <c r="J623" s="32"/>
      <c r="K623" s="31"/>
      <c r="L623" s="31"/>
      <c r="M623" s="33"/>
      <c r="N623" s="39">
        <v>1791228.85</v>
      </c>
      <c r="O623" s="40" t="s">
        <v>1901</v>
      </c>
      <c r="P623" s="68">
        <v>1</v>
      </c>
      <c r="Q623" s="95" t="s">
        <v>1942</v>
      </c>
      <c r="R623" s="347">
        <v>0.95</v>
      </c>
      <c r="S623" s="347">
        <v>0.95</v>
      </c>
      <c r="T623" s="95"/>
      <c r="U623" s="95"/>
      <c r="V623" s="95"/>
      <c r="W623" s="95"/>
      <c r="X623" s="95"/>
      <c r="Y623" s="95"/>
      <c r="Z623" s="95"/>
      <c r="AA623" s="95"/>
      <c r="AB623" s="95"/>
      <c r="AC623" s="95"/>
      <c r="AD623" s="95"/>
      <c r="AE623" s="113">
        <f t="shared" si="91"/>
        <v>0</v>
      </c>
      <c r="AF623" s="60">
        <f t="shared" si="92"/>
        <v>0</v>
      </c>
      <c r="AG623" s="60">
        <f t="shared" si="93"/>
        <v>0</v>
      </c>
      <c r="AH623" s="60">
        <f t="shared" si="94"/>
        <v>1</v>
      </c>
      <c r="AI623" s="60">
        <f t="shared" si="95"/>
        <v>0</v>
      </c>
      <c r="AJ623" s="60">
        <f t="shared" si="96"/>
        <v>0</v>
      </c>
      <c r="AK623" s="60">
        <f t="shared" si="97"/>
        <v>0</v>
      </c>
      <c r="AL623" s="60">
        <f t="shared" si="98"/>
        <v>0</v>
      </c>
      <c r="AM623" s="60">
        <f t="shared" si="99"/>
        <v>1</v>
      </c>
      <c r="AN623" s="60">
        <f t="shared" si="100"/>
        <v>0</v>
      </c>
      <c r="AP623" s="359" t="s">
        <v>3548</v>
      </c>
    </row>
    <row r="624" spans="1:42" ht="35.450000000000003" hidden="1" customHeight="1">
      <c r="A624" s="26" t="s">
        <v>692</v>
      </c>
      <c r="B624" s="34" t="s">
        <v>699</v>
      </c>
      <c r="C624" s="26">
        <v>309746</v>
      </c>
      <c r="D624" s="35" t="s">
        <v>717</v>
      </c>
      <c r="E624" s="35" t="s">
        <v>718</v>
      </c>
      <c r="F624" s="36">
        <v>5</v>
      </c>
      <c r="G624" s="33"/>
      <c r="H624" s="34">
        <v>1</v>
      </c>
      <c r="I624" s="32"/>
      <c r="J624" s="32"/>
      <c r="K624" s="31"/>
      <c r="L624" s="31"/>
      <c r="M624" s="33"/>
      <c r="N624" s="39">
        <v>1375160.28</v>
      </c>
      <c r="O624" s="40" t="s">
        <v>1901</v>
      </c>
      <c r="P624" s="68">
        <v>1</v>
      </c>
      <c r="Q624" s="95" t="s">
        <v>1942</v>
      </c>
      <c r="R624" s="347">
        <v>0.95</v>
      </c>
      <c r="S624" s="347">
        <v>0.95</v>
      </c>
      <c r="T624" s="95"/>
      <c r="U624" s="95"/>
      <c r="V624" s="95"/>
      <c r="W624" s="95"/>
      <c r="X624" s="95"/>
      <c r="Y624" s="95"/>
      <c r="Z624" s="95"/>
      <c r="AA624" s="95"/>
      <c r="AB624" s="95"/>
      <c r="AC624" s="95"/>
      <c r="AD624" s="95"/>
      <c r="AE624" s="113">
        <f t="shared" si="91"/>
        <v>0</v>
      </c>
      <c r="AF624" s="60">
        <f t="shared" si="92"/>
        <v>0</v>
      </c>
      <c r="AG624" s="60">
        <f t="shared" si="93"/>
        <v>0</v>
      </c>
      <c r="AH624" s="60">
        <f t="shared" si="94"/>
        <v>1</v>
      </c>
      <c r="AI624" s="60">
        <f t="shared" si="95"/>
        <v>0</v>
      </c>
      <c r="AJ624" s="60">
        <f t="shared" si="96"/>
        <v>0</v>
      </c>
      <c r="AK624" s="60">
        <f t="shared" si="97"/>
        <v>0</v>
      </c>
      <c r="AL624" s="60">
        <f t="shared" si="98"/>
        <v>0</v>
      </c>
      <c r="AM624" s="60">
        <f t="shared" si="99"/>
        <v>1</v>
      </c>
      <c r="AN624" s="60">
        <f t="shared" si="100"/>
        <v>0</v>
      </c>
      <c r="AP624" s="359" t="s">
        <v>3548</v>
      </c>
    </row>
    <row r="625" spans="1:42" ht="35.450000000000003" hidden="1" customHeight="1">
      <c r="A625" s="26" t="s">
        <v>692</v>
      </c>
      <c r="B625" s="34" t="s">
        <v>699</v>
      </c>
      <c r="C625" s="26">
        <v>301971</v>
      </c>
      <c r="D625" s="35" t="s">
        <v>711</v>
      </c>
      <c r="E625" s="35" t="s">
        <v>712</v>
      </c>
      <c r="F625" s="36">
        <v>5</v>
      </c>
      <c r="G625" s="33"/>
      <c r="H625" s="34">
        <v>1</v>
      </c>
      <c r="I625" s="32"/>
      <c r="J625" s="32"/>
      <c r="K625" s="31"/>
      <c r="L625" s="31"/>
      <c r="M625" s="33"/>
      <c r="N625" s="39">
        <v>1395935.08</v>
      </c>
      <c r="O625" s="40" t="s">
        <v>1901</v>
      </c>
      <c r="P625" s="68">
        <v>1</v>
      </c>
      <c r="Q625" s="95" t="s">
        <v>1942</v>
      </c>
      <c r="R625" s="347">
        <v>0.95</v>
      </c>
      <c r="S625" s="347">
        <v>0.95</v>
      </c>
      <c r="T625" s="95"/>
      <c r="U625" s="95"/>
      <c r="V625" s="95"/>
      <c r="W625" s="95"/>
      <c r="X625" s="95"/>
      <c r="Y625" s="95"/>
      <c r="Z625" s="95"/>
      <c r="AA625" s="95"/>
      <c r="AB625" s="95"/>
      <c r="AC625" s="95"/>
      <c r="AD625" s="95"/>
      <c r="AE625" s="113">
        <f t="shared" si="91"/>
        <v>0</v>
      </c>
      <c r="AF625" s="60">
        <f t="shared" si="92"/>
        <v>0</v>
      </c>
      <c r="AG625" s="60">
        <f t="shared" si="93"/>
        <v>0</v>
      </c>
      <c r="AH625" s="60">
        <f t="shared" si="94"/>
        <v>1</v>
      </c>
      <c r="AI625" s="60">
        <f t="shared" si="95"/>
        <v>0</v>
      </c>
      <c r="AJ625" s="60">
        <f t="shared" si="96"/>
        <v>0</v>
      </c>
      <c r="AK625" s="60">
        <f t="shared" si="97"/>
        <v>0</v>
      </c>
      <c r="AL625" s="60">
        <f t="shared" si="98"/>
        <v>0</v>
      </c>
      <c r="AM625" s="60">
        <f t="shared" si="99"/>
        <v>1</v>
      </c>
      <c r="AN625" s="60">
        <f t="shared" si="100"/>
        <v>0</v>
      </c>
      <c r="AP625" s="359" t="s">
        <v>3548</v>
      </c>
    </row>
    <row r="626" spans="1:42" ht="35.450000000000003" hidden="1" customHeight="1">
      <c r="A626" s="26" t="s">
        <v>692</v>
      </c>
      <c r="B626" s="34" t="s">
        <v>699</v>
      </c>
      <c r="C626" s="26">
        <v>301982</v>
      </c>
      <c r="D626" s="35" t="s">
        <v>743</v>
      </c>
      <c r="E626" s="35" t="s">
        <v>712</v>
      </c>
      <c r="F626" s="36">
        <v>5</v>
      </c>
      <c r="G626" s="33"/>
      <c r="H626" s="34">
        <v>1</v>
      </c>
      <c r="I626" s="32"/>
      <c r="J626" s="32"/>
      <c r="K626" s="31"/>
      <c r="L626" s="31"/>
      <c r="M626" s="33"/>
      <c r="N626" s="39">
        <v>1527923.25</v>
      </c>
      <c r="O626" s="40" t="s">
        <v>1901</v>
      </c>
      <c r="P626" s="68">
        <v>1</v>
      </c>
      <c r="Q626" s="95" t="s">
        <v>1942</v>
      </c>
      <c r="R626" s="347">
        <v>0.95</v>
      </c>
      <c r="S626" s="347">
        <v>0.95</v>
      </c>
      <c r="T626" s="95"/>
      <c r="U626" s="95"/>
      <c r="V626" s="95"/>
      <c r="W626" s="95"/>
      <c r="X626" s="95"/>
      <c r="Y626" s="95"/>
      <c r="Z626" s="95"/>
      <c r="AA626" s="95"/>
      <c r="AB626" s="95"/>
      <c r="AC626" s="95"/>
      <c r="AD626" s="95"/>
      <c r="AE626" s="113">
        <f t="shared" si="91"/>
        <v>0</v>
      </c>
      <c r="AF626" s="60">
        <f t="shared" si="92"/>
        <v>0</v>
      </c>
      <c r="AG626" s="60">
        <f t="shared" si="93"/>
        <v>0</v>
      </c>
      <c r="AH626" s="60">
        <f t="shared" si="94"/>
        <v>1</v>
      </c>
      <c r="AI626" s="60">
        <f t="shared" si="95"/>
        <v>0</v>
      </c>
      <c r="AJ626" s="60">
        <f t="shared" si="96"/>
        <v>0</v>
      </c>
      <c r="AK626" s="60">
        <f t="shared" si="97"/>
        <v>0</v>
      </c>
      <c r="AL626" s="60">
        <f t="shared" si="98"/>
        <v>0</v>
      </c>
      <c r="AM626" s="60">
        <f t="shared" si="99"/>
        <v>1</v>
      </c>
      <c r="AN626" s="60">
        <f t="shared" si="100"/>
        <v>0</v>
      </c>
      <c r="AP626" s="359" t="s">
        <v>3548</v>
      </c>
    </row>
    <row r="627" spans="1:42" ht="35.450000000000003" hidden="1" customHeight="1">
      <c r="A627" s="26" t="s">
        <v>692</v>
      </c>
      <c r="B627" s="34" t="s">
        <v>699</v>
      </c>
      <c r="C627" s="26">
        <v>302041</v>
      </c>
      <c r="D627" s="35" t="s">
        <v>776</v>
      </c>
      <c r="E627" s="35" t="s">
        <v>712</v>
      </c>
      <c r="F627" s="36">
        <v>5</v>
      </c>
      <c r="G627" s="33"/>
      <c r="H627" s="34">
        <v>1</v>
      </c>
      <c r="I627" s="32"/>
      <c r="J627" s="32"/>
      <c r="K627" s="31"/>
      <c r="L627" s="31"/>
      <c r="M627" s="33"/>
      <c r="N627" s="39">
        <v>945965.75</v>
      </c>
      <c r="O627" s="40" t="s">
        <v>1901</v>
      </c>
      <c r="P627" s="68">
        <v>1</v>
      </c>
      <c r="Q627" s="95" t="s">
        <v>1942</v>
      </c>
      <c r="R627" s="347">
        <v>0.95</v>
      </c>
      <c r="S627" s="347">
        <v>0.95</v>
      </c>
      <c r="T627" s="95"/>
      <c r="U627" s="95"/>
      <c r="V627" s="95"/>
      <c r="W627" s="95"/>
      <c r="X627" s="95"/>
      <c r="Y627" s="95"/>
      <c r="Z627" s="95"/>
      <c r="AA627" s="95"/>
      <c r="AB627" s="95"/>
      <c r="AC627" s="95"/>
      <c r="AD627" s="95"/>
      <c r="AE627" s="113">
        <f t="shared" si="91"/>
        <v>0</v>
      </c>
      <c r="AF627" s="60">
        <f t="shared" si="92"/>
        <v>0</v>
      </c>
      <c r="AG627" s="60">
        <f t="shared" si="93"/>
        <v>0</v>
      </c>
      <c r="AH627" s="60">
        <f t="shared" si="94"/>
        <v>1</v>
      </c>
      <c r="AI627" s="60">
        <f t="shared" si="95"/>
        <v>0</v>
      </c>
      <c r="AJ627" s="60">
        <f t="shared" si="96"/>
        <v>0</v>
      </c>
      <c r="AK627" s="60">
        <f t="shared" si="97"/>
        <v>0</v>
      </c>
      <c r="AL627" s="60">
        <f t="shared" si="98"/>
        <v>0</v>
      </c>
      <c r="AM627" s="60">
        <f t="shared" si="99"/>
        <v>1</v>
      </c>
      <c r="AN627" s="60">
        <f t="shared" si="100"/>
        <v>0</v>
      </c>
      <c r="AP627" s="359" t="s">
        <v>3548</v>
      </c>
    </row>
    <row r="628" spans="1:42" ht="35.450000000000003" hidden="1" customHeight="1">
      <c r="A628" s="26" t="s">
        <v>692</v>
      </c>
      <c r="B628" s="34" t="s">
        <v>699</v>
      </c>
      <c r="C628" s="26">
        <v>301992</v>
      </c>
      <c r="D628" s="35" t="s">
        <v>719</v>
      </c>
      <c r="E628" s="35" t="s">
        <v>720</v>
      </c>
      <c r="F628" s="36">
        <v>5</v>
      </c>
      <c r="G628" s="33"/>
      <c r="H628" s="34">
        <v>1</v>
      </c>
      <c r="I628" s="32"/>
      <c r="J628" s="32"/>
      <c r="K628" s="31"/>
      <c r="L628" s="31"/>
      <c r="M628" s="33"/>
      <c r="N628" s="39">
        <v>1219125.3</v>
      </c>
      <c r="O628" s="40" t="s">
        <v>1901</v>
      </c>
      <c r="P628" s="68">
        <v>1</v>
      </c>
      <c r="Q628" s="95" t="s">
        <v>1942</v>
      </c>
      <c r="R628" s="347">
        <v>0.95</v>
      </c>
      <c r="S628" s="347">
        <v>0.95</v>
      </c>
      <c r="T628" s="95"/>
      <c r="U628" s="95"/>
      <c r="V628" s="95"/>
      <c r="W628" s="95"/>
      <c r="X628" s="95"/>
      <c r="Y628" s="95"/>
      <c r="Z628" s="95"/>
      <c r="AA628" s="95"/>
      <c r="AB628" s="95"/>
      <c r="AC628" s="95"/>
      <c r="AD628" s="95"/>
      <c r="AE628" s="113">
        <f t="shared" si="91"/>
        <v>0</v>
      </c>
      <c r="AF628" s="60">
        <f t="shared" si="92"/>
        <v>0</v>
      </c>
      <c r="AG628" s="60">
        <f t="shared" si="93"/>
        <v>0</v>
      </c>
      <c r="AH628" s="60">
        <f t="shared" si="94"/>
        <v>1</v>
      </c>
      <c r="AI628" s="60">
        <f t="shared" si="95"/>
        <v>0</v>
      </c>
      <c r="AJ628" s="60">
        <f t="shared" si="96"/>
        <v>0</v>
      </c>
      <c r="AK628" s="60">
        <f t="shared" si="97"/>
        <v>0</v>
      </c>
      <c r="AL628" s="60">
        <f t="shared" si="98"/>
        <v>0</v>
      </c>
      <c r="AM628" s="60">
        <f t="shared" si="99"/>
        <v>1</v>
      </c>
      <c r="AN628" s="60">
        <f t="shared" si="100"/>
        <v>0</v>
      </c>
      <c r="AP628" s="359" t="s">
        <v>3548</v>
      </c>
    </row>
    <row r="629" spans="1:42" ht="35.450000000000003" hidden="1" customHeight="1">
      <c r="A629" s="26" t="s">
        <v>692</v>
      </c>
      <c r="B629" s="34" t="s">
        <v>730</v>
      </c>
      <c r="C629" s="26">
        <v>302101</v>
      </c>
      <c r="D629" s="35" t="s">
        <v>736</v>
      </c>
      <c r="E629" s="35" t="s">
        <v>737</v>
      </c>
      <c r="F629" s="36">
        <v>0</v>
      </c>
      <c r="G629" s="33"/>
      <c r="H629" s="34">
        <v>1</v>
      </c>
      <c r="I629" s="32"/>
      <c r="J629" s="32"/>
      <c r="K629" s="31"/>
      <c r="L629" s="31"/>
      <c r="M629" s="33"/>
      <c r="N629" s="39">
        <v>1251978.25</v>
      </c>
      <c r="O629" s="40" t="s">
        <v>1901</v>
      </c>
      <c r="P629" s="68">
        <v>1</v>
      </c>
      <c r="Q629" s="95" t="s">
        <v>2131</v>
      </c>
      <c r="R629" s="123">
        <v>1</v>
      </c>
      <c r="S629" s="347">
        <v>1</v>
      </c>
      <c r="T629" s="95"/>
      <c r="U629" s="95"/>
      <c r="V629" s="95"/>
      <c r="W629" s="95"/>
      <c r="X629" s="95"/>
      <c r="Y629" s="95"/>
      <c r="Z629" s="95"/>
      <c r="AA629" s="95"/>
      <c r="AB629" s="95"/>
      <c r="AC629" s="95"/>
      <c r="AD629" s="95"/>
      <c r="AE629" s="113">
        <f t="shared" si="91"/>
        <v>0</v>
      </c>
      <c r="AF629" s="60">
        <f t="shared" si="92"/>
        <v>0</v>
      </c>
      <c r="AG629" s="60">
        <f t="shared" si="93"/>
        <v>0</v>
      </c>
      <c r="AH629" s="60">
        <f t="shared" si="94"/>
        <v>0</v>
      </c>
      <c r="AI629" s="60">
        <f t="shared" si="95"/>
        <v>1</v>
      </c>
      <c r="AJ629" s="60">
        <f t="shared" si="96"/>
        <v>0</v>
      </c>
      <c r="AK629" s="60">
        <f t="shared" si="97"/>
        <v>0</v>
      </c>
      <c r="AL629" s="60">
        <f t="shared" si="98"/>
        <v>0</v>
      </c>
      <c r="AM629" s="60">
        <f t="shared" si="99"/>
        <v>0</v>
      </c>
      <c r="AN629" s="60">
        <f t="shared" si="100"/>
        <v>1</v>
      </c>
      <c r="AP629" s="359" t="s">
        <v>3548</v>
      </c>
    </row>
    <row r="630" spans="1:42" ht="35.450000000000003" hidden="1" customHeight="1">
      <c r="A630" s="26" t="s">
        <v>692</v>
      </c>
      <c r="B630" s="34" t="s">
        <v>730</v>
      </c>
      <c r="C630" s="26">
        <v>309802</v>
      </c>
      <c r="D630" s="35" t="s">
        <v>731</v>
      </c>
      <c r="E630" s="35" t="s">
        <v>732</v>
      </c>
      <c r="F630" s="36">
        <v>0</v>
      </c>
      <c r="G630" s="33"/>
      <c r="H630" s="34">
        <v>1</v>
      </c>
      <c r="I630" s="32"/>
      <c r="J630" s="32"/>
      <c r="K630" s="31"/>
      <c r="L630" s="31"/>
      <c r="M630" s="33"/>
      <c r="N630" s="39">
        <v>1496144.39</v>
      </c>
      <c r="O630" s="40" t="s">
        <v>1901</v>
      </c>
      <c r="P630" s="68">
        <v>1</v>
      </c>
      <c r="Q630" s="283" t="s">
        <v>2131</v>
      </c>
      <c r="R630" s="123">
        <v>1</v>
      </c>
      <c r="S630" s="347">
        <v>1</v>
      </c>
      <c r="T630" s="95"/>
      <c r="U630" s="95"/>
      <c r="V630" s="95"/>
      <c r="W630" s="95"/>
      <c r="X630" s="95"/>
      <c r="Y630" s="95"/>
      <c r="Z630" s="95"/>
      <c r="AA630" s="95"/>
      <c r="AB630" s="95"/>
      <c r="AC630" s="95"/>
      <c r="AD630" s="95"/>
      <c r="AE630" s="113">
        <f t="shared" si="91"/>
        <v>0</v>
      </c>
      <c r="AF630" s="60">
        <f t="shared" si="92"/>
        <v>0</v>
      </c>
      <c r="AG630" s="60">
        <f t="shared" si="93"/>
        <v>0</v>
      </c>
      <c r="AH630" s="60">
        <f t="shared" si="94"/>
        <v>0</v>
      </c>
      <c r="AI630" s="60">
        <f t="shared" si="95"/>
        <v>1</v>
      </c>
      <c r="AJ630" s="60">
        <f t="shared" si="96"/>
        <v>0</v>
      </c>
      <c r="AK630" s="60">
        <f t="shared" si="97"/>
        <v>0</v>
      </c>
      <c r="AL630" s="60">
        <f t="shared" si="98"/>
        <v>0</v>
      </c>
      <c r="AM630" s="60">
        <f t="shared" si="99"/>
        <v>0</v>
      </c>
      <c r="AN630" s="60">
        <f t="shared" si="100"/>
        <v>1</v>
      </c>
      <c r="AP630" s="359" t="s">
        <v>3548</v>
      </c>
    </row>
    <row r="631" spans="1:42" ht="35.450000000000003" hidden="1" customHeight="1">
      <c r="A631" s="26" t="s">
        <v>692</v>
      </c>
      <c r="B631" s="34" t="s">
        <v>730</v>
      </c>
      <c r="C631" s="26">
        <v>302091</v>
      </c>
      <c r="D631" s="35" t="s">
        <v>735</v>
      </c>
      <c r="E631" s="35" t="s">
        <v>734</v>
      </c>
      <c r="F631" s="36">
        <v>0</v>
      </c>
      <c r="G631" s="33"/>
      <c r="H631" s="34">
        <v>1</v>
      </c>
      <c r="I631" s="32"/>
      <c r="J631" s="32"/>
      <c r="K631" s="31"/>
      <c r="L631" s="31"/>
      <c r="M631" s="33"/>
      <c r="N631" s="39">
        <v>2069243.38</v>
      </c>
      <c r="O631" s="40" t="s">
        <v>1901</v>
      </c>
      <c r="P631" s="68">
        <v>1</v>
      </c>
      <c r="Q631" s="283" t="s">
        <v>2131</v>
      </c>
      <c r="R631" s="123">
        <v>1</v>
      </c>
      <c r="S631" s="347">
        <v>1</v>
      </c>
      <c r="T631" s="95"/>
      <c r="U631" s="95"/>
      <c r="V631" s="95"/>
      <c r="W631" s="95"/>
      <c r="X631" s="95"/>
      <c r="Y631" s="95"/>
      <c r="Z631" s="95"/>
      <c r="AA631" s="95"/>
      <c r="AB631" s="95"/>
      <c r="AC631" s="95"/>
      <c r="AD631" s="95"/>
      <c r="AE631" s="113">
        <f t="shared" si="91"/>
        <v>0</v>
      </c>
      <c r="AF631" s="60">
        <f t="shared" si="92"/>
        <v>0</v>
      </c>
      <c r="AG631" s="60">
        <f t="shared" si="93"/>
        <v>0</v>
      </c>
      <c r="AH631" s="60">
        <f t="shared" si="94"/>
        <v>0</v>
      </c>
      <c r="AI631" s="60">
        <f t="shared" si="95"/>
        <v>1</v>
      </c>
      <c r="AJ631" s="60">
        <f t="shared" si="96"/>
        <v>0</v>
      </c>
      <c r="AK631" s="60">
        <f t="shared" si="97"/>
        <v>0</v>
      </c>
      <c r="AL631" s="60">
        <f t="shared" si="98"/>
        <v>0</v>
      </c>
      <c r="AM631" s="60">
        <f t="shared" si="99"/>
        <v>0</v>
      </c>
      <c r="AN631" s="60">
        <f t="shared" si="100"/>
        <v>1</v>
      </c>
      <c r="AP631" s="359" t="s">
        <v>3548</v>
      </c>
    </row>
    <row r="632" spans="1:42" ht="35.450000000000003" hidden="1" customHeight="1">
      <c r="A632" s="26" t="s">
        <v>692</v>
      </c>
      <c r="B632" s="34" t="s">
        <v>730</v>
      </c>
      <c r="C632" s="26">
        <v>302092</v>
      </c>
      <c r="D632" s="35" t="s">
        <v>733</v>
      </c>
      <c r="E632" s="35" t="s">
        <v>734</v>
      </c>
      <c r="F632" s="36">
        <v>0</v>
      </c>
      <c r="G632" s="33"/>
      <c r="H632" s="34">
        <v>1</v>
      </c>
      <c r="I632" s="32"/>
      <c r="J632" s="32"/>
      <c r="K632" s="31"/>
      <c r="L632" s="31"/>
      <c r="M632" s="33"/>
      <c r="N632" s="39">
        <v>1955914.93</v>
      </c>
      <c r="O632" s="40" t="s">
        <v>1901</v>
      </c>
      <c r="P632" s="68">
        <v>1</v>
      </c>
      <c r="Q632" s="283" t="s">
        <v>2131</v>
      </c>
      <c r="R632" s="123">
        <v>1</v>
      </c>
      <c r="S632" s="347">
        <v>1</v>
      </c>
      <c r="T632" s="95"/>
      <c r="U632" s="95"/>
      <c r="V632" s="95"/>
      <c r="W632" s="95"/>
      <c r="X632" s="95"/>
      <c r="Y632" s="95"/>
      <c r="Z632" s="95"/>
      <c r="AA632" s="95"/>
      <c r="AB632" s="95"/>
      <c r="AC632" s="95"/>
      <c r="AD632" s="95"/>
      <c r="AE632" s="113">
        <f t="shared" si="91"/>
        <v>0</v>
      </c>
      <c r="AF632" s="60">
        <f t="shared" si="92"/>
        <v>0</v>
      </c>
      <c r="AG632" s="60">
        <f t="shared" si="93"/>
        <v>0</v>
      </c>
      <c r="AH632" s="60">
        <f t="shared" si="94"/>
        <v>0</v>
      </c>
      <c r="AI632" s="60">
        <f t="shared" si="95"/>
        <v>1</v>
      </c>
      <c r="AJ632" s="60">
        <f t="shared" si="96"/>
        <v>0</v>
      </c>
      <c r="AK632" s="60">
        <f t="shared" si="97"/>
        <v>0</v>
      </c>
      <c r="AL632" s="60">
        <f t="shared" si="98"/>
        <v>0</v>
      </c>
      <c r="AM632" s="60">
        <f t="shared" si="99"/>
        <v>0</v>
      </c>
      <c r="AN632" s="60">
        <f t="shared" si="100"/>
        <v>1</v>
      </c>
      <c r="AP632" s="359" t="s">
        <v>3548</v>
      </c>
    </row>
    <row r="633" spans="1:42" ht="35.450000000000003" hidden="1" customHeight="1">
      <c r="A633" s="26" t="s">
        <v>692</v>
      </c>
      <c r="B633" s="34" t="s">
        <v>730</v>
      </c>
      <c r="C633" s="26">
        <v>302098</v>
      </c>
      <c r="D633" s="35" t="s">
        <v>738</v>
      </c>
      <c r="E633" s="35" t="s">
        <v>739</v>
      </c>
      <c r="F633" s="36">
        <v>0</v>
      </c>
      <c r="G633" s="33"/>
      <c r="H633" s="34">
        <v>1</v>
      </c>
      <c r="I633" s="32"/>
      <c r="J633" s="32"/>
      <c r="K633" s="31"/>
      <c r="L633" s="31"/>
      <c r="M633" s="33"/>
      <c r="N633" s="39">
        <v>2230044.6</v>
      </c>
      <c r="O633" s="40" t="s">
        <v>1901</v>
      </c>
      <c r="P633" s="68">
        <v>1</v>
      </c>
      <c r="Q633" s="283" t="s">
        <v>2131</v>
      </c>
      <c r="R633" s="123">
        <v>1</v>
      </c>
      <c r="S633" s="347">
        <v>1</v>
      </c>
      <c r="T633" s="95"/>
      <c r="U633" s="95"/>
      <c r="V633" s="95"/>
      <c r="W633" s="95"/>
      <c r="X633" s="95"/>
      <c r="Y633" s="95"/>
      <c r="Z633" s="95"/>
      <c r="AA633" s="95"/>
      <c r="AB633" s="95"/>
      <c r="AC633" s="95"/>
      <c r="AD633" s="95"/>
      <c r="AE633" s="113">
        <f t="shared" si="91"/>
        <v>0</v>
      </c>
      <c r="AF633" s="60">
        <f t="shared" si="92"/>
        <v>0</v>
      </c>
      <c r="AG633" s="60">
        <f t="shared" si="93"/>
        <v>0</v>
      </c>
      <c r="AH633" s="60">
        <f t="shared" si="94"/>
        <v>0</v>
      </c>
      <c r="AI633" s="60">
        <f t="shared" si="95"/>
        <v>1</v>
      </c>
      <c r="AJ633" s="60">
        <f t="shared" si="96"/>
        <v>0</v>
      </c>
      <c r="AK633" s="60">
        <f t="shared" si="97"/>
        <v>0</v>
      </c>
      <c r="AL633" s="60">
        <f t="shared" si="98"/>
        <v>0</v>
      </c>
      <c r="AM633" s="60">
        <f t="shared" si="99"/>
        <v>0</v>
      </c>
      <c r="AN633" s="60">
        <f t="shared" si="100"/>
        <v>1</v>
      </c>
      <c r="AP633" s="359" t="s">
        <v>3548</v>
      </c>
    </row>
    <row r="634" spans="1:42" ht="35.450000000000003" hidden="1" customHeight="1">
      <c r="A634" s="26" t="s">
        <v>692</v>
      </c>
      <c r="B634" s="34" t="s">
        <v>722</v>
      </c>
      <c r="C634" s="26">
        <v>343238</v>
      </c>
      <c r="D634" s="35" t="s">
        <v>723</v>
      </c>
      <c r="E634" s="35" t="s">
        <v>724</v>
      </c>
      <c r="F634" s="36">
        <v>5</v>
      </c>
      <c r="G634" s="33"/>
      <c r="H634" s="34">
        <v>1</v>
      </c>
      <c r="I634" s="32"/>
      <c r="J634" s="32"/>
      <c r="K634" s="31"/>
      <c r="L634" s="31"/>
      <c r="M634" s="33"/>
      <c r="N634" s="39">
        <v>1224536.4099999999</v>
      </c>
      <c r="O634" s="40" t="s">
        <v>1901</v>
      </c>
      <c r="P634" s="68">
        <v>1</v>
      </c>
      <c r="Q634" s="163" t="s">
        <v>1942</v>
      </c>
      <c r="R634" s="123">
        <v>1</v>
      </c>
      <c r="S634" s="317">
        <v>1</v>
      </c>
      <c r="T634" s="95"/>
      <c r="U634" s="95"/>
      <c r="V634" s="95"/>
      <c r="W634" s="95"/>
      <c r="X634" s="95"/>
      <c r="Y634" s="95"/>
      <c r="Z634" s="95"/>
      <c r="AA634" s="95"/>
      <c r="AB634" s="95"/>
      <c r="AC634" s="95"/>
      <c r="AD634" s="95"/>
      <c r="AE634" s="113">
        <f t="shared" si="91"/>
        <v>0</v>
      </c>
      <c r="AF634" s="60">
        <f t="shared" si="92"/>
        <v>0</v>
      </c>
      <c r="AG634" s="60">
        <f t="shared" si="93"/>
        <v>0</v>
      </c>
      <c r="AH634" s="60">
        <f t="shared" si="94"/>
        <v>1</v>
      </c>
      <c r="AI634" s="60">
        <f t="shared" si="95"/>
        <v>0</v>
      </c>
      <c r="AJ634" s="60">
        <f t="shared" si="96"/>
        <v>0</v>
      </c>
      <c r="AK634" s="60">
        <f t="shared" si="97"/>
        <v>0</v>
      </c>
      <c r="AL634" s="60">
        <f t="shared" si="98"/>
        <v>0</v>
      </c>
      <c r="AM634" s="60">
        <f t="shared" si="99"/>
        <v>1</v>
      </c>
      <c r="AN634" s="60">
        <f t="shared" si="100"/>
        <v>0</v>
      </c>
      <c r="AO634" t="s">
        <v>3091</v>
      </c>
      <c r="AP634" s="359" t="s">
        <v>3548</v>
      </c>
    </row>
    <row r="635" spans="1:42" ht="35.450000000000003" hidden="1" customHeight="1">
      <c r="A635" s="26" t="s">
        <v>692</v>
      </c>
      <c r="B635" s="34" t="s">
        <v>823</v>
      </c>
      <c r="C635" s="26">
        <v>302261</v>
      </c>
      <c r="D635" s="35" t="s">
        <v>824</v>
      </c>
      <c r="E635" s="35" t="s">
        <v>825</v>
      </c>
      <c r="F635" s="36">
        <v>2</v>
      </c>
      <c r="G635" s="33"/>
      <c r="H635" s="34">
        <v>1</v>
      </c>
      <c r="I635" s="32"/>
      <c r="J635" s="32"/>
      <c r="K635" s="31"/>
      <c r="L635" s="31"/>
      <c r="M635" s="33"/>
      <c r="N635" s="39">
        <v>3313445.5</v>
      </c>
      <c r="O635" s="40" t="s">
        <v>1901</v>
      </c>
      <c r="P635" s="68">
        <v>1</v>
      </c>
      <c r="Q635" s="405" t="s">
        <v>2131</v>
      </c>
      <c r="R635" s="123">
        <v>1</v>
      </c>
      <c r="S635" s="317">
        <v>1</v>
      </c>
      <c r="T635" s="101">
        <v>43353</v>
      </c>
      <c r="U635" s="99"/>
      <c r="V635" s="99"/>
      <c r="W635" s="99"/>
      <c r="X635" s="277">
        <v>43202</v>
      </c>
      <c r="Y635" s="277">
        <v>43210</v>
      </c>
      <c r="Z635" s="277">
        <v>43222</v>
      </c>
      <c r="AA635" s="277">
        <v>43238</v>
      </c>
      <c r="AB635" s="277">
        <v>43241</v>
      </c>
      <c r="AC635" s="156" t="s">
        <v>3072</v>
      </c>
      <c r="AD635" s="278">
        <v>3106673.93</v>
      </c>
      <c r="AE635" s="113">
        <f t="shared" si="91"/>
        <v>0</v>
      </c>
      <c r="AF635" s="60">
        <f t="shared" si="92"/>
        <v>0</v>
      </c>
      <c r="AG635" s="60">
        <f t="shared" si="93"/>
        <v>0</v>
      </c>
      <c r="AH635" s="60">
        <f t="shared" si="94"/>
        <v>0</v>
      </c>
      <c r="AI635" s="60">
        <f t="shared" si="95"/>
        <v>1</v>
      </c>
      <c r="AJ635" s="60">
        <f t="shared" si="96"/>
        <v>0</v>
      </c>
      <c r="AK635" s="60">
        <f t="shared" si="97"/>
        <v>0</v>
      </c>
      <c r="AL635" s="60">
        <f t="shared" si="98"/>
        <v>0</v>
      </c>
      <c r="AM635" s="60">
        <f t="shared" si="99"/>
        <v>0</v>
      </c>
      <c r="AN635" s="60">
        <f t="shared" si="100"/>
        <v>1</v>
      </c>
      <c r="AP635" s="359" t="s">
        <v>3548</v>
      </c>
    </row>
    <row r="636" spans="1:42" ht="35.450000000000003" hidden="1" customHeight="1">
      <c r="A636" s="26" t="s">
        <v>692</v>
      </c>
      <c r="B636" s="34" t="s">
        <v>809</v>
      </c>
      <c r="C636" s="26">
        <v>302184</v>
      </c>
      <c r="D636" s="35" t="s">
        <v>819</v>
      </c>
      <c r="E636" s="35" t="s">
        <v>820</v>
      </c>
      <c r="F636" s="36">
        <v>2</v>
      </c>
      <c r="G636" s="33"/>
      <c r="H636" s="34">
        <v>1</v>
      </c>
      <c r="I636" s="32"/>
      <c r="J636" s="32"/>
      <c r="K636" s="31"/>
      <c r="L636" s="31"/>
      <c r="M636" s="33"/>
      <c r="N636" s="39">
        <v>1501127.63</v>
      </c>
      <c r="O636" s="40" t="s">
        <v>1900</v>
      </c>
      <c r="P636" s="68">
        <v>1</v>
      </c>
      <c r="Q636" s="405" t="s">
        <v>2131</v>
      </c>
      <c r="R636" s="100">
        <v>1</v>
      </c>
      <c r="S636" s="317">
        <v>1</v>
      </c>
      <c r="T636" s="95"/>
      <c r="U636" s="95"/>
      <c r="V636" s="95"/>
      <c r="W636" s="95"/>
      <c r="X636" s="95"/>
      <c r="Y636" s="95"/>
      <c r="Z636" s="95"/>
      <c r="AA636" s="95"/>
      <c r="AB636" s="95"/>
      <c r="AC636" s="95"/>
      <c r="AD636" s="95"/>
      <c r="AE636" s="113">
        <f t="shared" si="91"/>
        <v>0</v>
      </c>
      <c r="AF636" s="60">
        <f t="shared" si="92"/>
        <v>0</v>
      </c>
      <c r="AG636" s="60">
        <f t="shared" si="93"/>
        <v>0</v>
      </c>
      <c r="AH636" s="60">
        <f t="shared" si="94"/>
        <v>0</v>
      </c>
      <c r="AI636" s="60">
        <f t="shared" si="95"/>
        <v>1</v>
      </c>
      <c r="AJ636" s="60">
        <f t="shared" si="96"/>
        <v>0</v>
      </c>
      <c r="AK636" s="60">
        <f t="shared" si="97"/>
        <v>0</v>
      </c>
      <c r="AL636" s="60">
        <f t="shared" si="98"/>
        <v>0</v>
      </c>
      <c r="AM636" s="60">
        <f t="shared" si="99"/>
        <v>0</v>
      </c>
      <c r="AN636" s="60">
        <f t="shared" si="100"/>
        <v>1</v>
      </c>
      <c r="AP636" s="359" t="s">
        <v>3548</v>
      </c>
    </row>
    <row r="637" spans="1:42" ht="35.450000000000003" hidden="1" customHeight="1">
      <c r="A637" s="26" t="s">
        <v>692</v>
      </c>
      <c r="B637" s="34" t="s">
        <v>809</v>
      </c>
      <c r="C637" s="26">
        <v>302190</v>
      </c>
      <c r="D637" s="35" t="s">
        <v>814</v>
      </c>
      <c r="E637" s="35" t="s">
        <v>815</v>
      </c>
      <c r="F637" s="36">
        <v>2</v>
      </c>
      <c r="G637" s="33"/>
      <c r="H637" s="34">
        <v>1</v>
      </c>
      <c r="I637" s="32"/>
      <c r="J637" s="32"/>
      <c r="K637" s="31"/>
      <c r="L637" s="31"/>
      <c r="M637" s="33"/>
      <c r="N637" s="39">
        <v>1980291.25</v>
      </c>
      <c r="O637" s="40" t="s">
        <v>1900</v>
      </c>
      <c r="P637" s="68">
        <v>1</v>
      </c>
      <c r="Q637" s="405" t="s">
        <v>2131</v>
      </c>
      <c r="R637" s="100">
        <v>1</v>
      </c>
      <c r="S637" s="317">
        <v>1</v>
      </c>
      <c r="T637" s="95"/>
      <c r="U637" s="95"/>
      <c r="V637" s="95"/>
      <c r="W637" s="95"/>
      <c r="X637" s="95"/>
      <c r="Y637" s="95"/>
      <c r="Z637" s="95"/>
      <c r="AA637" s="95"/>
      <c r="AB637" s="95"/>
      <c r="AC637" s="95"/>
      <c r="AD637" s="95"/>
      <c r="AE637" s="113">
        <f t="shared" si="91"/>
        <v>0</v>
      </c>
      <c r="AF637" s="60">
        <f t="shared" si="92"/>
        <v>0</v>
      </c>
      <c r="AG637" s="60">
        <f t="shared" si="93"/>
        <v>0</v>
      </c>
      <c r="AH637" s="60">
        <f t="shared" si="94"/>
        <v>0</v>
      </c>
      <c r="AI637" s="60">
        <f t="shared" si="95"/>
        <v>1</v>
      </c>
      <c r="AJ637" s="60">
        <f t="shared" si="96"/>
        <v>0</v>
      </c>
      <c r="AK637" s="60">
        <f t="shared" si="97"/>
        <v>0</v>
      </c>
      <c r="AL637" s="60">
        <f t="shared" si="98"/>
        <v>0</v>
      </c>
      <c r="AM637" s="60">
        <f t="shared" si="99"/>
        <v>0</v>
      </c>
      <c r="AN637" s="60">
        <f t="shared" si="100"/>
        <v>1</v>
      </c>
      <c r="AP637" s="359" t="s">
        <v>3548</v>
      </c>
    </row>
    <row r="638" spans="1:42" ht="35.450000000000003" hidden="1" customHeight="1">
      <c r="A638" s="26" t="s">
        <v>692</v>
      </c>
      <c r="B638" s="34" t="s">
        <v>809</v>
      </c>
      <c r="C638" s="26">
        <v>302214</v>
      </c>
      <c r="D638" s="35" t="s">
        <v>817</v>
      </c>
      <c r="E638" s="35" t="s">
        <v>818</v>
      </c>
      <c r="F638" s="36">
        <v>2</v>
      </c>
      <c r="G638" s="33"/>
      <c r="H638" s="34">
        <v>1</v>
      </c>
      <c r="I638" s="32"/>
      <c r="J638" s="32"/>
      <c r="K638" s="31"/>
      <c r="L638" s="31"/>
      <c r="M638" s="33"/>
      <c r="N638" s="39">
        <v>1447611.59</v>
      </c>
      <c r="O638" s="40" t="s">
        <v>1900</v>
      </c>
      <c r="P638" s="68">
        <v>1</v>
      </c>
      <c r="Q638" s="405" t="s">
        <v>2131</v>
      </c>
      <c r="R638" s="100">
        <v>1</v>
      </c>
      <c r="S638" s="317">
        <v>1</v>
      </c>
      <c r="T638" s="95"/>
      <c r="U638" s="95"/>
      <c r="V638" s="95"/>
      <c r="W638" s="95"/>
      <c r="X638" s="95"/>
      <c r="Y638" s="95"/>
      <c r="Z638" s="95"/>
      <c r="AA638" s="95"/>
      <c r="AB638" s="95"/>
      <c r="AC638" s="95"/>
      <c r="AD638" s="95"/>
      <c r="AE638" s="113">
        <f t="shared" si="91"/>
        <v>0</v>
      </c>
      <c r="AF638" s="60">
        <f t="shared" si="92"/>
        <v>0</v>
      </c>
      <c r="AG638" s="60">
        <f t="shared" si="93"/>
        <v>0</v>
      </c>
      <c r="AH638" s="60">
        <f t="shared" si="94"/>
        <v>0</v>
      </c>
      <c r="AI638" s="60">
        <f t="shared" si="95"/>
        <v>1</v>
      </c>
      <c r="AJ638" s="60">
        <f t="shared" si="96"/>
        <v>0</v>
      </c>
      <c r="AK638" s="60">
        <f t="shared" si="97"/>
        <v>0</v>
      </c>
      <c r="AL638" s="60">
        <f t="shared" si="98"/>
        <v>0</v>
      </c>
      <c r="AM638" s="60">
        <f t="shared" si="99"/>
        <v>0</v>
      </c>
      <c r="AN638" s="60">
        <f t="shared" si="100"/>
        <v>1</v>
      </c>
      <c r="AP638" s="359" t="s">
        <v>3548</v>
      </c>
    </row>
    <row r="639" spans="1:42" ht="35.450000000000003" hidden="1" customHeight="1">
      <c r="A639" s="26" t="s">
        <v>692</v>
      </c>
      <c r="B639" s="34" t="s">
        <v>809</v>
      </c>
      <c r="C639" s="26">
        <v>302212</v>
      </c>
      <c r="D639" s="35" t="s">
        <v>821</v>
      </c>
      <c r="E639" s="35" t="s">
        <v>822</v>
      </c>
      <c r="F639" s="36">
        <v>2</v>
      </c>
      <c r="G639" s="33"/>
      <c r="H639" s="34">
        <v>1</v>
      </c>
      <c r="I639" s="32"/>
      <c r="J639" s="32"/>
      <c r="K639" s="31"/>
      <c r="L639" s="31"/>
      <c r="M639" s="33"/>
      <c r="N639" s="39">
        <v>1766634.29</v>
      </c>
      <c r="O639" s="40" t="s">
        <v>1900</v>
      </c>
      <c r="P639" s="68">
        <v>1</v>
      </c>
      <c r="Q639" s="405" t="s">
        <v>2131</v>
      </c>
      <c r="R639" s="100">
        <v>1</v>
      </c>
      <c r="S639" s="317">
        <v>1</v>
      </c>
      <c r="T639" s="95"/>
      <c r="U639" s="95"/>
      <c r="V639" s="95"/>
      <c r="W639" s="95"/>
      <c r="X639" s="95"/>
      <c r="Y639" s="95"/>
      <c r="Z639" s="95"/>
      <c r="AA639" s="95"/>
      <c r="AB639" s="95"/>
      <c r="AC639" s="95"/>
      <c r="AD639" s="95"/>
      <c r="AE639" s="113">
        <f t="shared" si="91"/>
        <v>0</v>
      </c>
      <c r="AF639" s="60">
        <f t="shared" si="92"/>
        <v>0</v>
      </c>
      <c r="AG639" s="60">
        <f t="shared" si="93"/>
        <v>0</v>
      </c>
      <c r="AH639" s="60">
        <f t="shared" si="94"/>
        <v>0</v>
      </c>
      <c r="AI639" s="60">
        <f t="shared" si="95"/>
        <v>1</v>
      </c>
      <c r="AJ639" s="60">
        <f t="shared" si="96"/>
        <v>0</v>
      </c>
      <c r="AK639" s="60">
        <f t="shared" si="97"/>
        <v>0</v>
      </c>
      <c r="AL639" s="60">
        <f t="shared" si="98"/>
        <v>0</v>
      </c>
      <c r="AM639" s="60">
        <f t="shared" si="99"/>
        <v>0</v>
      </c>
      <c r="AN639" s="60">
        <f t="shared" si="100"/>
        <v>1</v>
      </c>
      <c r="AP639" s="359" t="s">
        <v>3548</v>
      </c>
    </row>
    <row r="640" spans="1:42" ht="35.450000000000003" hidden="1" customHeight="1">
      <c r="A640" s="26" t="s">
        <v>692</v>
      </c>
      <c r="B640" s="34" t="s">
        <v>809</v>
      </c>
      <c r="C640" s="26">
        <v>302186</v>
      </c>
      <c r="D640" s="35" t="s">
        <v>816</v>
      </c>
      <c r="E640" s="35" t="s">
        <v>813</v>
      </c>
      <c r="F640" s="36">
        <v>2</v>
      </c>
      <c r="G640" s="33"/>
      <c r="H640" s="34">
        <v>1</v>
      </c>
      <c r="I640" s="32"/>
      <c r="J640" s="32"/>
      <c r="K640" s="31"/>
      <c r="L640" s="31"/>
      <c r="M640" s="33"/>
      <c r="N640" s="39">
        <v>1317882.1100000001</v>
      </c>
      <c r="O640" s="40" t="s">
        <v>1900</v>
      </c>
      <c r="P640" s="68">
        <v>1</v>
      </c>
      <c r="Q640" s="405" t="s">
        <v>2131</v>
      </c>
      <c r="R640" s="100">
        <v>1</v>
      </c>
      <c r="S640" s="317">
        <v>1</v>
      </c>
      <c r="T640" s="95"/>
      <c r="U640" s="95"/>
      <c r="V640" s="95"/>
      <c r="W640" s="95"/>
      <c r="X640" s="95"/>
      <c r="Y640" s="95"/>
      <c r="Z640" s="95"/>
      <c r="AA640" s="95"/>
      <c r="AB640" s="95"/>
      <c r="AC640" s="95"/>
      <c r="AD640" s="95"/>
      <c r="AE640" s="113">
        <f t="shared" si="91"/>
        <v>0</v>
      </c>
      <c r="AF640" s="60">
        <f t="shared" si="92"/>
        <v>0</v>
      </c>
      <c r="AG640" s="60">
        <f t="shared" si="93"/>
        <v>0</v>
      </c>
      <c r="AH640" s="60">
        <f t="shared" si="94"/>
        <v>0</v>
      </c>
      <c r="AI640" s="60">
        <f t="shared" si="95"/>
        <v>1</v>
      </c>
      <c r="AJ640" s="60">
        <f t="shared" si="96"/>
        <v>0</v>
      </c>
      <c r="AK640" s="60">
        <f t="shared" si="97"/>
        <v>0</v>
      </c>
      <c r="AL640" s="60">
        <f t="shared" si="98"/>
        <v>0</v>
      </c>
      <c r="AM640" s="60">
        <f t="shared" si="99"/>
        <v>0</v>
      </c>
      <c r="AN640" s="60">
        <f t="shared" si="100"/>
        <v>1</v>
      </c>
      <c r="AP640" s="359" t="s">
        <v>3548</v>
      </c>
    </row>
    <row r="641" spans="1:42" ht="35.450000000000003" hidden="1" customHeight="1">
      <c r="A641" s="26" t="s">
        <v>692</v>
      </c>
      <c r="B641" s="34" t="s">
        <v>809</v>
      </c>
      <c r="C641" s="26">
        <v>302187</v>
      </c>
      <c r="D641" s="35" t="s">
        <v>812</v>
      </c>
      <c r="E641" s="35" t="s">
        <v>813</v>
      </c>
      <c r="F641" s="36">
        <v>2</v>
      </c>
      <c r="G641" s="33"/>
      <c r="H641" s="34">
        <v>1</v>
      </c>
      <c r="I641" s="32"/>
      <c r="J641" s="32"/>
      <c r="K641" s="31"/>
      <c r="L641" s="31"/>
      <c r="M641" s="33"/>
      <c r="N641" s="39">
        <v>881760.7</v>
      </c>
      <c r="O641" s="40" t="s">
        <v>1900</v>
      </c>
      <c r="P641" s="68">
        <v>1</v>
      </c>
      <c r="Q641" s="405" t="s">
        <v>2131</v>
      </c>
      <c r="R641" s="100">
        <v>1</v>
      </c>
      <c r="S641" s="317">
        <v>1</v>
      </c>
      <c r="T641" s="95"/>
      <c r="U641" s="95"/>
      <c r="V641" s="95"/>
      <c r="W641" s="95"/>
      <c r="X641" s="95"/>
      <c r="Y641" s="95"/>
      <c r="Z641" s="95"/>
      <c r="AA641" s="95"/>
      <c r="AB641" s="95"/>
      <c r="AC641" s="95"/>
      <c r="AD641" s="95"/>
      <c r="AE641" s="113">
        <f t="shared" si="91"/>
        <v>0</v>
      </c>
      <c r="AF641" s="60">
        <f t="shared" si="92"/>
        <v>0</v>
      </c>
      <c r="AG641" s="60">
        <f t="shared" si="93"/>
        <v>0</v>
      </c>
      <c r="AH641" s="60">
        <f t="shared" si="94"/>
        <v>0</v>
      </c>
      <c r="AI641" s="60">
        <f t="shared" si="95"/>
        <v>1</v>
      </c>
      <c r="AJ641" s="60">
        <f t="shared" si="96"/>
        <v>0</v>
      </c>
      <c r="AK641" s="60">
        <f t="shared" si="97"/>
        <v>0</v>
      </c>
      <c r="AL641" s="60">
        <f t="shared" si="98"/>
        <v>0</v>
      </c>
      <c r="AM641" s="60">
        <f t="shared" si="99"/>
        <v>0</v>
      </c>
      <c r="AN641" s="60">
        <f t="shared" si="100"/>
        <v>1</v>
      </c>
      <c r="AP641" s="359" t="s">
        <v>3548</v>
      </c>
    </row>
    <row r="642" spans="1:42" ht="35.450000000000003" hidden="1" customHeight="1">
      <c r="A642" s="26" t="s">
        <v>692</v>
      </c>
      <c r="B642" s="34" t="s">
        <v>809</v>
      </c>
      <c r="C642" s="26">
        <v>302245</v>
      </c>
      <c r="D642" s="35" t="s">
        <v>810</v>
      </c>
      <c r="E642" s="35" t="s">
        <v>811</v>
      </c>
      <c r="F642" s="36">
        <v>2</v>
      </c>
      <c r="G642" s="33"/>
      <c r="H642" s="34">
        <v>1</v>
      </c>
      <c r="I642" s="32"/>
      <c r="J642" s="32"/>
      <c r="K642" s="31"/>
      <c r="L642" s="31"/>
      <c r="M642" s="33"/>
      <c r="N642" s="39">
        <v>967339.2</v>
      </c>
      <c r="O642" s="40" t="s">
        <v>1900</v>
      </c>
      <c r="P642" s="68">
        <v>1</v>
      </c>
      <c r="Q642" s="405" t="s">
        <v>2131</v>
      </c>
      <c r="R642" s="100">
        <v>1</v>
      </c>
      <c r="S642" s="317">
        <v>1</v>
      </c>
      <c r="T642" s="95"/>
      <c r="U642" s="95"/>
      <c r="V642" s="95"/>
      <c r="W642" s="95"/>
      <c r="X642" s="95"/>
      <c r="Y642" s="95"/>
      <c r="Z642" s="95"/>
      <c r="AA642" s="95"/>
      <c r="AB642" s="95"/>
      <c r="AC642" s="95"/>
      <c r="AD642" s="95"/>
      <c r="AE642" s="113">
        <f t="shared" si="91"/>
        <v>0</v>
      </c>
      <c r="AF642" s="60">
        <f t="shared" si="92"/>
        <v>0</v>
      </c>
      <c r="AG642" s="60">
        <f t="shared" si="93"/>
        <v>0</v>
      </c>
      <c r="AH642" s="60">
        <f t="shared" si="94"/>
        <v>0</v>
      </c>
      <c r="AI642" s="60">
        <f t="shared" si="95"/>
        <v>1</v>
      </c>
      <c r="AJ642" s="60">
        <f t="shared" si="96"/>
        <v>0</v>
      </c>
      <c r="AK642" s="60">
        <f t="shared" si="97"/>
        <v>0</v>
      </c>
      <c r="AL642" s="60">
        <f t="shared" si="98"/>
        <v>0</v>
      </c>
      <c r="AM642" s="60">
        <f t="shared" si="99"/>
        <v>0</v>
      </c>
      <c r="AN642" s="60">
        <f t="shared" si="100"/>
        <v>1</v>
      </c>
      <c r="AP642" s="359" t="s">
        <v>3548</v>
      </c>
    </row>
    <row r="643" spans="1:42" ht="35.450000000000003" hidden="1" customHeight="1">
      <c r="A643" s="26" t="s">
        <v>692</v>
      </c>
      <c r="B643" s="34" t="s">
        <v>693</v>
      </c>
      <c r="C643" s="26">
        <v>302271</v>
      </c>
      <c r="D643" s="35" t="s">
        <v>698</v>
      </c>
      <c r="E643" s="35" t="s">
        <v>695</v>
      </c>
      <c r="F643" s="36">
        <v>1</v>
      </c>
      <c r="G643" s="33"/>
      <c r="H643" s="34">
        <v>1</v>
      </c>
      <c r="I643" s="32"/>
      <c r="J643" s="32"/>
      <c r="K643" s="31"/>
      <c r="L643" s="31"/>
      <c r="M643" s="33"/>
      <c r="N643" s="39">
        <v>988154.78</v>
      </c>
      <c r="O643" s="40" t="s">
        <v>1901</v>
      </c>
      <c r="P643" s="68">
        <v>1</v>
      </c>
      <c r="Q643" s="405" t="s">
        <v>2131</v>
      </c>
      <c r="R643" s="100">
        <v>1</v>
      </c>
      <c r="S643" s="317">
        <v>1</v>
      </c>
      <c r="T643" s="95" t="s">
        <v>3087</v>
      </c>
      <c r="U643" s="95"/>
      <c r="V643" s="95"/>
      <c r="W643" s="95"/>
      <c r="X643" s="95"/>
      <c r="Y643" s="95" t="s">
        <v>1957</v>
      </c>
      <c r="Z643" s="95" t="s">
        <v>1958</v>
      </c>
      <c r="AA643" s="95"/>
      <c r="AB643" s="95"/>
      <c r="AC643" s="95" t="s">
        <v>1959</v>
      </c>
      <c r="AD643" s="151">
        <v>934630.94</v>
      </c>
      <c r="AE643" s="113">
        <f t="shared" si="91"/>
        <v>0</v>
      </c>
      <c r="AF643" s="60">
        <f t="shared" si="92"/>
        <v>0</v>
      </c>
      <c r="AG643" s="60">
        <f t="shared" si="93"/>
        <v>0</v>
      </c>
      <c r="AH643" s="60">
        <f t="shared" si="94"/>
        <v>0</v>
      </c>
      <c r="AI643" s="60">
        <f t="shared" si="95"/>
        <v>1</v>
      </c>
      <c r="AJ643" s="60">
        <f t="shared" si="96"/>
        <v>0</v>
      </c>
      <c r="AK643" s="60">
        <f t="shared" si="97"/>
        <v>0</v>
      </c>
      <c r="AL643" s="60">
        <f t="shared" si="98"/>
        <v>0</v>
      </c>
      <c r="AM643" s="60">
        <f t="shared" si="99"/>
        <v>0</v>
      </c>
      <c r="AN643" s="60">
        <f t="shared" si="100"/>
        <v>1</v>
      </c>
      <c r="AP643" s="359" t="s">
        <v>3548</v>
      </c>
    </row>
    <row r="644" spans="1:42" ht="35.450000000000003" hidden="1" customHeight="1">
      <c r="A644" s="26" t="s">
        <v>692</v>
      </c>
      <c r="B644" s="34" t="s">
        <v>693</v>
      </c>
      <c r="C644" s="26">
        <v>302275</v>
      </c>
      <c r="D644" s="35" t="s">
        <v>697</v>
      </c>
      <c r="E644" s="35" t="s">
        <v>695</v>
      </c>
      <c r="F644" s="36">
        <v>1</v>
      </c>
      <c r="G644" s="33"/>
      <c r="H644" s="34">
        <v>1</v>
      </c>
      <c r="I644" s="32"/>
      <c r="J644" s="32"/>
      <c r="K644" s="31"/>
      <c r="L644" s="31"/>
      <c r="M644" s="33"/>
      <c r="N644" s="39">
        <v>1153525.17</v>
      </c>
      <c r="O644" s="40" t="s">
        <v>1901</v>
      </c>
      <c r="P644" s="68">
        <v>1</v>
      </c>
      <c r="Q644" s="405" t="s">
        <v>2131</v>
      </c>
      <c r="R644" s="100">
        <v>1</v>
      </c>
      <c r="S644" s="317">
        <v>1</v>
      </c>
      <c r="T644" s="283" t="s">
        <v>3087</v>
      </c>
      <c r="U644" s="95"/>
      <c r="V644" s="95"/>
      <c r="W644" s="95"/>
      <c r="X644" s="95"/>
      <c r="Y644" s="95" t="s">
        <v>1957</v>
      </c>
      <c r="Z644" s="95" t="s">
        <v>1958</v>
      </c>
      <c r="AA644" s="95"/>
      <c r="AB644" s="95"/>
      <c r="AC644" s="95" t="s">
        <v>1959</v>
      </c>
      <c r="AD644" s="151">
        <v>1097641.3899999999</v>
      </c>
      <c r="AE644" s="113">
        <f t="shared" si="91"/>
        <v>0</v>
      </c>
      <c r="AF644" s="60">
        <f t="shared" si="92"/>
        <v>0</v>
      </c>
      <c r="AG644" s="60">
        <f t="shared" si="93"/>
        <v>0</v>
      </c>
      <c r="AH644" s="60">
        <f t="shared" si="94"/>
        <v>0</v>
      </c>
      <c r="AI644" s="60">
        <f t="shared" si="95"/>
        <v>1</v>
      </c>
      <c r="AJ644" s="60">
        <f t="shared" si="96"/>
        <v>0</v>
      </c>
      <c r="AK644" s="60">
        <f t="shared" si="97"/>
        <v>0</v>
      </c>
      <c r="AL644" s="60">
        <f t="shared" si="98"/>
        <v>0</v>
      </c>
      <c r="AM644" s="60">
        <f t="shared" si="99"/>
        <v>0</v>
      </c>
      <c r="AN644" s="60">
        <f t="shared" si="100"/>
        <v>1</v>
      </c>
      <c r="AP644" s="359" t="s">
        <v>3548</v>
      </c>
    </row>
    <row r="645" spans="1:42" ht="35.450000000000003" hidden="1" customHeight="1">
      <c r="A645" s="26" t="s">
        <v>692</v>
      </c>
      <c r="B645" s="34" t="s">
        <v>693</v>
      </c>
      <c r="C645" s="26">
        <v>302280</v>
      </c>
      <c r="D645" s="35" t="s">
        <v>694</v>
      </c>
      <c r="E645" s="35" t="s">
        <v>695</v>
      </c>
      <c r="F645" s="36">
        <v>1</v>
      </c>
      <c r="G645" s="33"/>
      <c r="H645" s="34">
        <v>1</v>
      </c>
      <c r="I645" s="32"/>
      <c r="J645" s="32"/>
      <c r="K645" s="31"/>
      <c r="L645" s="31"/>
      <c r="M645" s="33"/>
      <c r="N645" s="39">
        <v>656937.92000000004</v>
      </c>
      <c r="O645" s="40" t="s">
        <v>1901</v>
      </c>
      <c r="P645" s="68">
        <v>1</v>
      </c>
      <c r="Q645" s="405" t="s">
        <v>2131</v>
      </c>
      <c r="R645" s="100">
        <v>1</v>
      </c>
      <c r="S645" s="317">
        <v>1</v>
      </c>
      <c r="T645" s="283" t="s">
        <v>3087</v>
      </c>
      <c r="U645" s="95"/>
      <c r="V645" s="95"/>
      <c r="W645" s="95"/>
      <c r="X645" s="95"/>
      <c r="Y645" s="95" t="s">
        <v>1957</v>
      </c>
      <c r="Z645" s="95" t="s">
        <v>1958</v>
      </c>
      <c r="AA645" s="95"/>
      <c r="AB645" s="95"/>
      <c r="AC645" s="95" t="s">
        <v>1960</v>
      </c>
      <c r="AD645" s="151">
        <v>650397.97</v>
      </c>
      <c r="AE645" s="113">
        <f t="shared" si="91"/>
        <v>0</v>
      </c>
      <c r="AF645" s="60">
        <f t="shared" si="92"/>
        <v>0</v>
      </c>
      <c r="AG645" s="60">
        <f t="shared" si="93"/>
        <v>0</v>
      </c>
      <c r="AH645" s="60">
        <f t="shared" si="94"/>
        <v>0</v>
      </c>
      <c r="AI645" s="60">
        <f t="shared" si="95"/>
        <v>1</v>
      </c>
      <c r="AJ645" s="60">
        <f t="shared" si="96"/>
        <v>0</v>
      </c>
      <c r="AK645" s="60">
        <f t="shared" si="97"/>
        <v>0</v>
      </c>
      <c r="AL645" s="60">
        <f t="shared" si="98"/>
        <v>0</v>
      </c>
      <c r="AM645" s="60">
        <f t="shared" si="99"/>
        <v>0</v>
      </c>
      <c r="AN645" s="60">
        <f t="shared" si="100"/>
        <v>1</v>
      </c>
      <c r="AP645" s="359" t="s">
        <v>3548</v>
      </c>
    </row>
    <row r="646" spans="1:42" ht="35.450000000000003" hidden="1" customHeight="1">
      <c r="A646" s="26" t="s">
        <v>692</v>
      </c>
      <c r="B646" s="34" t="s">
        <v>693</v>
      </c>
      <c r="C646" s="26">
        <v>302272</v>
      </c>
      <c r="D646" s="35" t="s">
        <v>696</v>
      </c>
      <c r="E646" s="35" t="s">
        <v>695</v>
      </c>
      <c r="F646" s="36">
        <v>1</v>
      </c>
      <c r="G646" s="33"/>
      <c r="H646" s="34">
        <v>1</v>
      </c>
      <c r="I646" s="32"/>
      <c r="J646" s="32"/>
      <c r="K646" s="31"/>
      <c r="L646" s="31"/>
      <c r="M646" s="33"/>
      <c r="N646" s="39">
        <v>1351069.37</v>
      </c>
      <c r="O646" s="40" t="s">
        <v>1901</v>
      </c>
      <c r="P646" s="68">
        <v>1</v>
      </c>
      <c r="Q646" s="283" t="s">
        <v>1942</v>
      </c>
      <c r="R646" s="100">
        <v>0.8</v>
      </c>
      <c r="S646" s="317">
        <v>0.8</v>
      </c>
      <c r="T646" s="283" t="s">
        <v>3087</v>
      </c>
      <c r="U646" s="95"/>
      <c r="V646" s="95"/>
      <c r="W646" s="95"/>
      <c r="X646" s="95"/>
      <c r="Y646" s="95" t="s">
        <v>1957</v>
      </c>
      <c r="Z646" s="95" t="s">
        <v>1958</v>
      </c>
      <c r="AA646" s="95"/>
      <c r="AB646" s="95"/>
      <c r="AC646" s="95" t="s">
        <v>1960</v>
      </c>
      <c r="AD646" s="151">
        <v>1337619.24</v>
      </c>
      <c r="AE646" s="113">
        <f t="shared" si="91"/>
        <v>0</v>
      </c>
      <c r="AF646" s="60">
        <f t="shared" si="92"/>
        <v>0</v>
      </c>
      <c r="AG646" s="60">
        <f t="shared" si="93"/>
        <v>0</v>
      </c>
      <c r="AH646" s="60">
        <f t="shared" si="94"/>
        <v>1</v>
      </c>
      <c r="AI646" s="60">
        <f t="shared" si="95"/>
        <v>0</v>
      </c>
      <c r="AJ646" s="60">
        <f t="shared" si="96"/>
        <v>0</v>
      </c>
      <c r="AK646" s="60">
        <f t="shared" si="97"/>
        <v>0</v>
      </c>
      <c r="AL646" s="60">
        <f t="shared" si="98"/>
        <v>0</v>
      </c>
      <c r="AM646" s="60">
        <f t="shared" si="99"/>
        <v>1</v>
      </c>
      <c r="AN646" s="60">
        <f t="shared" si="100"/>
        <v>0</v>
      </c>
      <c r="AP646" s="359" t="s">
        <v>3548</v>
      </c>
    </row>
    <row r="647" spans="1:42" ht="35.450000000000003" hidden="1" customHeight="1">
      <c r="A647" s="26" t="s">
        <v>1297</v>
      </c>
      <c r="B647" s="34" t="s">
        <v>1588</v>
      </c>
      <c r="C647" s="26">
        <v>302286</v>
      </c>
      <c r="D647" s="35" t="s">
        <v>1591</v>
      </c>
      <c r="E647" s="35" t="s">
        <v>1592</v>
      </c>
      <c r="F647" s="36">
        <v>0</v>
      </c>
      <c r="G647" s="33"/>
      <c r="H647" s="34">
        <v>1</v>
      </c>
      <c r="I647" s="32"/>
      <c r="J647" s="32"/>
      <c r="K647" s="31"/>
      <c r="L647" s="31"/>
      <c r="M647" s="33"/>
      <c r="N647" s="39">
        <v>1828613.634311205</v>
      </c>
      <c r="O647" s="40" t="s">
        <v>1901</v>
      </c>
      <c r="P647" s="68">
        <v>1</v>
      </c>
      <c r="Q647" s="95" t="s">
        <v>1942</v>
      </c>
      <c r="R647" s="100">
        <v>0</v>
      </c>
      <c r="S647" s="100">
        <v>0.8</v>
      </c>
      <c r="T647" s="95"/>
      <c r="U647" s="95"/>
      <c r="V647" s="95"/>
      <c r="W647" s="95"/>
      <c r="X647" s="152">
        <v>43258</v>
      </c>
      <c r="Y647" s="152">
        <v>43265</v>
      </c>
      <c r="Z647" s="152">
        <v>43277</v>
      </c>
      <c r="AA647" s="152">
        <v>43290</v>
      </c>
      <c r="AB647" s="152">
        <v>43340</v>
      </c>
      <c r="AC647" s="130" t="s">
        <v>2145</v>
      </c>
      <c r="AD647" s="125">
        <v>1817691.55</v>
      </c>
      <c r="AE647" s="113">
        <f t="shared" si="91"/>
        <v>0</v>
      </c>
      <c r="AF647" s="60">
        <f t="shared" si="92"/>
        <v>0</v>
      </c>
      <c r="AG647" s="60">
        <f t="shared" si="93"/>
        <v>0</v>
      </c>
      <c r="AH647" s="60">
        <f t="shared" si="94"/>
        <v>1</v>
      </c>
      <c r="AI647" s="60">
        <f t="shared" si="95"/>
        <v>0</v>
      </c>
      <c r="AJ647" s="60">
        <f t="shared" si="96"/>
        <v>0</v>
      </c>
      <c r="AK647" s="60">
        <f t="shared" si="97"/>
        <v>0</v>
      </c>
      <c r="AL647" s="60">
        <f t="shared" si="98"/>
        <v>0</v>
      </c>
      <c r="AM647" s="60">
        <f t="shared" si="99"/>
        <v>1</v>
      </c>
      <c r="AN647" s="60">
        <f t="shared" si="100"/>
        <v>0</v>
      </c>
      <c r="AP647"/>
    </row>
    <row r="648" spans="1:42" ht="35.450000000000003" hidden="1" customHeight="1">
      <c r="A648" s="26" t="s">
        <v>1297</v>
      </c>
      <c r="B648" s="34" t="s">
        <v>1588</v>
      </c>
      <c r="C648" s="26">
        <v>302288</v>
      </c>
      <c r="D648" s="35" t="s">
        <v>1607</v>
      </c>
      <c r="E648" s="35" t="s">
        <v>1592</v>
      </c>
      <c r="F648" s="36">
        <v>0</v>
      </c>
      <c r="G648" s="33"/>
      <c r="H648" s="34">
        <v>1</v>
      </c>
      <c r="I648" s="32"/>
      <c r="J648" s="32"/>
      <c r="K648" s="31"/>
      <c r="L648" s="31"/>
      <c r="M648" s="33"/>
      <c r="N648" s="39">
        <v>1054537.9175954696</v>
      </c>
      <c r="O648" s="40" t="s">
        <v>1901</v>
      </c>
      <c r="P648" s="68">
        <v>1</v>
      </c>
      <c r="Q648" s="95" t="s">
        <v>1942</v>
      </c>
      <c r="R648" s="100">
        <v>0</v>
      </c>
      <c r="S648" s="100">
        <v>0.8</v>
      </c>
      <c r="T648" s="95"/>
      <c r="U648" s="95"/>
      <c r="V648" s="95"/>
      <c r="W648" s="95"/>
      <c r="X648" s="152">
        <v>43152</v>
      </c>
      <c r="Y648" s="152">
        <v>43159</v>
      </c>
      <c r="Z648" s="152">
        <v>43169</v>
      </c>
      <c r="AA648" s="152">
        <v>43201</v>
      </c>
      <c r="AB648" s="152">
        <v>43249</v>
      </c>
      <c r="AC648" s="130" t="s">
        <v>2146</v>
      </c>
      <c r="AD648" s="125">
        <v>1048040.97</v>
      </c>
      <c r="AE648" s="113">
        <f t="shared" ref="AE648:AE711" si="101">IF($Q648="Reverted",1,0)</f>
        <v>0</v>
      </c>
      <c r="AF648" s="60">
        <f t="shared" ref="AF648:AF711" si="102">IF($Q648="Not yet started",1,0)</f>
        <v>0</v>
      </c>
      <c r="AG648" s="60">
        <f t="shared" ref="AG648:AG711" si="103">IF($Q648="Under Procurement",1,0)</f>
        <v>0</v>
      </c>
      <c r="AH648" s="60">
        <f t="shared" ref="AH648:AH711" si="104">IF($Q648="Ongoing",1,0)</f>
        <v>1</v>
      </c>
      <c r="AI648" s="60">
        <f t="shared" ref="AI648:AI711" si="105">IF($Q648="Completed",1,0)</f>
        <v>0</v>
      </c>
      <c r="AJ648" s="60">
        <f t="shared" ref="AJ648:AJ711" si="106">IF($AE648=1,$H648,0)</f>
        <v>0</v>
      </c>
      <c r="AK648" s="60">
        <f t="shared" ref="AK648:AK711" si="107">IF($AF648=1,$H648,0)</f>
        <v>0</v>
      </c>
      <c r="AL648" s="60">
        <f t="shared" ref="AL648:AL711" si="108">IF($AG648=1,$H648,0)</f>
        <v>0</v>
      </c>
      <c r="AM648" s="60">
        <f t="shared" ref="AM648:AM711" si="109">IF($AH648=1,$H648,0)</f>
        <v>1</v>
      </c>
      <c r="AN648" s="60">
        <f t="shared" ref="AN648:AN711" si="110">IF($AI648=1,$H648,0)</f>
        <v>0</v>
      </c>
      <c r="AP648"/>
    </row>
    <row r="649" spans="1:42" ht="35.450000000000003" hidden="1" customHeight="1">
      <c r="A649" s="26" t="s">
        <v>1297</v>
      </c>
      <c r="B649" s="34" t="s">
        <v>1588</v>
      </c>
      <c r="C649" s="26">
        <v>302289</v>
      </c>
      <c r="D649" s="35" t="s">
        <v>1634</v>
      </c>
      <c r="E649" s="35" t="s">
        <v>1623</v>
      </c>
      <c r="F649" s="36">
        <v>0</v>
      </c>
      <c r="G649" s="33"/>
      <c r="H649" s="34">
        <v>1</v>
      </c>
      <c r="I649" s="32"/>
      <c r="J649" s="32"/>
      <c r="K649" s="31"/>
      <c r="L649" s="31"/>
      <c r="M649" s="33"/>
      <c r="N649" s="39">
        <v>1252893.42</v>
      </c>
      <c r="O649" s="40" t="s">
        <v>1901</v>
      </c>
      <c r="P649" s="68">
        <v>1</v>
      </c>
      <c r="Q649" s="95" t="s">
        <v>1942</v>
      </c>
      <c r="R649" s="100">
        <v>0</v>
      </c>
      <c r="S649" s="100">
        <v>0.8</v>
      </c>
      <c r="T649" s="95"/>
      <c r="U649" s="95"/>
      <c r="V649" s="95"/>
      <c r="W649" s="95"/>
      <c r="X649" s="152">
        <v>43152</v>
      </c>
      <c r="Y649" s="152">
        <v>43159</v>
      </c>
      <c r="Z649" s="152">
        <v>43169</v>
      </c>
      <c r="AA649" s="152">
        <v>43201</v>
      </c>
      <c r="AB649" s="152">
        <v>43270</v>
      </c>
      <c r="AC649" s="130" t="s">
        <v>2146</v>
      </c>
      <c r="AD649" s="125">
        <v>1244975.31</v>
      </c>
      <c r="AE649" s="113">
        <f t="shared" si="101"/>
        <v>0</v>
      </c>
      <c r="AF649" s="60">
        <f t="shared" si="102"/>
        <v>0</v>
      </c>
      <c r="AG649" s="60">
        <f t="shared" si="103"/>
        <v>0</v>
      </c>
      <c r="AH649" s="60">
        <f t="shared" si="104"/>
        <v>1</v>
      </c>
      <c r="AI649" s="60">
        <f t="shared" si="105"/>
        <v>0</v>
      </c>
      <c r="AJ649" s="60">
        <f t="shared" si="106"/>
        <v>0</v>
      </c>
      <c r="AK649" s="60">
        <f t="shared" si="107"/>
        <v>0</v>
      </c>
      <c r="AL649" s="60">
        <f t="shared" si="108"/>
        <v>0</v>
      </c>
      <c r="AM649" s="60">
        <f t="shared" si="109"/>
        <v>1</v>
      </c>
      <c r="AN649" s="60">
        <f t="shared" si="110"/>
        <v>0</v>
      </c>
      <c r="AP649"/>
    </row>
    <row r="650" spans="1:42" ht="35.450000000000003" hidden="1" customHeight="1">
      <c r="A650" s="26" t="s">
        <v>1297</v>
      </c>
      <c r="B650" s="34" t="s">
        <v>1588</v>
      </c>
      <c r="C650" s="26">
        <v>302338</v>
      </c>
      <c r="D650" s="35" t="s">
        <v>1622</v>
      </c>
      <c r="E650" s="35" t="s">
        <v>1623</v>
      </c>
      <c r="F650" s="36">
        <v>0</v>
      </c>
      <c r="G650" s="33"/>
      <c r="H650" s="34">
        <v>1</v>
      </c>
      <c r="I650" s="438"/>
      <c r="J650" s="438"/>
      <c r="K650" s="31"/>
      <c r="L650" s="31"/>
      <c r="M650" s="33"/>
      <c r="N650" s="39">
        <v>1087308.4919608801</v>
      </c>
      <c r="O650" s="40" t="s">
        <v>1901</v>
      </c>
      <c r="P650" s="68">
        <v>1</v>
      </c>
      <c r="Q650" s="95" t="s">
        <v>1942</v>
      </c>
      <c r="R650" s="100">
        <v>0</v>
      </c>
      <c r="S650" s="100">
        <v>0.8</v>
      </c>
      <c r="T650" s="95"/>
      <c r="U650" s="95"/>
      <c r="V650" s="95"/>
      <c r="W650" s="95"/>
      <c r="X650" s="152">
        <v>43152</v>
      </c>
      <c r="Y650" s="152">
        <v>43159</v>
      </c>
      <c r="Z650" s="152">
        <v>43169</v>
      </c>
      <c r="AA650" s="152">
        <v>43201</v>
      </c>
      <c r="AB650" s="152">
        <v>43270</v>
      </c>
      <c r="AC650" s="130" t="s">
        <v>2146</v>
      </c>
      <c r="AD650" s="125">
        <v>1080649.5</v>
      </c>
      <c r="AE650" s="113">
        <f t="shared" si="101"/>
        <v>0</v>
      </c>
      <c r="AF650" s="60">
        <f t="shared" si="102"/>
        <v>0</v>
      </c>
      <c r="AG650" s="60">
        <f t="shared" si="103"/>
        <v>0</v>
      </c>
      <c r="AH650" s="60">
        <f t="shared" si="104"/>
        <v>1</v>
      </c>
      <c r="AI650" s="60">
        <f t="shared" si="105"/>
        <v>0</v>
      </c>
      <c r="AJ650" s="60">
        <f t="shared" si="106"/>
        <v>0</v>
      </c>
      <c r="AK650" s="60">
        <f t="shared" si="107"/>
        <v>0</v>
      </c>
      <c r="AL650" s="60">
        <f t="shared" si="108"/>
        <v>0</v>
      </c>
      <c r="AM650" s="60">
        <f t="shared" si="109"/>
        <v>1</v>
      </c>
      <c r="AN650" s="60">
        <f t="shared" si="110"/>
        <v>0</v>
      </c>
      <c r="AP650"/>
    </row>
    <row r="651" spans="1:42" ht="35.450000000000003" hidden="1" customHeight="1">
      <c r="A651" s="26" t="s">
        <v>1297</v>
      </c>
      <c r="B651" s="34" t="s">
        <v>1588</v>
      </c>
      <c r="C651" s="26">
        <v>302291</v>
      </c>
      <c r="D651" s="35" t="s">
        <v>1633</v>
      </c>
      <c r="E651" s="35" t="s">
        <v>1594</v>
      </c>
      <c r="F651" s="36">
        <v>0</v>
      </c>
      <c r="G651" s="33"/>
      <c r="H651" s="34">
        <v>1</v>
      </c>
      <c r="I651" s="438"/>
      <c r="J651" s="438"/>
      <c r="K651" s="31"/>
      <c r="L651" s="31"/>
      <c r="M651" s="33"/>
      <c r="N651" s="39">
        <v>1081899</v>
      </c>
      <c r="O651" s="40" t="s">
        <v>1901</v>
      </c>
      <c r="P651" s="68">
        <v>1</v>
      </c>
      <c r="Q651" s="95" t="s">
        <v>1942</v>
      </c>
      <c r="R651" s="100">
        <v>0</v>
      </c>
      <c r="S651" s="100">
        <v>0.8</v>
      </c>
      <c r="T651" s="95"/>
      <c r="U651" s="95"/>
      <c r="V651" s="95"/>
      <c r="W651" s="95"/>
      <c r="X651" s="152">
        <v>43152</v>
      </c>
      <c r="Y651" s="152">
        <v>43159</v>
      </c>
      <c r="Z651" s="152">
        <v>43169</v>
      </c>
      <c r="AA651" s="152">
        <v>43201</v>
      </c>
      <c r="AB651" s="152">
        <v>43270</v>
      </c>
      <c r="AC651" s="130" t="s">
        <v>2146</v>
      </c>
      <c r="AD651" s="125">
        <v>1080649.5</v>
      </c>
      <c r="AE651" s="113">
        <f t="shared" si="101"/>
        <v>0</v>
      </c>
      <c r="AF651" s="60">
        <f t="shared" si="102"/>
        <v>0</v>
      </c>
      <c r="AG651" s="60">
        <f t="shared" si="103"/>
        <v>0</v>
      </c>
      <c r="AH651" s="60">
        <f t="shared" si="104"/>
        <v>1</v>
      </c>
      <c r="AI651" s="60">
        <f t="shared" si="105"/>
        <v>0</v>
      </c>
      <c r="AJ651" s="60">
        <f t="shared" si="106"/>
        <v>0</v>
      </c>
      <c r="AK651" s="60">
        <f t="shared" si="107"/>
        <v>0</v>
      </c>
      <c r="AL651" s="60">
        <f t="shared" si="108"/>
        <v>0</v>
      </c>
      <c r="AM651" s="60">
        <f t="shared" si="109"/>
        <v>1</v>
      </c>
      <c r="AN651" s="60">
        <f t="shared" si="110"/>
        <v>0</v>
      </c>
      <c r="AP651"/>
    </row>
    <row r="652" spans="1:42" ht="35.450000000000003" hidden="1" customHeight="1">
      <c r="A652" s="26" t="s">
        <v>1297</v>
      </c>
      <c r="B652" s="34" t="s">
        <v>1588</v>
      </c>
      <c r="C652" s="26">
        <v>302294</v>
      </c>
      <c r="D652" s="35" t="s">
        <v>1593</v>
      </c>
      <c r="E652" s="35" t="s">
        <v>1594</v>
      </c>
      <c r="F652" s="36">
        <v>0</v>
      </c>
      <c r="G652" s="33"/>
      <c r="H652" s="34">
        <v>1</v>
      </c>
      <c r="I652" s="32"/>
      <c r="J652" s="32"/>
      <c r="K652" s="31"/>
      <c r="L652" s="31"/>
      <c r="M652" s="33"/>
      <c r="N652" s="39">
        <v>1170314.3203904247</v>
      </c>
      <c r="O652" s="40" t="s">
        <v>1901</v>
      </c>
      <c r="P652" s="68">
        <v>1</v>
      </c>
      <c r="Q652" s="95" t="s">
        <v>1942</v>
      </c>
      <c r="R652" s="100">
        <v>0</v>
      </c>
      <c r="S652" s="100">
        <v>0.8</v>
      </c>
      <c r="T652" s="95"/>
      <c r="U652" s="95"/>
      <c r="V652" s="95"/>
      <c r="W652" s="95"/>
      <c r="X652" s="152">
        <v>43258</v>
      </c>
      <c r="Y652" s="152">
        <v>43265</v>
      </c>
      <c r="Z652" s="152">
        <v>43277</v>
      </c>
      <c r="AA652" s="152">
        <v>43290</v>
      </c>
      <c r="AB652" s="152">
        <v>43340</v>
      </c>
      <c r="AC652" s="130" t="s">
        <v>2145</v>
      </c>
      <c r="AD652" s="125">
        <v>1163311.24</v>
      </c>
      <c r="AE652" s="113">
        <f t="shared" si="101"/>
        <v>0</v>
      </c>
      <c r="AF652" s="60">
        <f t="shared" si="102"/>
        <v>0</v>
      </c>
      <c r="AG652" s="60">
        <f t="shared" si="103"/>
        <v>0</v>
      </c>
      <c r="AH652" s="60">
        <f t="shared" si="104"/>
        <v>1</v>
      </c>
      <c r="AI652" s="60">
        <f t="shared" si="105"/>
        <v>0</v>
      </c>
      <c r="AJ652" s="60">
        <f t="shared" si="106"/>
        <v>0</v>
      </c>
      <c r="AK652" s="60">
        <f t="shared" si="107"/>
        <v>0</v>
      </c>
      <c r="AL652" s="60">
        <f t="shared" si="108"/>
        <v>0</v>
      </c>
      <c r="AM652" s="60">
        <f t="shared" si="109"/>
        <v>1</v>
      </c>
      <c r="AN652" s="60">
        <f t="shared" si="110"/>
        <v>0</v>
      </c>
      <c r="AP652"/>
    </row>
    <row r="653" spans="1:42" ht="35.450000000000003" hidden="1" customHeight="1">
      <c r="A653" s="26" t="s">
        <v>1297</v>
      </c>
      <c r="B653" s="34" t="s">
        <v>1588</v>
      </c>
      <c r="C653" s="26">
        <v>302301</v>
      </c>
      <c r="D653" s="35" t="s">
        <v>1597</v>
      </c>
      <c r="E653" s="35" t="s">
        <v>1594</v>
      </c>
      <c r="F653" s="36">
        <v>0</v>
      </c>
      <c r="G653" s="33"/>
      <c r="H653" s="34">
        <v>1</v>
      </c>
      <c r="I653" s="32"/>
      <c r="J653" s="32"/>
      <c r="K653" s="31"/>
      <c r="L653" s="31"/>
      <c r="M653" s="33"/>
      <c r="N653" s="39">
        <v>1054537.9175954696</v>
      </c>
      <c r="O653" s="40" t="s">
        <v>1901</v>
      </c>
      <c r="P653" s="68">
        <v>1</v>
      </c>
      <c r="Q653" s="95" t="s">
        <v>1942</v>
      </c>
      <c r="R653" s="100">
        <v>0</v>
      </c>
      <c r="S653" s="100">
        <v>0.8</v>
      </c>
      <c r="T653" s="95"/>
      <c r="U653" s="95"/>
      <c r="V653" s="95"/>
      <c r="W653" s="95"/>
      <c r="X653" s="152">
        <v>43258</v>
      </c>
      <c r="Y653" s="152">
        <v>43265</v>
      </c>
      <c r="Z653" s="152">
        <v>43277</v>
      </c>
      <c r="AA653" s="152">
        <v>43290</v>
      </c>
      <c r="AB653" s="152">
        <v>43340</v>
      </c>
      <c r="AC653" s="130" t="s">
        <v>2145</v>
      </c>
      <c r="AD653" s="125">
        <v>1048224.4</v>
      </c>
      <c r="AE653" s="113">
        <f t="shared" si="101"/>
        <v>0</v>
      </c>
      <c r="AF653" s="60">
        <f t="shared" si="102"/>
        <v>0</v>
      </c>
      <c r="AG653" s="60">
        <f t="shared" si="103"/>
        <v>0</v>
      </c>
      <c r="AH653" s="60">
        <f t="shared" si="104"/>
        <v>1</v>
      </c>
      <c r="AI653" s="60">
        <f t="shared" si="105"/>
        <v>0</v>
      </c>
      <c r="AJ653" s="60">
        <f t="shared" si="106"/>
        <v>0</v>
      </c>
      <c r="AK653" s="60">
        <f t="shared" si="107"/>
        <v>0</v>
      </c>
      <c r="AL653" s="60">
        <f t="shared" si="108"/>
        <v>0</v>
      </c>
      <c r="AM653" s="60">
        <f t="shared" si="109"/>
        <v>1</v>
      </c>
      <c r="AN653" s="60">
        <f t="shared" si="110"/>
        <v>0</v>
      </c>
      <c r="AP653"/>
    </row>
    <row r="654" spans="1:42" ht="35.450000000000003" hidden="1" customHeight="1">
      <c r="A654" s="26" t="s">
        <v>1297</v>
      </c>
      <c r="B654" s="34" t="s">
        <v>1588</v>
      </c>
      <c r="C654" s="26">
        <v>302333</v>
      </c>
      <c r="D654" s="35" t="s">
        <v>1628</v>
      </c>
      <c r="E654" s="35" t="s">
        <v>1594</v>
      </c>
      <c r="F654" s="36">
        <v>0</v>
      </c>
      <c r="G654" s="33"/>
      <c r="H654" s="34">
        <v>1</v>
      </c>
      <c r="I654" s="32"/>
      <c r="J654" s="32"/>
      <c r="K654" s="31"/>
      <c r="L654" s="31"/>
      <c r="M654" s="33"/>
      <c r="N654" s="39">
        <v>1071776.5900000001</v>
      </c>
      <c r="O654" s="40" t="s">
        <v>1901</v>
      </c>
      <c r="P654" s="68">
        <v>1</v>
      </c>
      <c r="Q654" s="95" t="s">
        <v>1942</v>
      </c>
      <c r="R654" s="100">
        <v>0</v>
      </c>
      <c r="S654" s="100">
        <v>0.8</v>
      </c>
      <c r="T654" s="95"/>
      <c r="U654" s="95"/>
      <c r="V654" s="95"/>
      <c r="W654" s="95"/>
      <c r="X654" s="152">
        <v>43152</v>
      </c>
      <c r="Y654" s="152">
        <v>43159</v>
      </c>
      <c r="Z654" s="152">
        <v>43169</v>
      </c>
      <c r="AA654" s="152">
        <v>43201</v>
      </c>
      <c r="AB654" s="152">
        <v>43270</v>
      </c>
      <c r="AC654" s="130" t="s">
        <v>2146</v>
      </c>
      <c r="AD654" s="125">
        <v>1065266.1599999999</v>
      </c>
      <c r="AE654" s="113">
        <f t="shared" si="101"/>
        <v>0</v>
      </c>
      <c r="AF654" s="60">
        <f t="shared" si="102"/>
        <v>0</v>
      </c>
      <c r="AG654" s="60">
        <f t="shared" si="103"/>
        <v>0</v>
      </c>
      <c r="AH654" s="60">
        <f t="shared" si="104"/>
        <v>1</v>
      </c>
      <c r="AI654" s="60">
        <f t="shared" si="105"/>
        <v>0</v>
      </c>
      <c r="AJ654" s="60">
        <f t="shared" si="106"/>
        <v>0</v>
      </c>
      <c r="AK654" s="60">
        <f t="shared" si="107"/>
        <v>0</v>
      </c>
      <c r="AL654" s="60">
        <f t="shared" si="108"/>
        <v>0</v>
      </c>
      <c r="AM654" s="60">
        <f t="shared" si="109"/>
        <v>1</v>
      </c>
      <c r="AN654" s="60">
        <f t="shared" si="110"/>
        <v>0</v>
      </c>
      <c r="AP654"/>
    </row>
    <row r="655" spans="1:42" ht="35.450000000000003" hidden="1" customHeight="1">
      <c r="A655" s="26" t="s">
        <v>1297</v>
      </c>
      <c r="B655" s="34" t="s">
        <v>1588</v>
      </c>
      <c r="C655" s="26">
        <v>302297</v>
      </c>
      <c r="D655" s="35" t="s">
        <v>1595</v>
      </c>
      <c r="E655" s="35" t="s">
        <v>1596</v>
      </c>
      <c r="F655" s="36">
        <v>0</v>
      </c>
      <c r="G655" s="33"/>
      <c r="H655" s="34">
        <v>1</v>
      </c>
      <c r="I655" s="32"/>
      <c r="J655" s="32"/>
      <c r="K655" s="31"/>
      <c r="L655" s="31"/>
      <c r="M655" s="33"/>
      <c r="N655" s="39">
        <v>1433471.0092765649</v>
      </c>
      <c r="O655" s="40" t="s">
        <v>1901</v>
      </c>
      <c r="P655" s="68">
        <v>1</v>
      </c>
      <c r="Q655" s="95" t="s">
        <v>1942</v>
      </c>
      <c r="R655" s="100">
        <v>0</v>
      </c>
      <c r="S655" s="100">
        <v>0.8</v>
      </c>
      <c r="T655" s="95"/>
      <c r="U655" s="95"/>
      <c r="V655" s="95"/>
      <c r="W655" s="95"/>
      <c r="X655" s="152">
        <v>43152</v>
      </c>
      <c r="Y655" s="152">
        <v>43159</v>
      </c>
      <c r="Z655" s="152">
        <v>43169</v>
      </c>
      <c r="AA655" s="152">
        <v>43201</v>
      </c>
      <c r="AB655" s="152">
        <v>43270</v>
      </c>
      <c r="AC655" s="130" t="s">
        <v>2146</v>
      </c>
      <c r="AD655" s="125">
        <v>1424067.78</v>
      </c>
      <c r="AE655" s="113">
        <f t="shared" si="101"/>
        <v>0</v>
      </c>
      <c r="AF655" s="60">
        <f t="shared" si="102"/>
        <v>0</v>
      </c>
      <c r="AG655" s="60">
        <f t="shared" si="103"/>
        <v>0</v>
      </c>
      <c r="AH655" s="60">
        <f t="shared" si="104"/>
        <v>1</v>
      </c>
      <c r="AI655" s="60">
        <f t="shared" si="105"/>
        <v>0</v>
      </c>
      <c r="AJ655" s="60">
        <f t="shared" si="106"/>
        <v>0</v>
      </c>
      <c r="AK655" s="60">
        <f t="shared" si="107"/>
        <v>0</v>
      </c>
      <c r="AL655" s="60">
        <f t="shared" si="108"/>
        <v>0</v>
      </c>
      <c r="AM655" s="60">
        <f t="shared" si="109"/>
        <v>1</v>
      </c>
      <c r="AN655" s="60">
        <f t="shared" si="110"/>
        <v>0</v>
      </c>
      <c r="AP655"/>
    </row>
    <row r="656" spans="1:42" ht="35.450000000000003" hidden="1" customHeight="1">
      <c r="A656" s="26" t="s">
        <v>1297</v>
      </c>
      <c r="B656" s="34" t="s">
        <v>1588</v>
      </c>
      <c r="C656" s="26">
        <v>302321</v>
      </c>
      <c r="D656" s="35" t="s">
        <v>1616</v>
      </c>
      <c r="E656" s="35" t="s">
        <v>1603</v>
      </c>
      <c r="F656" s="36">
        <v>0</v>
      </c>
      <c r="G656" s="33"/>
      <c r="H656" s="34">
        <v>1</v>
      </c>
      <c r="I656" s="32"/>
      <c r="J656" s="32"/>
      <c r="K656" s="31"/>
      <c r="L656" s="31"/>
      <c r="M656" s="33"/>
      <c r="N656" s="39">
        <v>1170314.3203904247</v>
      </c>
      <c r="O656" s="40" t="s">
        <v>1901</v>
      </c>
      <c r="P656" s="68">
        <v>1</v>
      </c>
      <c r="Q656" s="95" t="s">
        <v>1942</v>
      </c>
      <c r="R656" s="100">
        <v>0</v>
      </c>
      <c r="S656" s="100">
        <v>0.8</v>
      </c>
      <c r="T656" s="95"/>
      <c r="U656" s="95"/>
      <c r="V656" s="95"/>
      <c r="W656" s="95"/>
      <c r="X656" s="152">
        <v>43152</v>
      </c>
      <c r="Y656" s="152">
        <v>43159</v>
      </c>
      <c r="Z656" s="152">
        <v>43169</v>
      </c>
      <c r="AA656" s="152">
        <v>43201</v>
      </c>
      <c r="AB656" s="152">
        <v>43270</v>
      </c>
      <c r="AC656" s="130" t="s">
        <v>2146</v>
      </c>
      <c r="AD656" s="125">
        <v>1163244.6100000001</v>
      </c>
      <c r="AE656" s="113">
        <f t="shared" si="101"/>
        <v>0</v>
      </c>
      <c r="AF656" s="60">
        <f t="shared" si="102"/>
        <v>0</v>
      </c>
      <c r="AG656" s="60">
        <f t="shared" si="103"/>
        <v>0</v>
      </c>
      <c r="AH656" s="60">
        <f t="shared" si="104"/>
        <v>1</v>
      </c>
      <c r="AI656" s="60">
        <f t="shared" si="105"/>
        <v>0</v>
      </c>
      <c r="AJ656" s="60">
        <f t="shared" si="106"/>
        <v>0</v>
      </c>
      <c r="AK656" s="60">
        <f t="shared" si="107"/>
        <v>0</v>
      </c>
      <c r="AL656" s="60">
        <f t="shared" si="108"/>
        <v>0</v>
      </c>
      <c r="AM656" s="60">
        <f t="shared" si="109"/>
        <v>1</v>
      </c>
      <c r="AN656" s="60">
        <f t="shared" si="110"/>
        <v>0</v>
      </c>
      <c r="AP656"/>
    </row>
    <row r="657" spans="1:42" ht="35.450000000000003" hidden="1" customHeight="1">
      <c r="A657" s="26" t="s">
        <v>1297</v>
      </c>
      <c r="B657" s="34" t="s">
        <v>1588</v>
      </c>
      <c r="C657" s="26">
        <v>302322</v>
      </c>
      <c r="D657" s="35" t="s">
        <v>1625</v>
      </c>
      <c r="E657" s="35" t="s">
        <v>1603</v>
      </c>
      <c r="F657" s="36">
        <v>0</v>
      </c>
      <c r="G657" s="33"/>
      <c r="H657" s="34">
        <v>1</v>
      </c>
      <c r="I657" s="32"/>
      <c r="J657" s="32"/>
      <c r="K657" s="31"/>
      <c r="L657" s="31"/>
      <c r="M657" s="33"/>
      <c r="N657" s="39">
        <v>1087308.49</v>
      </c>
      <c r="O657" s="40" t="s">
        <v>1901</v>
      </c>
      <c r="P657" s="68">
        <v>1</v>
      </c>
      <c r="Q657" s="95" t="s">
        <v>1942</v>
      </c>
      <c r="R657" s="100">
        <v>0</v>
      </c>
      <c r="S657" s="100">
        <v>0.8</v>
      </c>
      <c r="T657" s="95"/>
      <c r="U657" s="95"/>
      <c r="V657" s="95"/>
      <c r="W657" s="95"/>
      <c r="X657" s="152">
        <v>43152</v>
      </c>
      <c r="Y657" s="152">
        <v>43159</v>
      </c>
      <c r="Z657" s="152">
        <v>43169</v>
      </c>
      <c r="AA657" s="152">
        <v>43201</v>
      </c>
      <c r="AB657" s="152">
        <v>43270</v>
      </c>
      <c r="AC657" s="130" t="s">
        <v>2146</v>
      </c>
      <c r="AD657" s="125">
        <v>1080648.45</v>
      </c>
      <c r="AE657" s="113">
        <f t="shared" si="101"/>
        <v>0</v>
      </c>
      <c r="AF657" s="60">
        <f t="shared" si="102"/>
        <v>0</v>
      </c>
      <c r="AG657" s="60">
        <f t="shared" si="103"/>
        <v>0</v>
      </c>
      <c r="AH657" s="60">
        <f t="shared" si="104"/>
        <v>1</v>
      </c>
      <c r="AI657" s="60">
        <f t="shared" si="105"/>
        <v>0</v>
      </c>
      <c r="AJ657" s="60">
        <f t="shared" si="106"/>
        <v>0</v>
      </c>
      <c r="AK657" s="60">
        <f t="shared" si="107"/>
        <v>0</v>
      </c>
      <c r="AL657" s="60">
        <f t="shared" si="108"/>
        <v>0</v>
      </c>
      <c r="AM657" s="60">
        <f t="shared" si="109"/>
        <v>1</v>
      </c>
      <c r="AN657" s="60">
        <f t="shared" si="110"/>
        <v>0</v>
      </c>
      <c r="AP657"/>
    </row>
    <row r="658" spans="1:42" ht="35.450000000000003" hidden="1" customHeight="1">
      <c r="A658" s="26" t="s">
        <v>1297</v>
      </c>
      <c r="B658" s="34" t="s">
        <v>1588</v>
      </c>
      <c r="C658" s="26">
        <v>302330</v>
      </c>
      <c r="D658" s="35" t="s">
        <v>1602</v>
      </c>
      <c r="E658" s="35" t="s">
        <v>1603</v>
      </c>
      <c r="F658" s="36">
        <v>0</v>
      </c>
      <c r="G658" s="33"/>
      <c r="H658" s="34">
        <v>1</v>
      </c>
      <c r="I658" s="32"/>
      <c r="J658" s="32"/>
      <c r="K658" s="31"/>
      <c r="L658" s="31"/>
      <c r="M658" s="33"/>
      <c r="N658" s="39">
        <v>1087308.4919608801</v>
      </c>
      <c r="O658" s="40" t="s">
        <v>1901</v>
      </c>
      <c r="P658" s="68">
        <v>1</v>
      </c>
      <c r="Q658" s="95" t="s">
        <v>1942</v>
      </c>
      <c r="R658" s="100">
        <v>0</v>
      </c>
      <c r="S658" s="100">
        <v>0.8</v>
      </c>
      <c r="T658" s="95"/>
      <c r="U658" s="95"/>
      <c r="V658" s="95"/>
      <c r="W658" s="95"/>
      <c r="X658" s="152">
        <v>43152</v>
      </c>
      <c r="Y658" s="152">
        <v>43159</v>
      </c>
      <c r="Z658" s="152">
        <v>43169</v>
      </c>
      <c r="AA658" s="152">
        <v>43201</v>
      </c>
      <c r="AB658" s="152">
        <v>43249</v>
      </c>
      <c r="AC658" s="130" t="s">
        <v>2146</v>
      </c>
      <c r="AD658" s="125">
        <v>1080649.5</v>
      </c>
      <c r="AE658" s="113">
        <f t="shared" si="101"/>
        <v>0</v>
      </c>
      <c r="AF658" s="60">
        <f t="shared" si="102"/>
        <v>0</v>
      </c>
      <c r="AG658" s="60">
        <f t="shared" si="103"/>
        <v>0</v>
      </c>
      <c r="AH658" s="60">
        <f t="shared" si="104"/>
        <v>1</v>
      </c>
      <c r="AI658" s="60">
        <f t="shared" si="105"/>
        <v>0</v>
      </c>
      <c r="AJ658" s="60">
        <f t="shared" si="106"/>
        <v>0</v>
      </c>
      <c r="AK658" s="60">
        <f t="shared" si="107"/>
        <v>0</v>
      </c>
      <c r="AL658" s="60">
        <f t="shared" si="108"/>
        <v>0</v>
      </c>
      <c r="AM658" s="60">
        <f t="shared" si="109"/>
        <v>1</v>
      </c>
      <c r="AN658" s="60">
        <f t="shared" si="110"/>
        <v>0</v>
      </c>
      <c r="AP658"/>
    </row>
    <row r="659" spans="1:42" ht="35.450000000000003" hidden="1" customHeight="1">
      <c r="A659" s="26" t="s">
        <v>1297</v>
      </c>
      <c r="B659" s="34" t="s">
        <v>1588</v>
      </c>
      <c r="C659" s="26">
        <v>302332</v>
      </c>
      <c r="D659" s="35" t="s">
        <v>1589</v>
      </c>
      <c r="E659" s="35" t="s">
        <v>1887</v>
      </c>
      <c r="F659" s="36">
        <v>0</v>
      </c>
      <c r="G659" s="33"/>
      <c r="H659" s="34">
        <v>1</v>
      </c>
      <c r="I659" s="32"/>
      <c r="J659" s="32"/>
      <c r="K659" s="31"/>
      <c r="L659" s="31"/>
      <c r="M659" s="33"/>
      <c r="N659" s="39">
        <v>1076755.9919608801</v>
      </c>
      <c r="O659" s="40" t="s">
        <v>1901</v>
      </c>
      <c r="P659" s="68">
        <v>1</v>
      </c>
      <c r="Q659" s="95" t="s">
        <v>1942</v>
      </c>
      <c r="R659" s="100">
        <v>0</v>
      </c>
      <c r="S659" s="100">
        <v>0.8</v>
      </c>
      <c r="T659" s="95"/>
      <c r="U659" s="95"/>
      <c r="V659" s="95"/>
      <c r="W659" s="95"/>
      <c r="X659" s="152">
        <v>43258</v>
      </c>
      <c r="Y659" s="152">
        <v>43265</v>
      </c>
      <c r="Z659" s="152">
        <v>43277</v>
      </c>
      <c r="AA659" s="152">
        <v>43290</v>
      </c>
      <c r="AB659" s="152">
        <v>43340</v>
      </c>
      <c r="AC659" s="130" t="s">
        <v>2145</v>
      </c>
      <c r="AD659" s="125">
        <v>1070325.8799999999</v>
      </c>
      <c r="AE659" s="113">
        <f t="shared" si="101"/>
        <v>0</v>
      </c>
      <c r="AF659" s="60">
        <f t="shared" si="102"/>
        <v>0</v>
      </c>
      <c r="AG659" s="60">
        <f t="shared" si="103"/>
        <v>0</v>
      </c>
      <c r="AH659" s="60">
        <f t="shared" si="104"/>
        <v>1</v>
      </c>
      <c r="AI659" s="60">
        <f t="shared" si="105"/>
        <v>0</v>
      </c>
      <c r="AJ659" s="60">
        <f t="shared" si="106"/>
        <v>0</v>
      </c>
      <c r="AK659" s="60">
        <f t="shared" si="107"/>
        <v>0</v>
      </c>
      <c r="AL659" s="60">
        <f t="shared" si="108"/>
        <v>0</v>
      </c>
      <c r="AM659" s="60">
        <f t="shared" si="109"/>
        <v>1</v>
      </c>
      <c r="AN659" s="60">
        <f t="shared" si="110"/>
        <v>0</v>
      </c>
      <c r="AP659"/>
    </row>
    <row r="660" spans="1:42" ht="35.450000000000003" hidden="1" customHeight="1">
      <c r="A660" s="26" t="s">
        <v>1297</v>
      </c>
      <c r="B660" s="34" t="s">
        <v>1588</v>
      </c>
      <c r="C660" s="26">
        <v>500170</v>
      </c>
      <c r="D660" s="35" t="s">
        <v>1590</v>
      </c>
      <c r="E660" s="35" t="s">
        <v>1623</v>
      </c>
      <c r="F660" s="36">
        <v>0</v>
      </c>
      <c r="G660" s="33"/>
      <c r="H660" s="34">
        <v>1</v>
      </c>
      <c r="I660" s="32"/>
      <c r="J660" s="32"/>
      <c r="K660" s="31"/>
      <c r="L660" s="31"/>
      <c r="M660" s="33"/>
      <c r="N660" s="39">
        <v>1334452.73</v>
      </c>
      <c r="O660" s="40" t="s">
        <v>1901</v>
      </c>
      <c r="P660" s="68">
        <v>1</v>
      </c>
      <c r="Q660" s="95" t="s">
        <v>1942</v>
      </c>
      <c r="R660" s="100">
        <v>0</v>
      </c>
      <c r="S660" s="100">
        <v>0.8</v>
      </c>
      <c r="T660" s="95"/>
      <c r="U660" s="95"/>
      <c r="V660" s="95"/>
      <c r="W660" s="95"/>
      <c r="X660" s="152">
        <v>43152</v>
      </c>
      <c r="Y660" s="152">
        <v>43159</v>
      </c>
      <c r="Z660" s="152">
        <v>43169</v>
      </c>
      <c r="AA660" s="152">
        <v>43201</v>
      </c>
      <c r="AB660" s="152">
        <v>43270</v>
      </c>
      <c r="AC660" s="130" t="s">
        <v>2146</v>
      </c>
      <c r="AD660" s="125">
        <v>1325969.03</v>
      </c>
      <c r="AE660" s="113">
        <f t="shared" si="101"/>
        <v>0</v>
      </c>
      <c r="AF660" s="60">
        <f t="shared" si="102"/>
        <v>0</v>
      </c>
      <c r="AG660" s="60">
        <f t="shared" si="103"/>
        <v>0</v>
      </c>
      <c r="AH660" s="60">
        <f t="shared" si="104"/>
        <v>1</v>
      </c>
      <c r="AI660" s="60">
        <f t="shared" si="105"/>
        <v>0</v>
      </c>
      <c r="AJ660" s="60">
        <f t="shared" si="106"/>
        <v>0</v>
      </c>
      <c r="AK660" s="60">
        <f t="shared" si="107"/>
        <v>0</v>
      </c>
      <c r="AL660" s="60">
        <f t="shared" si="108"/>
        <v>0</v>
      </c>
      <c r="AM660" s="60">
        <f t="shared" si="109"/>
        <v>1</v>
      </c>
      <c r="AN660" s="60">
        <f t="shared" si="110"/>
        <v>0</v>
      </c>
      <c r="AP660"/>
    </row>
    <row r="661" spans="1:42" ht="35.450000000000003" hidden="1" customHeight="1">
      <c r="A661" s="26" t="s">
        <v>1297</v>
      </c>
      <c r="B661" s="34" t="s">
        <v>1588</v>
      </c>
      <c r="C661" s="26">
        <v>500171</v>
      </c>
      <c r="D661" s="35" t="s">
        <v>1604</v>
      </c>
      <c r="E661" s="35" t="s">
        <v>1605</v>
      </c>
      <c r="F661" s="36">
        <v>0</v>
      </c>
      <c r="G661" s="33"/>
      <c r="H661" s="34">
        <v>1</v>
      </c>
      <c r="I661" s="32"/>
      <c r="J661" s="32"/>
      <c r="K661" s="31"/>
      <c r="L661" s="31"/>
      <c r="M661" s="33"/>
      <c r="N661" s="39">
        <v>1334452.7326526549</v>
      </c>
      <c r="O661" s="40" t="s">
        <v>1901</v>
      </c>
      <c r="P661" s="68">
        <v>1</v>
      </c>
      <c r="Q661" s="95" t="s">
        <v>1942</v>
      </c>
      <c r="R661" s="100">
        <v>0</v>
      </c>
      <c r="S661" s="100">
        <v>0.8</v>
      </c>
      <c r="T661" s="95"/>
      <c r="U661" s="95"/>
      <c r="V661" s="95"/>
      <c r="W661" s="95"/>
      <c r="X661" s="152">
        <v>43152</v>
      </c>
      <c r="Y661" s="152">
        <v>43159</v>
      </c>
      <c r="Z661" s="152">
        <v>43169</v>
      </c>
      <c r="AA661" s="152">
        <v>43201</v>
      </c>
      <c r="AB661" s="152">
        <v>43249</v>
      </c>
      <c r="AC661" s="130" t="s">
        <v>2146</v>
      </c>
      <c r="AD661" s="125">
        <v>1326561.92</v>
      </c>
      <c r="AE661" s="113">
        <f t="shared" si="101"/>
        <v>0</v>
      </c>
      <c r="AF661" s="60">
        <f t="shared" si="102"/>
        <v>0</v>
      </c>
      <c r="AG661" s="60">
        <f t="shared" si="103"/>
        <v>0</v>
      </c>
      <c r="AH661" s="60">
        <f t="shared" si="104"/>
        <v>1</v>
      </c>
      <c r="AI661" s="60">
        <f t="shared" si="105"/>
        <v>0</v>
      </c>
      <c r="AJ661" s="60">
        <f t="shared" si="106"/>
        <v>0</v>
      </c>
      <c r="AK661" s="60">
        <f t="shared" si="107"/>
        <v>0</v>
      </c>
      <c r="AL661" s="60">
        <f t="shared" si="108"/>
        <v>0</v>
      </c>
      <c r="AM661" s="60">
        <f t="shared" si="109"/>
        <v>1</v>
      </c>
      <c r="AN661" s="60">
        <f t="shared" si="110"/>
        <v>0</v>
      </c>
      <c r="AP661"/>
    </row>
    <row r="662" spans="1:42" ht="35.450000000000003" hidden="1" customHeight="1">
      <c r="A662" s="26" t="s">
        <v>1297</v>
      </c>
      <c r="B662" s="34" t="s">
        <v>1588</v>
      </c>
      <c r="C662" s="26">
        <v>114791</v>
      </c>
      <c r="D662" s="35" t="s">
        <v>1632</v>
      </c>
      <c r="E662" s="35" t="s">
        <v>1601</v>
      </c>
      <c r="F662" s="36">
        <v>0</v>
      </c>
      <c r="G662" s="33"/>
      <c r="H662" s="34">
        <v>1</v>
      </c>
      <c r="I662" s="32"/>
      <c r="J662" s="32"/>
      <c r="K662" s="31"/>
      <c r="L662" s="31"/>
      <c r="M662" s="33"/>
      <c r="N662" s="39">
        <v>558245.27</v>
      </c>
      <c r="O662" s="362" t="s">
        <v>1902</v>
      </c>
      <c r="P662" s="68">
        <v>1</v>
      </c>
      <c r="Q662" s="345" t="s">
        <v>1934</v>
      </c>
      <c r="R662" s="354"/>
      <c r="S662" s="99"/>
      <c r="T662" s="95"/>
      <c r="U662" s="95"/>
      <c r="V662" s="95"/>
      <c r="W662" s="95"/>
      <c r="X662" s="152"/>
      <c r="Y662" s="152"/>
      <c r="Z662" s="152"/>
      <c r="AA662" s="95"/>
      <c r="AB662" s="95"/>
      <c r="AC662" s="130"/>
      <c r="AD662" s="125"/>
      <c r="AE662" s="113">
        <f t="shared" si="101"/>
        <v>0</v>
      </c>
      <c r="AF662" s="60">
        <f t="shared" si="102"/>
        <v>0</v>
      </c>
      <c r="AG662" s="60">
        <f t="shared" si="103"/>
        <v>1</v>
      </c>
      <c r="AH662" s="60">
        <f t="shared" si="104"/>
        <v>0</v>
      </c>
      <c r="AI662" s="60">
        <f t="shared" si="105"/>
        <v>0</v>
      </c>
      <c r="AJ662" s="60">
        <f t="shared" si="106"/>
        <v>0</v>
      </c>
      <c r="AK662" s="60">
        <f t="shared" si="107"/>
        <v>0</v>
      </c>
      <c r="AL662" s="60">
        <f t="shared" si="108"/>
        <v>1</v>
      </c>
      <c r="AM662" s="60">
        <f t="shared" si="109"/>
        <v>0</v>
      </c>
      <c r="AN662" s="60">
        <f t="shared" si="110"/>
        <v>0</v>
      </c>
      <c r="AO662" t="s">
        <v>2144</v>
      </c>
      <c r="AP662" s="359" t="s">
        <v>3549</v>
      </c>
    </row>
    <row r="663" spans="1:42" ht="35.450000000000003" hidden="1" customHeight="1">
      <c r="A663" s="26" t="s">
        <v>1297</v>
      </c>
      <c r="B663" s="34" t="s">
        <v>1588</v>
      </c>
      <c r="C663" s="26">
        <v>114800</v>
      </c>
      <c r="D663" s="35" t="s">
        <v>1631</v>
      </c>
      <c r="E663" s="35" t="s">
        <v>1601</v>
      </c>
      <c r="F663" s="36">
        <v>0</v>
      </c>
      <c r="G663" s="33"/>
      <c r="H663" s="34">
        <v>1</v>
      </c>
      <c r="I663" s="32"/>
      <c r="J663" s="32"/>
      <c r="K663" s="31"/>
      <c r="L663" s="31"/>
      <c r="M663" s="33"/>
      <c r="N663" s="39">
        <v>778090.89</v>
      </c>
      <c r="O663" s="362" t="s">
        <v>1902</v>
      </c>
      <c r="P663" s="68">
        <v>1</v>
      </c>
      <c r="Q663" s="345" t="s">
        <v>1934</v>
      </c>
      <c r="R663" s="354"/>
      <c r="S663" s="99"/>
      <c r="T663" s="95"/>
      <c r="U663" s="95"/>
      <c r="V663" s="95"/>
      <c r="W663" s="95"/>
      <c r="X663" s="152"/>
      <c r="Y663" s="152"/>
      <c r="Z663" s="152"/>
      <c r="AA663" s="95"/>
      <c r="AB663" s="95"/>
      <c r="AC663" s="130"/>
      <c r="AD663" s="125"/>
      <c r="AE663" s="113">
        <f t="shared" si="101"/>
        <v>0</v>
      </c>
      <c r="AF663" s="60">
        <f t="shared" si="102"/>
        <v>0</v>
      </c>
      <c r="AG663" s="60">
        <f t="shared" si="103"/>
        <v>1</v>
      </c>
      <c r="AH663" s="60">
        <f t="shared" si="104"/>
        <v>0</v>
      </c>
      <c r="AI663" s="60">
        <f t="shared" si="105"/>
        <v>0</v>
      </c>
      <c r="AJ663" s="60">
        <f t="shared" si="106"/>
        <v>0</v>
      </c>
      <c r="AK663" s="60">
        <f t="shared" si="107"/>
        <v>0</v>
      </c>
      <c r="AL663" s="60">
        <f t="shared" si="108"/>
        <v>1</v>
      </c>
      <c r="AM663" s="60">
        <f t="shared" si="109"/>
        <v>0</v>
      </c>
      <c r="AN663" s="60">
        <f t="shared" si="110"/>
        <v>0</v>
      </c>
      <c r="AO663" t="s">
        <v>2144</v>
      </c>
      <c r="AP663" s="359" t="s">
        <v>3549</v>
      </c>
    </row>
    <row r="664" spans="1:42" ht="35.450000000000003" hidden="1" customHeight="1">
      <c r="A664" s="26" t="s">
        <v>1297</v>
      </c>
      <c r="B664" s="34" t="s">
        <v>1588</v>
      </c>
      <c r="C664" s="26">
        <v>302310</v>
      </c>
      <c r="D664" s="35" t="s">
        <v>1606</v>
      </c>
      <c r="E664" s="35" t="s">
        <v>1601</v>
      </c>
      <c r="F664" s="36">
        <v>0</v>
      </c>
      <c r="G664" s="33"/>
      <c r="H664" s="34">
        <v>1</v>
      </c>
      <c r="I664" s="32"/>
      <c r="J664" s="32"/>
      <c r="K664" s="31"/>
      <c r="L664" s="31"/>
      <c r="M664" s="33"/>
      <c r="N664" s="39">
        <v>1252893.4201557899</v>
      </c>
      <c r="O664" s="40" t="s">
        <v>1901</v>
      </c>
      <c r="P664" s="68">
        <v>1</v>
      </c>
      <c r="Q664" s="95" t="s">
        <v>1942</v>
      </c>
      <c r="R664" s="347">
        <v>0</v>
      </c>
      <c r="S664" s="100">
        <v>0.8</v>
      </c>
      <c r="T664" s="95"/>
      <c r="U664" s="95"/>
      <c r="V664" s="95"/>
      <c r="W664" s="95"/>
      <c r="X664" s="152">
        <v>43152</v>
      </c>
      <c r="Y664" s="152">
        <v>43159</v>
      </c>
      <c r="Z664" s="152">
        <v>43169</v>
      </c>
      <c r="AA664" s="152">
        <v>43201</v>
      </c>
      <c r="AB664" s="152">
        <v>43249</v>
      </c>
      <c r="AC664" s="130" t="s">
        <v>2146</v>
      </c>
      <c r="AD664" s="125">
        <v>1245178.92</v>
      </c>
      <c r="AE664" s="113">
        <f t="shared" si="101"/>
        <v>0</v>
      </c>
      <c r="AF664" s="60">
        <f t="shared" si="102"/>
        <v>0</v>
      </c>
      <c r="AG664" s="60">
        <f t="shared" si="103"/>
        <v>0</v>
      </c>
      <c r="AH664" s="60">
        <f t="shared" si="104"/>
        <v>1</v>
      </c>
      <c r="AI664" s="60">
        <f t="shared" si="105"/>
        <v>0</v>
      </c>
      <c r="AJ664" s="60">
        <f t="shared" si="106"/>
        <v>0</v>
      </c>
      <c r="AK664" s="60">
        <f t="shared" si="107"/>
        <v>0</v>
      </c>
      <c r="AL664" s="60">
        <f t="shared" si="108"/>
        <v>0</v>
      </c>
      <c r="AM664" s="60">
        <f t="shared" si="109"/>
        <v>1</v>
      </c>
      <c r="AN664" s="60">
        <f t="shared" si="110"/>
        <v>0</v>
      </c>
      <c r="AP664"/>
    </row>
    <row r="665" spans="1:42" ht="35.450000000000003" hidden="1" customHeight="1">
      <c r="A665" s="26" t="s">
        <v>1297</v>
      </c>
      <c r="B665" s="34" t="s">
        <v>1588</v>
      </c>
      <c r="C665" s="26">
        <v>302311</v>
      </c>
      <c r="D665" s="35" t="s">
        <v>1600</v>
      </c>
      <c r="E665" s="35" t="s">
        <v>1601</v>
      </c>
      <c r="F665" s="36">
        <v>0</v>
      </c>
      <c r="G665" s="33"/>
      <c r="H665" s="34">
        <v>1</v>
      </c>
      <c r="I665" s="32"/>
      <c r="J665" s="32"/>
      <c r="K665" s="31"/>
      <c r="L665" s="31"/>
      <c r="M665" s="33"/>
      <c r="N665" s="39">
        <v>1180866.8203904249</v>
      </c>
      <c r="O665" s="40" t="s">
        <v>1901</v>
      </c>
      <c r="P665" s="68">
        <v>1</v>
      </c>
      <c r="Q665" s="95" t="s">
        <v>1942</v>
      </c>
      <c r="R665" s="347">
        <v>0</v>
      </c>
      <c r="S665" s="100">
        <v>0.8</v>
      </c>
      <c r="T665" s="95"/>
      <c r="U665" s="95"/>
      <c r="V665" s="95"/>
      <c r="W665" s="95"/>
      <c r="X665" s="152">
        <v>43152</v>
      </c>
      <c r="Y665" s="152">
        <v>43159</v>
      </c>
      <c r="Z665" s="152">
        <v>43169</v>
      </c>
      <c r="AA665" s="152">
        <v>43201</v>
      </c>
      <c r="AB665" s="152">
        <v>43249</v>
      </c>
      <c r="AC665" s="130" t="s">
        <v>2146</v>
      </c>
      <c r="AD665" s="125">
        <v>1173499.96</v>
      </c>
      <c r="AE665" s="113">
        <f t="shared" si="101"/>
        <v>0</v>
      </c>
      <c r="AF665" s="60">
        <f t="shared" si="102"/>
        <v>0</v>
      </c>
      <c r="AG665" s="60">
        <f t="shared" si="103"/>
        <v>0</v>
      </c>
      <c r="AH665" s="60">
        <f t="shared" si="104"/>
        <v>1</v>
      </c>
      <c r="AI665" s="60">
        <f t="shared" si="105"/>
        <v>0</v>
      </c>
      <c r="AJ665" s="60">
        <f t="shared" si="106"/>
        <v>0</v>
      </c>
      <c r="AK665" s="60">
        <f t="shared" si="107"/>
        <v>0</v>
      </c>
      <c r="AL665" s="60">
        <f t="shared" si="108"/>
        <v>0</v>
      </c>
      <c r="AM665" s="60">
        <f t="shared" si="109"/>
        <v>1</v>
      </c>
      <c r="AN665" s="60">
        <f t="shared" si="110"/>
        <v>0</v>
      </c>
      <c r="AP665"/>
    </row>
    <row r="666" spans="1:42" ht="35.450000000000003" hidden="1" customHeight="1">
      <c r="A666" s="26" t="s">
        <v>1297</v>
      </c>
      <c r="B666" s="34" t="s">
        <v>1588</v>
      </c>
      <c r="C666" s="26">
        <v>500181</v>
      </c>
      <c r="D666" s="35" t="s">
        <v>1630</v>
      </c>
      <c r="E666" s="35" t="s">
        <v>1601</v>
      </c>
      <c r="F666" s="36">
        <v>0</v>
      </c>
      <c r="G666" s="33"/>
      <c r="H666" s="34">
        <v>1</v>
      </c>
      <c r="I666" s="32"/>
      <c r="J666" s="32"/>
      <c r="K666" s="31"/>
      <c r="L666" s="31"/>
      <c r="M666" s="33"/>
      <c r="N666" s="39">
        <v>689097.71</v>
      </c>
      <c r="O666" s="362" t="s">
        <v>1902</v>
      </c>
      <c r="P666" s="68">
        <v>1</v>
      </c>
      <c r="Q666" s="345" t="s">
        <v>1934</v>
      </c>
      <c r="R666" s="354"/>
      <c r="S666" s="99"/>
      <c r="T666" s="95"/>
      <c r="U666" s="95"/>
      <c r="V666" s="95"/>
      <c r="W666" s="95"/>
      <c r="X666" s="152"/>
      <c r="Y666" s="152"/>
      <c r="Z666" s="152"/>
      <c r="AA666" s="95"/>
      <c r="AB666" s="95"/>
      <c r="AC666" s="130"/>
      <c r="AD666" s="125"/>
      <c r="AE666" s="113">
        <f t="shared" si="101"/>
        <v>0</v>
      </c>
      <c r="AF666" s="60">
        <f t="shared" si="102"/>
        <v>0</v>
      </c>
      <c r="AG666" s="60">
        <f t="shared" si="103"/>
        <v>1</v>
      </c>
      <c r="AH666" s="60">
        <f t="shared" si="104"/>
        <v>0</v>
      </c>
      <c r="AI666" s="60">
        <f t="shared" si="105"/>
        <v>0</v>
      </c>
      <c r="AJ666" s="60">
        <f t="shared" si="106"/>
        <v>0</v>
      </c>
      <c r="AK666" s="60">
        <f t="shared" si="107"/>
        <v>0</v>
      </c>
      <c r="AL666" s="60">
        <f t="shared" si="108"/>
        <v>1</v>
      </c>
      <c r="AM666" s="60">
        <f t="shared" si="109"/>
        <v>0</v>
      </c>
      <c r="AN666" s="60">
        <f t="shared" si="110"/>
        <v>0</v>
      </c>
      <c r="AO666" t="s">
        <v>2144</v>
      </c>
      <c r="AP666" s="359" t="s">
        <v>3549</v>
      </c>
    </row>
    <row r="667" spans="1:42" ht="35.450000000000003" hidden="1" customHeight="1">
      <c r="A667" s="26" t="s">
        <v>1297</v>
      </c>
      <c r="B667" s="34" t="s">
        <v>1588</v>
      </c>
      <c r="C667" s="26">
        <v>302315</v>
      </c>
      <c r="D667" s="35" t="s">
        <v>1608</v>
      </c>
      <c r="E667" s="35" t="s">
        <v>1609</v>
      </c>
      <c r="F667" s="36">
        <v>0</v>
      </c>
      <c r="G667" s="33"/>
      <c r="H667" s="34">
        <v>1</v>
      </c>
      <c r="I667" s="32"/>
      <c r="J667" s="32"/>
      <c r="K667" s="31"/>
      <c r="L667" s="31"/>
      <c r="M667" s="33"/>
      <c r="N667" s="39">
        <v>1087308.4919608801</v>
      </c>
      <c r="O667" s="40" t="s">
        <v>1901</v>
      </c>
      <c r="P667" s="68">
        <v>1</v>
      </c>
      <c r="Q667" s="95" t="s">
        <v>1942</v>
      </c>
      <c r="R667" s="100">
        <v>0</v>
      </c>
      <c r="S667" s="100">
        <v>0.8</v>
      </c>
      <c r="T667" s="95"/>
      <c r="U667" s="95"/>
      <c r="V667" s="95"/>
      <c r="W667" s="95"/>
      <c r="X667" s="152">
        <v>43258</v>
      </c>
      <c r="Y667" s="152">
        <v>43265</v>
      </c>
      <c r="Z667" s="152">
        <v>43277</v>
      </c>
      <c r="AA667" s="152">
        <v>43290</v>
      </c>
      <c r="AB667" s="152">
        <v>43340</v>
      </c>
      <c r="AC667" s="130" t="s">
        <v>2145</v>
      </c>
      <c r="AD667" s="125">
        <v>1080811.72</v>
      </c>
      <c r="AE667" s="113">
        <f t="shared" si="101"/>
        <v>0</v>
      </c>
      <c r="AF667" s="60">
        <f t="shared" si="102"/>
        <v>0</v>
      </c>
      <c r="AG667" s="60">
        <f t="shared" si="103"/>
        <v>0</v>
      </c>
      <c r="AH667" s="60">
        <f t="shared" si="104"/>
        <v>1</v>
      </c>
      <c r="AI667" s="60">
        <f t="shared" si="105"/>
        <v>0</v>
      </c>
      <c r="AJ667" s="60">
        <f t="shared" si="106"/>
        <v>0</v>
      </c>
      <c r="AK667" s="60">
        <f t="shared" si="107"/>
        <v>0</v>
      </c>
      <c r="AL667" s="60">
        <f t="shared" si="108"/>
        <v>0</v>
      </c>
      <c r="AM667" s="60">
        <f t="shared" si="109"/>
        <v>1</v>
      </c>
      <c r="AN667" s="60">
        <f t="shared" si="110"/>
        <v>0</v>
      </c>
      <c r="AP667"/>
    </row>
    <row r="668" spans="1:42" ht="35.450000000000003" hidden="1" customHeight="1">
      <c r="A668" s="26" t="s">
        <v>1297</v>
      </c>
      <c r="B668" s="34" t="s">
        <v>1588</v>
      </c>
      <c r="C668" s="26">
        <v>302305</v>
      </c>
      <c r="D668" s="35" t="s">
        <v>1624</v>
      </c>
      <c r="E668" s="35" t="s">
        <v>1611</v>
      </c>
      <c r="F668" s="36">
        <v>0</v>
      </c>
      <c r="G668" s="33"/>
      <c r="H668" s="34">
        <v>1</v>
      </c>
      <c r="I668" s="32"/>
      <c r="J668" s="32"/>
      <c r="K668" s="31"/>
      <c r="L668" s="31"/>
      <c r="M668" s="33"/>
      <c r="N668" s="39">
        <v>1054537.92</v>
      </c>
      <c r="O668" s="40" t="s">
        <v>1901</v>
      </c>
      <c r="P668" s="68">
        <v>1</v>
      </c>
      <c r="Q668" s="95" t="s">
        <v>1942</v>
      </c>
      <c r="R668" s="100">
        <v>0</v>
      </c>
      <c r="S668" s="100">
        <v>0.8</v>
      </c>
      <c r="T668" s="95"/>
      <c r="U668" s="95"/>
      <c r="V668" s="95"/>
      <c r="W668" s="95"/>
      <c r="X668" s="152">
        <v>43152</v>
      </c>
      <c r="Y668" s="152">
        <v>43159</v>
      </c>
      <c r="Z668" s="152">
        <v>43169</v>
      </c>
      <c r="AA668" s="152">
        <v>43201</v>
      </c>
      <c r="AB668" s="152">
        <v>43270</v>
      </c>
      <c r="AC668" s="130" t="s">
        <v>2146</v>
      </c>
      <c r="AD668" s="125">
        <v>1047441.42</v>
      </c>
      <c r="AE668" s="113">
        <f t="shared" si="101"/>
        <v>0</v>
      </c>
      <c r="AF668" s="60">
        <f t="shared" si="102"/>
        <v>0</v>
      </c>
      <c r="AG668" s="60">
        <f t="shared" si="103"/>
        <v>0</v>
      </c>
      <c r="AH668" s="60">
        <f t="shared" si="104"/>
        <v>1</v>
      </c>
      <c r="AI668" s="60">
        <f t="shared" si="105"/>
        <v>0</v>
      </c>
      <c r="AJ668" s="60">
        <f t="shared" si="106"/>
        <v>0</v>
      </c>
      <c r="AK668" s="60">
        <f t="shared" si="107"/>
        <v>0</v>
      </c>
      <c r="AL668" s="60">
        <f t="shared" si="108"/>
        <v>0</v>
      </c>
      <c r="AM668" s="60">
        <f t="shared" si="109"/>
        <v>1</v>
      </c>
      <c r="AN668" s="60">
        <f t="shared" si="110"/>
        <v>0</v>
      </c>
      <c r="AP668"/>
    </row>
    <row r="669" spans="1:42" ht="35.450000000000003" hidden="1" customHeight="1">
      <c r="A669" s="26" t="s">
        <v>1297</v>
      </c>
      <c r="B669" s="34" t="s">
        <v>1588</v>
      </c>
      <c r="C669" s="26">
        <v>500172</v>
      </c>
      <c r="D669" s="35" t="s">
        <v>1610</v>
      </c>
      <c r="E669" s="35" t="s">
        <v>1611</v>
      </c>
      <c r="F669" s="36">
        <v>0</v>
      </c>
      <c r="G669" s="33"/>
      <c r="H669" s="34">
        <v>1</v>
      </c>
      <c r="I669" s="32"/>
      <c r="J669" s="32"/>
      <c r="K669" s="31"/>
      <c r="L669" s="31"/>
      <c r="M669" s="33"/>
      <c r="N669" s="39">
        <v>1499637.9110425648</v>
      </c>
      <c r="O669" s="40" t="s">
        <v>1901</v>
      </c>
      <c r="P669" s="68">
        <v>1</v>
      </c>
      <c r="Q669" s="95" t="s">
        <v>1942</v>
      </c>
      <c r="R669" s="100">
        <v>0</v>
      </c>
      <c r="S669" s="100">
        <v>0.8</v>
      </c>
      <c r="T669" s="95"/>
      <c r="U669" s="95"/>
      <c r="V669" s="95"/>
      <c r="W669" s="95"/>
      <c r="X669" s="152">
        <v>43152</v>
      </c>
      <c r="Y669" s="152">
        <v>43159</v>
      </c>
      <c r="Z669" s="152">
        <v>43169</v>
      </c>
      <c r="AA669" s="152">
        <v>43201</v>
      </c>
      <c r="AB669" s="152">
        <v>43270</v>
      </c>
      <c r="AC669" s="130" t="s">
        <v>2146</v>
      </c>
      <c r="AD669" s="125">
        <v>1490537.95</v>
      </c>
      <c r="AE669" s="113">
        <f t="shared" si="101"/>
        <v>0</v>
      </c>
      <c r="AF669" s="60">
        <f t="shared" si="102"/>
        <v>0</v>
      </c>
      <c r="AG669" s="60">
        <f t="shared" si="103"/>
        <v>0</v>
      </c>
      <c r="AH669" s="60">
        <f t="shared" si="104"/>
        <v>1</v>
      </c>
      <c r="AI669" s="60">
        <f t="shared" si="105"/>
        <v>0</v>
      </c>
      <c r="AJ669" s="60">
        <f t="shared" si="106"/>
        <v>0</v>
      </c>
      <c r="AK669" s="60">
        <f t="shared" si="107"/>
        <v>0</v>
      </c>
      <c r="AL669" s="60">
        <f t="shared" si="108"/>
        <v>0</v>
      </c>
      <c r="AM669" s="60">
        <f t="shared" si="109"/>
        <v>1</v>
      </c>
      <c r="AN669" s="60">
        <f t="shared" si="110"/>
        <v>0</v>
      </c>
      <c r="AP669"/>
    </row>
    <row r="670" spans="1:42" ht="35.450000000000003" hidden="1" customHeight="1">
      <c r="A670" s="26" t="s">
        <v>1297</v>
      </c>
      <c r="B670" s="34" t="s">
        <v>1588</v>
      </c>
      <c r="C670" s="26">
        <v>302317</v>
      </c>
      <c r="D670" s="35" t="s">
        <v>1612</v>
      </c>
      <c r="E670" s="35" t="s">
        <v>1613</v>
      </c>
      <c r="F670" s="36">
        <v>0</v>
      </c>
      <c r="G670" s="33"/>
      <c r="H670" s="34">
        <v>1</v>
      </c>
      <c r="I670" s="32"/>
      <c r="J670" s="32"/>
      <c r="K670" s="31"/>
      <c r="L670" s="31"/>
      <c r="M670" s="33"/>
      <c r="N670" s="39">
        <v>1252893.4201557899</v>
      </c>
      <c r="O670" s="40" t="s">
        <v>1901</v>
      </c>
      <c r="P670" s="68">
        <v>1</v>
      </c>
      <c r="Q670" s="95" t="s">
        <v>1942</v>
      </c>
      <c r="R670" s="100">
        <v>0</v>
      </c>
      <c r="S670" s="100">
        <v>0.8</v>
      </c>
      <c r="T670" s="95"/>
      <c r="U670" s="95"/>
      <c r="V670" s="95"/>
      <c r="W670" s="95"/>
      <c r="X670" s="152">
        <v>43152</v>
      </c>
      <c r="Y670" s="152">
        <v>43159</v>
      </c>
      <c r="Z670" s="152">
        <v>43169</v>
      </c>
      <c r="AA670" s="152">
        <v>43201</v>
      </c>
      <c r="AB670" s="152">
        <v>43270</v>
      </c>
      <c r="AC670" s="130" t="s">
        <v>2146</v>
      </c>
      <c r="AD670" s="125">
        <v>1245413.07</v>
      </c>
      <c r="AE670" s="113">
        <f t="shared" si="101"/>
        <v>0</v>
      </c>
      <c r="AF670" s="60">
        <f t="shared" si="102"/>
        <v>0</v>
      </c>
      <c r="AG670" s="60">
        <f t="shared" si="103"/>
        <v>0</v>
      </c>
      <c r="AH670" s="60">
        <f t="shared" si="104"/>
        <v>1</v>
      </c>
      <c r="AI670" s="60">
        <f t="shared" si="105"/>
        <v>0</v>
      </c>
      <c r="AJ670" s="60">
        <f t="shared" si="106"/>
        <v>0</v>
      </c>
      <c r="AK670" s="60">
        <f t="shared" si="107"/>
        <v>0</v>
      </c>
      <c r="AL670" s="60">
        <f t="shared" si="108"/>
        <v>0</v>
      </c>
      <c r="AM670" s="60">
        <f t="shared" si="109"/>
        <v>1</v>
      </c>
      <c r="AN670" s="60">
        <f t="shared" si="110"/>
        <v>0</v>
      </c>
      <c r="AP670"/>
    </row>
    <row r="671" spans="1:42" ht="35.450000000000003" hidden="1" customHeight="1">
      <c r="A671" s="26" t="s">
        <v>1297</v>
      </c>
      <c r="B671" s="34" t="s">
        <v>1588</v>
      </c>
      <c r="C671" s="26">
        <v>302319</v>
      </c>
      <c r="D671" s="35" t="s">
        <v>1614</v>
      </c>
      <c r="E671" s="35" t="s">
        <v>1615</v>
      </c>
      <c r="F671" s="36">
        <v>0</v>
      </c>
      <c r="G671" s="33"/>
      <c r="H671" s="34">
        <v>1</v>
      </c>
      <c r="I671" s="32"/>
      <c r="J671" s="32"/>
      <c r="K671" s="31"/>
      <c r="L671" s="31"/>
      <c r="M671" s="33"/>
      <c r="N671" s="39">
        <v>1252893.4201557899</v>
      </c>
      <c r="O671" s="40" t="s">
        <v>1901</v>
      </c>
      <c r="P671" s="68">
        <v>1</v>
      </c>
      <c r="Q671" s="95" t="s">
        <v>1942</v>
      </c>
      <c r="R671" s="100">
        <v>0</v>
      </c>
      <c r="S671" s="100">
        <v>0.8</v>
      </c>
      <c r="T671" s="95"/>
      <c r="U671" s="95"/>
      <c r="V671" s="95"/>
      <c r="W671" s="95"/>
      <c r="X671" s="152">
        <v>43152</v>
      </c>
      <c r="Y671" s="152">
        <v>43159</v>
      </c>
      <c r="Z671" s="152">
        <v>43169</v>
      </c>
      <c r="AA671" s="152">
        <v>43201</v>
      </c>
      <c r="AB671" s="152">
        <v>43270</v>
      </c>
      <c r="AC671" s="130" t="s">
        <v>2146</v>
      </c>
      <c r="AD671" s="125">
        <v>1245399.42</v>
      </c>
      <c r="AE671" s="113">
        <f t="shared" si="101"/>
        <v>0</v>
      </c>
      <c r="AF671" s="60">
        <f t="shared" si="102"/>
        <v>0</v>
      </c>
      <c r="AG671" s="60">
        <f t="shared" si="103"/>
        <v>0</v>
      </c>
      <c r="AH671" s="60">
        <f t="shared" si="104"/>
        <v>1</v>
      </c>
      <c r="AI671" s="60">
        <f t="shared" si="105"/>
        <v>0</v>
      </c>
      <c r="AJ671" s="60">
        <f t="shared" si="106"/>
        <v>0</v>
      </c>
      <c r="AK671" s="60">
        <f t="shared" si="107"/>
        <v>0</v>
      </c>
      <c r="AL671" s="60">
        <f t="shared" si="108"/>
        <v>0</v>
      </c>
      <c r="AM671" s="60">
        <f t="shared" si="109"/>
        <v>1</v>
      </c>
      <c r="AN671" s="60">
        <f t="shared" si="110"/>
        <v>0</v>
      </c>
      <c r="AP671"/>
    </row>
    <row r="672" spans="1:42" ht="35.450000000000003" hidden="1" customHeight="1">
      <c r="A672" s="26" t="s">
        <v>1297</v>
      </c>
      <c r="B672" s="34" t="s">
        <v>1588</v>
      </c>
      <c r="C672" s="26">
        <v>302302</v>
      </c>
      <c r="D672" s="35" t="s">
        <v>1598</v>
      </c>
      <c r="E672" s="35" t="s">
        <v>1599</v>
      </c>
      <c r="F672" s="36">
        <v>0</v>
      </c>
      <c r="G672" s="33"/>
      <c r="H672" s="34">
        <v>1</v>
      </c>
      <c r="I672" s="32"/>
      <c r="J672" s="32"/>
      <c r="K672" s="31"/>
      <c r="L672" s="31"/>
      <c r="M672" s="33"/>
      <c r="N672" s="39">
        <v>1252893.4201557899</v>
      </c>
      <c r="O672" s="40" t="s">
        <v>1901</v>
      </c>
      <c r="P672" s="68">
        <v>1</v>
      </c>
      <c r="Q672" s="95" t="s">
        <v>1942</v>
      </c>
      <c r="R672" s="100">
        <v>0</v>
      </c>
      <c r="S672" s="100">
        <v>0.8</v>
      </c>
      <c r="T672" s="95"/>
      <c r="U672" s="95"/>
      <c r="V672" s="95"/>
      <c r="W672" s="95"/>
      <c r="X672" s="152">
        <v>43152</v>
      </c>
      <c r="Y672" s="152">
        <v>43159</v>
      </c>
      <c r="Z672" s="152">
        <v>43169</v>
      </c>
      <c r="AA672" s="152">
        <v>43201</v>
      </c>
      <c r="AB672" s="152">
        <v>43249</v>
      </c>
      <c r="AC672" s="130" t="s">
        <v>2146</v>
      </c>
      <c r="AD672" s="125">
        <v>1245100.04</v>
      </c>
      <c r="AE672" s="113">
        <f t="shared" si="101"/>
        <v>0</v>
      </c>
      <c r="AF672" s="60">
        <f t="shared" si="102"/>
        <v>0</v>
      </c>
      <c r="AG672" s="60">
        <f t="shared" si="103"/>
        <v>0</v>
      </c>
      <c r="AH672" s="60">
        <f t="shared" si="104"/>
        <v>1</v>
      </c>
      <c r="AI672" s="60">
        <f t="shared" si="105"/>
        <v>0</v>
      </c>
      <c r="AJ672" s="60">
        <f t="shared" si="106"/>
        <v>0</v>
      </c>
      <c r="AK672" s="60">
        <f t="shared" si="107"/>
        <v>0</v>
      </c>
      <c r="AL672" s="60">
        <f t="shared" si="108"/>
        <v>0</v>
      </c>
      <c r="AM672" s="60">
        <f t="shared" si="109"/>
        <v>1</v>
      </c>
      <c r="AN672" s="60">
        <f t="shared" si="110"/>
        <v>0</v>
      </c>
      <c r="AP672"/>
    </row>
    <row r="673" spans="1:42" ht="35.450000000000003" hidden="1" customHeight="1">
      <c r="A673" s="26" t="s">
        <v>1297</v>
      </c>
      <c r="B673" s="34" t="s">
        <v>1588</v>
      </c>
      <c r="C673" s="26">
        <v>302303</v>
      </c>
      <c r="D673" s="35" t="s">
        <v>1617</v>
      </c>
      <c r="E673" s="35" t="s">
        <v>1599</v>
      </c>
      <c r="F673" s="36">
        <v>0</v>
      </c>
      <c r="G673" s="33"/>
      <c r="H673" s="34">
        <v>1</v>
      </c>
      <c r="I673" s="32"/>
      <c r="J673" s="32"/>
      <c r="K673" s="31"/>
      <c r="L673" s="31"/>
      <c r="M673" s="33"/>
      <c r="N673" s="39">
        <v>1252893.4201557899</v>
      </c>
      <c r="O673" s="40" t="s">
        <v>1901</v>
      </c>
      <c r="P673" s="68">
        <v>1</v>
      </c>
      <c r="Q673" s="95" t="s">
        <v>1942</v>
      </c>
      <c r="R673" s="100">
        <v>0</v>
      </c>
      <c r="S673" s="100">
        <v>0.8</v>
      </c>
      <c r="T673" s="95"/>
      <c r="U673" s="95"/>
      <c r="V673" s="95"/>
      <c r="W673" s="95"/>
      <c r="X673" s="152">
        <v>43152</v>
      </c>
      <c r="Y673" s="152">
        <v>43159</v>
      </c>
      <c r="Z673" s="152">
        <v>43169</v>
      </c>
      <c r="AA673" s="152">
        <v>43201</v>
      </c>
      <c r="AB673" s="152">
        <v>43270</v>
      </c>
      <c r="AC673" s="130" t="s">
        <v>2146</v>
      </c>
      <c r="AD673" s="125">
        <v>1244985.81</v>
      </c>
      <c r="AE673" s="113">
        <f t="shared" si="101"/>
        <v>0</v>
      </c>
      <c r="AF673" s="60">
        <f t="shared" si="102"/>
        <v>0</v>
      </c>
      <c r="AG673" s="60">
        <f t="shared" si="103"/>
        <v>0</v>
      </c>
      <c r="AH673" s="60">
        <f t="shared" si="104"/>
        <v>1</v>
      </c>
      <c r="AI673" s="60">
        <f t="shared" si="105"/>
        <v>0</v>
      </c>
      <c r="AJ673" s="60">
        <f t="shared" si="106"/>
        <v>0</v>
      </c>
      <c r="AK673" s="60">
        <f t="shared" si="107"/>
        <v>0</v>
      </c>
      <c r="AL673" s="60">
        <f t="shared" si="108"/>
        <v>0</v>
      </c>
      <c r="AM673" s="60">
        <f t="shared" si="109"/>
        <v>1</v>
      </c>
      <c r="AN673" s="60">
        <f t="shared" si="110"/>
        <v>0</v>
      </c>
      <c r="AP673"/>
    </row>
    <row r="674" spans="1:42" ht="35.450000000000003" hidden="1" customHeight="1">
      <c r="A674" s="26" t="s">
        <v>1297</v>
      </c>
      <c r="B674" s="34" t="s">
        <v>1588</v>
      </c>
      <c r="C674" s="26">
        <v>302328</v>
      </c>
      <c r="D674" s="35" t="s">
        <v>1621</v>
      </c>
      <c r="E674" s="35" t="s">
        <v>1599</v>
      </c>
      <c r="F674" s="36">
        <v>0</v>
      </c>
      <c r="G674" s="33"/>
      <c r="H674" s="34">
        <v>1</v>
      </c>
      <c r="I674" s="32"/>
      <c r="J674" s="32"/>
      <c r="K674" s="31"/>
      <c r="L674" s="31"/>
      <c r="M674" s="33"/>
      <c r="N674" s="39">
        <v>1087308.4919608801</v>
      </c>
      <c r="O674" s="40" t="s">
        <v>1901</v>
      </c>
      <c r="P674" s="68">
        <v>1</v>
      </c>
      <c r="Q674" s="95" t="s">
        <v>1942</v>
      </c>
      <c r="R674" s="100">
        <v>0</v>
      </c>
      <c r="S674" s="100">
        <v>0.8</v>
      </c>
      <c r="T674" s="95"/>
      <c r="U674" s="95"/>
      <c r="V674" s="95"/>
      <c r="W674" s="95"/>
      <c r="X674" s="152">
        <v>43152</v>
      </c>
      <c r="Y674" s="152">
        <v>43159</v>
      </c>
      <c r="Z674" s="152">
        <v>43169</v>
      </c>
      <c r="AA674" s="152">
        <v>43201</v>
      </c>
      <c r="AB674" s="152">
        <v>43270</v>
      </c>
      <c r="AC674" s="130" t="s">
        <v>2146</v>
      </c>
      <c r="AD674" s="125">
        <v>1080248.3999999999</v>
      </c>
      <c r="AE674" s="113">
        <f t="shared" si="101"/>
        <v>0</v>
      </c>
      <c r="AF674" s="60">
        <f t="shared" si="102"/>
        <v>0</v>
      </c>
      <c r="AG674" s="60">
        <f t="shared" si="103"/>
        <v>0</v>
      </c>
      <c r="AH674" s="60">
        <f t="shared" si="104"/>
        <v>1</v>
      </c>
      <c r="AI674" s="60">
        <f t="shared" si="105"/>
        <v>0</v>
      </c>
      <c r="AJ674" s="60">
        <f t="shared" si="106"/>
        <v>0</v>
      </c>
      <c r="AK674" s="60">
        <f t="shared" si="107"/>
        <v>0</v>
      </c>
      <c r="AL674" s="60">
        <f t="shared" si="108"/>
        <v>0</v>
      </c>
      <c r="AM674" s="60">
        <f t="shared" si="109"/>
        <v>1</v>
      </c>
      <c r="AN674" s="60">
        <f t="shared" si="110"/>
        <v>0</v>
      </c>
      <c r="AP674"/>
    </row>
    <row r="675" spans="1:42" ht="35.450000000000003" hidden="1" customHeight="1">
      <c r="A675" s="26" t="s">
        <v>1297</v>
      </c>
      <c r="B675" s="34" t="s">
        <v>1588</v>
      </c>
      <c r="C675" s="26">
        <v>302327</v>
      </c>
      <c r="D675" s="35" t="s">
        <v>1620</v>
      </c>
      <c r="E675" s="35" t="s">
        <v>1619</v>
      </c>
      <c r="F675" s="36">
        <v>0</v>
      </c>
      <c r="G675" s="33"/>
      <c r="H675" s="34">
        <v>1</v>
      </c>
      <c r="I675" s="32"/>
      <c r="J675" s="32"/>
      <c r="K675" s="31"/>
      <c r="L675" s="31"/>
      <c r="M675" s="33"/>
      <c r="N675" s="39">
        <v>1334452.7326526549</v>
      </c>
      <c r="O675" s="40" t="s">
        <v>1901</v>
      </c>
      <c r="P675" s="68">
        <v>1</v>
      </c>
      <c r="Q675" s="95" t="s">
        <v>1942</v>
      </c>
      <c r="R675" s="100">
        <v>0</v>
      </c>
      <c r="S675" s="100">
        <v>0.8</v>
      </c>
      <c r="T675" s="95"/>
      <c r="U675" s="95"/>
      <c r="V675" s="95"/>
      <c r="W675" s="95"/>
      <c r="X675" s="152">
        <v>43152</v>
      </c>
      <c r="Y675" s="152">
        <v>43159</v>
      </c>
      <c r="Z675" s="152">
        <v>43169</v>
      </c>
      <c r="AA675" s="152">
        <v>43201</v>
      </c>
      <c r="AB675" s="152">
        <v>43270</v>
      </c>
      <c r="AC675" s="130" t="s">
        <v>2146</v>
      </c>
      <c r="AD675" s="125">
        <v>1326239.93</v>
      </c>
      <c r="AE675" s="113">
        <f t="shared" si="101"/>
        <v>0</v>
      </c>
      <c r="AF675" s="60">
        <f t="shared" si="102"/>
        <v>0</v>
      </c>
      <c r="AG675" s="60">
        <f t="shared" si="103"/>
        <v>0</v>
      </c>
      <c r="AH675" s="60">
        <f t="shared" si="104"/>
        <v>1</v>
      </c>
      <c r="AI675" s="60">
        <f t="shared" si="105"/>
        <v>0</v>
      </c>
      <c r="AJ675" s="60">
        <f t="shared" si="106"/>
        <v>0</v>
      </c>
      <c r="AK675" s="60">
        <f t="shared" si="107"/>
        <v>0</v>
      </c>
      <c r="AL675" s="60">
        <f t="shared" si="108"/>
        <v>0</v>
      </c>
      <c r="AM675" s="60">
        <f t="shared" si="109"/>
        <v>1</v>
      </c>
      <c r="AN675" s="60">
        <f t="shared" si="110"/>
        <v>0</v>
      </c>
      <c r="AP675"/>
    </row>
    <row r="676" spans="1:42" ht="35.450000000000003" hidden="1" customHeight="1">
      <c r="A676" s="26" t="s">
        <v>1297</v>
      </c>
      <c r="B676" s="34" t="s">
        <v>1588</v>
      </c>
      <c r="C676" s="26">
        <v>500035</v>
      </c>
      <c r="D676" s="35" t="s">
        <v>1618</v>
      </c>
      <c r="E676" s="35" t="s">
        <v>1619</v>
      </c>
      <c r="F676" s="36">
        <v>0</v>
      </c>
      <c r="G676" s="33"/>
      <c r="H676" s="34">
        <v>1</v>
      </c>
      <c r="I676" s="32"/>
      <c r="J676" s="32"/>
      <c r="K676" s="31"/>
      <c r="L676" s="31"/>
      <c r="M676" s="33"/>
      <c r="N676" s="39">
        <v>1433471.0092765649</v>
      </c>
      <c r="O676" s="40" t="s">
        <v>1901</v>
      </c>
      <c r="P676" s="68">
        <v>1</v>
      </c>
      <c r="Q676" s="95" t="s">
        <v>1942</v>
      </c>
      <c r="R676" s="100">
        <v>0</v>
      </c>
      <c r="S676" s="100">
        <v>0.8</v>
      </c>
      <c r="T676" s="95"/>
      <c r="U676" s="95"/>
      <c r="V676" s="95"/>
      <c r="W676" s="95"/>
      <c r="X676" s="152">
        <v>43152</v>
      </c>
      <c r="Y676" s="152">
        <v>43159</v>
      </c>
      <c r="Z676" s="152">
        <v>43169</v>
      </c>
      <c r="AA676" s="152">
        <v>43201</v>
      </c>
      <c r="AB676" s="152">
        <v>43270</v>
      </c>
      <c r="AC676" s="130" t="s">
        <v>2146</v>
      </c>
      <c r="AD676" s="125">
        <v>1424990.47</v>
      </c>
      <c r="AE676" s="113">
        <f t="shared" si="101"/>
        <v>0</v>
      </c>
      <c r="AF676" s="60">
        <f t="shared" si="102"/>
        <v>0</v>
      </c>
      <c r="AG676" s="60">
        <f t="shared" si="103"/>
        <v>0</v>
      </c>
      <c r="AH676" s="60">
        <f t="shared" si="104"/>
        <v>1</v>
      </c>
      <c r="AI676" s="60">
        <f t="shared" si="105"/>
        <v>0</v>
      </c>
      <c r="AJ676" s="60">
        <f t="shared" si="106"/>
        <v>0</v>
      </c>
      <c r="AK676" s="60">
        <f t="shared" si="107"/>
        <v>0</v>
      </c>
      <c r="AL676" s="60">
        <f t="shared" si="108"/>
        <v>0</v>
      </c>
      <c r="AM676" s="60">
        <f t="shared" si="109"/>
        <v>1</v>
      </c>
      <c r="AN676" s="60">
        <f t="shared" si="110"/>
        <v>0</v>
      </c>
      <c r="AP676"/>
    </row>
    <row r="677" spans="1:42" ht="35.450000000000003" hidden="1" customHeight="1">
      <c r="A677" s="26" t="s">
        <v>1297</v>
      </c>
      <c r="B677" s="34" t="s">
        <v>1588</v>
      </c>
      <c r="C677" s="26">
        <v>500173</v>
      </c>
      <c r="D677" s="35" t="s">
        <v>1629</v>
      </c>
      <c r="E677" s="35" t="s">
        <v>1627</v>
      </c>
      <c r="F677" s="36">
        <v>0</v>
      </c>
      <c r="G677" s="33"/>
      <c r="H677" s="34">
        <v>1</v>
      </c>
      <c r="I677" s="32"/>
      <c r="J677" s="32"/>
      <c r="K677" s="31"/>
      <c r="L677" s="31"/>
      <c r="M677" s="33"/>
      <c r="N677" s="39">
        <v>1071776.5900000001</v>
      </c>
      <c r="O677" s="40" t="s">
        <v>1901</v>
      </c>
      <c r="P677" s="68">
        <v>1</v>
      </c>
      <c r="Q677" s="95" t="s">
        <v>1942</v>
      </c>
      <c r="R677" s="100">
        <v>0</v>
      </c>
      <c r="S677" s="100">
        <v>0.8</v>
      </c>
      <c r="T677" s="95"/>
      <c r="U677" s="95"/>
      <c r="V677" s="95"/>
      <c r="W677" s="95"/>
      <c r="X677" s="152">
        <v>43152</v>
      </c>
      <c r="Y677" s="152">
        <v>43159</v>
      </c>
      <c r="Z677" s="152">
        <v>43169</v>
      </c>
      <c r="AA677" s="152">
        <v>43201</v>
      </c>
      <c r="AB677" s="152">
        <v>43270</v>
      </c>
      <c r="AC677" s="130" t="s">
        <v>2146</v>
      </c>
      <c r="AD677" s="125">
        <v>1065192.94</v>
      </c>
      <c r="AE677" s="113">
        <f t="shared" si="101"/>
        <v>0</v>
      </c>
      <c r="AF677" s="60">
        <f t="shared" si="102"/>
        <v>0</v>
      </c>
      <c r="AG677" s="60">
        <f t="shared" si="103"/>
        <v>0</v>
      </c>
      <c r="AH677" s="60">
        <f t="shared" si="104"/>
        <v>1</v>
      </c>
      <c r="AI677" s="60">
        <f t="shared" si="105"/>
        <v>0</v>
      </c>
      <c r="AJ677" s="60">
        <f t="shared" si="106"/>
        <v>0</v>
      </c>
      <c r="AK677" s="60">
        <f t="shared" si="107"/>
        <v>0</v>
      </c>
      <c r="AL677" s="60">
        <f t="shared" si="108"/>
        <v>0</v>
      </c>
      <c r="AM677" s="60">
        <f t="shared" si="109"/>
        <v>1</v>
      </c>
      <c r="AN677" s="60">
        <f t="shared" si="110"/>
        <v>0</v>
      </c>
      <c r="AP677"/>
    </row>
    <row r="678" spans="1:42" ht="35.450000000000003" hidden="1" customHeight="1">
      <c r="A678" s="26" t="s">
        <v>1297</v>
      </c>
      <c r="B678" s="34" t="s">
        <v>1588</v>
      </c>
      <c r="C678" s="26">
        <v>500183</v>
      </c>
      <c r="D678" s="35" t="s">
        <v>1626</v>
      </c>
      <c r="E678" s="35" t="s">
        <v>1627</v>
      </c>
      <c r="F678" s="36">
        <v>0</v>
      </c>
      <c r="G678" s="33"/>
      <c r="H678" s="34">
        <v>1</v>
      </c>
      <c r="I678" s="32"/>
      <c r="J678" s="32"/>
      <c r="K678" s="31"/>
      <c r="L678" s="31"/>
      <c r="M678" s="33"/>
      <c r="N678" s="39">
        <v>988371.02</v>
      </c>
      <c r="O678" s="40" t="s">
        <v>1901</v>
      </c>
      <c r="P678" s="68">
        <v>1</v>
      </c>
      <c r="Q678" s="95" t="s">
        <v>1942</v>
      </c>
      <c r="R678" s="100">
        <v>0</v>
      </c>
      <c r="S678" s="100">
        <v>0.8</v>
      </c>
      <c r="T678" s="95"/>
      <c r="U678" s="95"/>
      <c r="V678" s="95"/>
      <c r="W678" s="95"/>
      <c r="X678" s="152">
        <v>43258</v>
      </c>
      <c r="Y678" s="152">
        <v>43265</v>
      </c>
      <c r="Z678" s="152">
        <v>43277</v>
      </c>
      <c r="AA678" s="152">
        <v>43290</v>
      </c>
      <c r="AB678" s="152">
        <v>43340</v>
      </c>
      <c r="AC678" s="130" t="s">
        <v>2145</v>
      </c>
      <c r="AD678" s="125">
        <v>982463.37</v>
      </c>
      <c r="AE678" s="113">
        <f t="shared" si="101"/>
        <v>0</v>
      </c>
      <c r="AF678" s="60">
        <f t="shared" si="102"/>
        <v>0</v>
      </c>
      <c r="AG678" s="60">
        <f t="shared" si="103"/>
        <v>0</v>
      </c>
      <c r="AH678" s="60">
        <f t="shared" si="104"/>
        <v>1</v>
      </c>
      <c r="AI678" s="60">
        <f t="shared" si="105"/>
        <v>0</v>
      </c>
      <c r="AJ678" s="60">
        <f t="shared" si="106"/>
        <v>0</v>
      </c>
      <c r="AK678" s="60">
        <f t="shared" si="107"/>
        <v>0</v>
      </c>
      <c r="AL678" s="60">
        <f t="shared" si="108"/>
        <v>0</v>
      </c>
      <c r="AM678" s="60">
        <f t="shared" si="109"/>
        <v>1</v>
      </c>
      <c r="AN678" s="60">
        <f t="shared" si="110"/>
        <v>0</v>
      </c>
      <c r="AP678"/>
    </row>
    <row r="679" spans="1:42" ht="35.450000000000003" hidden="1" customHeight="1">
      <c r="A679" s="26" t="s">
        <v>1297</v>
      </c>
      <c r="B679" s="34" t="s">
        <v>1775</v>
      </c>
      <c r="C679" s="26">
        <v>302361</v>
      </c>
      <c r="D679" s="35" t="s">
        <v>1791</v>
      </c>
      <c r="E679" s="35" t="s">
        <v>1792</v>
      </c>
      <c r="F679" s="36">
        <v>0</v>
      </c>
      <c r="G679" s="33"/>
      <c r="H679" s="34">
        <v>1</v>
      </c>
      <c r="I679" s="32"/>
      <c r="J679" s="32"/>
      <c r="K679" s="31"/>
      <c r="L679" s="31"/>
      <c r="M679" s="33"/>
      <c r="N679" s="39">
        <v>1473366.6544418808</v>
      </c>
      <c r="O679" s="40" t="s">
        <v>1901</v>
      </c>
      <c r="P679" s="68">
        <v>1</v>
      </c>
      <c r="Q679" s="95" t="s">
        <v>2131</v>
      </c>
      <c r="R679" s="100">
        <v>1</v>
      </c>
      <c r="S679" s="100">
        <v>1</v>
      </c>
      <c r="T679" s="95" t="s">
        <v>3465</v>
      </c>
      <c r="U679" s="95"/>
      <c r="V679" s="95" t="s">
        <v>3466</v>
      </c>
      <c r="W679" s="95" t="s">
        <v>3466</v>
      </c>
      <c r="X679" s="95" t="s">
        <v>1957</v>
      </c>
      <c r="Y679" s="95" t="s">
        <v>3467</v>
      </c>
      <c r="Z679" s="95" t="s">
        <v>2108</v>
      </c>
      <c r="AA679" s="95" t="s">
        <v>3468</v>
      </c>
      <c r="AB679" s="95" t="s">
        <v>3469</v>
      </c>
      <c r="AC679" s="95" t="s">
        <v>3470</v>
      </c>
      <c r="AD679" s="95">
        <v>1098409.6000000001</v>
      </c>
      <c r="AE679" s="113">
        <f t="shared" si="101"/>
        <v>0</v>
      </c>
      <c r="AF679" s="60">
        <f t="shared" si="102"/>
        <v>0</v>
      </c>
      <c r="AG679" s="60">
        <f t="shared" si="103"/>
        <v>0</v>
      </c>
      <c r="AH679" s="60">
        <f t="shared" si="104"/>
        <v>0</v>
      </c>
      <c r="AI679" s="60">
        <f t="shared" si="105"/>
        <v>1</v>
      </c>
      <c r="AJ679" s="60">
        <f t="shared" si="106"/>
        <v>0</v>
      </c>
      <c r="AK679" s="60">
        <f t="shared" si="107"/>
        <v>0</v>
      </c>
      <c r="AL679" s="60">
        <f t="shared" si="108"/>
        <v>0</v>
      </c>
      <c r="AM679" s="60">
        <f t="shared" si="109"/>
        <v>0</v>
      </c>
      <c r="AN679" s="60">
        <f t="shared" si="110"/>
        <v>1</v>
      </c>
      <c r="AP679" s="359" t="s">
        <v>3548</v>
      </c>
    </row>
    <row r="680" spans="1:42" ht="35.450000000000003" hidden="1" customHeight="1">
      <c r="A680" s="26" t="s">
        <v>1297</v>
      </c>
      <c r="B680" s="34" t="s">
        <v>1775</v>
      </c>
      <c r="C680" s="26">
        <v>302376</v>
      </c>
      <c r="D680" s="35" t="s">
        <v>1813</v>
      </c>
      <c r="E680" s="35" t="s">
        <v>1792</v>
      </c>
      <c r="F680" s="36">
        <v>0</v>
      </c>
      <c r="G680" s="33"/>
      <c r="H680" s="34">
        <v>1</v>
      </c>
      <c r="I680" s="32"/>
      <c r="J680" s="32"/>
      <c r="K680" s="31"/>
      <c r="L680" s="31"/>
      <c r="M680" s="33"/>
      <c r="N680" s="39">
        <v>763541.35802078398</v>
      </c>
      <c r="O680" s="40" t="s">
        <v>1901</v>
      </c>
      <c r="P680" s="68">
        <v>1</v>
      </c>
      <c r="Q680" s="283" t="s">
        <v>2131</v>
      </c>
      <c r="R680" s="100">
        <v>1</v>
      </c>
      <c r="S680" s="100">
        <v>1</v>
      </c>
      <c r="T680" s="95" t="s">
        <v>3465</v>
      </c>
      <c r="U680" s="95"/>
      <c r="V680" s="95" t="s">
        <v>3466</v>
      </c>
      <c r="W680" s="95" t="s">
        <v>3466</v>
      </c>
      <c r="X680" s="95" t="s">
        <v>1957</v>
      </c>
      <c r="Y680" s="95" t="s">
        <v>3467</v>
      </c>
      <c r="Z680" s="95" t="s">
        <v>2108</v>
      </c>
      <c r="AA680" s="95" t="s">
        <v>3468</v>
      </c>
      <c r="AB680" s="95" t="s">
        <v>3469</v>
      </c>
      <c r="AC680" s="95" t="s">
        <v>3470</v>
      </c>
      <c r="AD680" s="95">
        <v>737317.19</v>
      </c>
      <c r="AE680" s="113">
        <f t="shared" si="101"/>
        <v>0</v>
      </c>
      <c r="AF680" s="60">
        <f t="shared" si="102"/>
        <v>0</v>
      </c>
      <c r="AG680" s="60">
        <f t="shared" si="103"/>
        <v>0</v>
      </c>
      <c r="AH680" s="60">
        <f t="shared" si="104"/>
        <v>0</v>
      </c>
      <c r="AI680" s="60">
        <f t="shared" si="105"/>
        <v>1</v>
      </c>
      <c r="AJ680" s="60">
        <f t="shared" si="106"/>
        <v>0</v>
      </c>
      <c r="AK680" s="60">
        <f t="shared" si="107"/>
        <v>0</v>
      </c>
      <c r="AL680" s="60">
        <f t="shared" si="108"/>
        <v>0</v>
      </c>
      <c r="AM680" s="60">
        <f t="shared" si="109"/>
        <v>0</v>
      </c>
      <c r="AN680" s="60">
        <f t="shared" si="110"/>
        <v>1</v>
      </c>
      <c r="AP680" s="359" t="s">
        <v>3548</v>
      </c>
    </row>
    <row r="681" spans="1:42" ht="35.450000000000003" hidden="1" customHeight="1">
      <c r="A681" s="26" t="s">
        <v>1297</v>
      </c>
      <c r="B681" s="34" t="s">
        <v>1775</v>
      </c>
      <c r="C681" s="26">
        <v>302346</v>
      </c>
      <c r="D681" s="35" t="s">
        <v>1816</v>
      </c>
      <c r="E681" s="35" t="s">
        <v>1817</v>
      </c>
      <c r="F681" s="36">
        <v>0</v>
      </c>
      <c r="G681" s="33"/>
      <c r="H681" s="34">
        <v>1</v>
      </c>
      <c r="I681" s="32"/>
      <c r="J681" s="32"/>
      <c r="K681" s="31"/>
      <c r="L681" s="31"/>
      <c r="M681" s="33"/>
      <c r="N681" s="39">
        <v>1574739.8</v>
      </c>
      <c r="O681" s="40" t="s">
        <v>1901</v>
      </c>
      <c r="P681" s="68">
        <v>1</v>
      </c>
      <c r="Q681" s="283" t="s">
        <v>2131</v>
      </c>
      <c r="R681" s="100">
        <v>1</v>
      </c>
      <c r="S681" s="100">
        <v>1</v>
      </c>
      <c r="T681" s="95" t="s">
        <v>3465</v>
      </c>
      <c r="U681" s="95"/>
      <c r="V681" s="95" t="s">
        <v>3471</v>
      </c>
      <c r="W681" s="95" t="s">
        <v>3471</v>
      </c>
      <c r="X681" s="95" t="s">
        <v>1957</v>
      </c>
      <c r="Y681" s="95" t="s">
        <v>3467</v>
      </c>
      <c r="Z681" s="95" t="s">
        <v>2108</v>
      </c>
      <c r="AA681" s="95" t="s">
        <v>3468</v>
      </c>
      <c r="AB681" s="95" t="s">
        <v>3469</v>
      </c>
      <c r="AC681" s="95" t="s">
        <v>3470</v>
      </c>
      <c r="AD681" s="95">
        <v>1142078.54</v>
      </c>
      <c r="AE681" s="113">
        <f t="shared" si="101"/>
        <v>0</v>
      </c>
      <c r="AF681" s="60">
        <f t="shared" si="102"/>
        <v>0</v>
      </c>
      <c r="AG681" s="60">
        <f t="shared" si="103"/>
        <v>0</v>
      </c>
      <c r="AH681" s="60">
        <f t="shared" si="104"/>
        <v>0</v>
      </c>
      <c r="AI681" s="60">
        <f t="shared" si="105"/>
        <v>1</v>
      </c>
      <c r="AJ681" s="60">
        <f t="shared" si="106"/>
        <v>0</v>
      </c>
      <c r="AK681" s="60">
        <f t="shared" si="107"/>
        <v>0</v>
      </c>
      <c r="AL681" s="60">
        <f t="shared" si="108"/>
        <v>0</v>
      </c>
      <c r="AM681" s="60">
        <f t="shared" si="109"/>
        <v>0</v>
      </c>
      <c r="AN681" s="60">
        <f t="shared" si="110"/>
        <v>1</v>
      </c>
      <c r="AP681" s="359" t="s">
        <v>3548</v>
      </c>
    </row>
    <row r="682" spans="1:42" ht="35.450000000000003" hidden="1" customHeight="1">
      <c r="A682" s="26" t="s">
        <v>1297</v>
      </c>
      <c r="B682" s="34" t="s">
        <v>1775</v>
      </c>
      <c r="C682" s="26">
        <v>302347</v>
      </c>
      <c r="D682" s="35" t="s">
        <v>1807</v>
      </c>
      <c r="E682" s="35" t="s">
        <v>1808</v>
      </c>
      <c r="F682" s="36">
        <v>0</v>
      </c>
      <c r="G682" s="33"/>
      <c r="H682" s="34">
        <v>1</v>
      </c>
      <c r="I682" s="32"/>
      <c r="J682" s="32"/>
      <c r="K682" s="31"/>
      <c r="L682" s="31"/>
      <c r="M682" s="33"/>
      <c r="N682" s="39">
        <v>1893925.7548533003</v>
      </c>
      <c r="O682" s="40" t="s">
        <v>1901</v>
      </c>
      <c r="P682" s="68">
        <v>1</v>
      </c>
      <c r="Q682" s="283" t="s">
        <v>2131</v>
      </c>
      <c r="R682" s="100">
        <v>1</v>
      </c>
      <c r="S682" s="100">
        <v>1</v>
      </c>
      <c r="T682" s="95" t="s">
        <v>3465</v>
      </c>
      <c r="U682" s="95"/>
      <c r="V682" s="95" t="s">
        <v>3472</v>
      </c>
      <c r="W682" s="95" t="s">
        <v>3472</v>
      </c>
      <c r="X682" s="95" t="s">
        <v>1957</v>
      </c>
      <c r="Y682" s="95" t="s">
        <v>3467</v>
      </c>
      <c r="Z682" s="95" t="s">
        <v>2108</v>
      </c>
      <c r="AA682" s="95" t="s">
        <v>3468</v>
      </c>
      <c r="AB682" s="95" t="s">
        <v>3469</v>
      </c>
      <c r="AC682" s="95" t="s">
        <v>3470</v>
      </c>
      <c r="AD682" s="95">
        <v>1511206.51</v>
      </c>
      <c r="AE682" s="113">
        <f t="shared" si="101"/>
        <v>0</v>
      </c>
      <c r="AF682" s="60">
        <f t="shared" si="102"/>
        <v>0</v>
      </c>
      <c r="AG682" s="60">
        <f t="shared" si="103"/>
        <v>0</v>
      </c>
      <c r="AH682" s="60">
        <f t="shared" si="104"/>
        <v>0</v>
      </c>
      <c r="AI682" s="60">
        <f t="shared" si="105"/>
        <v>1</v>
      </c>
      <c r="AJ682" s="60">
        <f t="shared" si="106"/>
        <v>0</v>
      </c>
      <c r="AK682" s="60">
        <f t="shared" si="107"/>
        <v>0</v>
      </c>
      <c r="AL682" s="60">
        <f t="shared" si="108"/>
        <v>0</v>
      </c>
      <c r="AM682" s="60">
        <f t="shared" si="109"/>
        <v>0</v>
      </c>
      <c r="AN682" s="60">
        <f t="shared" si="110"/>
        <v>1</v>
      </c>
      <c r="AP682" s="359" t="s">
        <v>3548</v>
      </c>
    </row>
    <row r="683" spans="1:42" ht="35.450000000000003" hidden="1" customHeight="1">
      <c r="A683" s="26" t="s">
        <v>1297</v>
      </c>
      <c r="B683" s="34" t="s">
        <v>1775</v>
      </c>
      <c r="C683" s="26">
        <v>302368</v>
      </c>
      <c r="D683" s="35" t="s">
        <v>1824</v>
      </c>
      <c r="E683" s="35" t="s">
        <v>1825</v>
      </c>
      <c r="F683" s="36">
        <v>0</v>
      </c>
      <c r="G683" s="33"/>
      <c r="H683" s="34">
        <v>1</v>
      </c>
      <c r="I683" s="32"/>
      <c r="J683" s="32"/>
      <c r="K683" s="31"/>
      <c r="L683" s="31"/>
      <c r="M683" s="33"/>
      <c r="N683" s="39">
        <v>1167437.5</v>
      </c>
      <c r="O683" s="40" t="s">
        <v>1901</v>
      </c>
      <c r="P683" s="68">
        <v>1</v>
      </c>
      <c r="Q683" s="283" t="s">
        <v>2131</v>
      </c>
      <c r="R683" s="100">
        <v>1</v>
      </c>
      <c r="S683" s="100">
        <v>1</v>
      </c>
      <c r="T683" s="95" t="s">
        <v>3465</v>
      </c>
      <c r="U683" s="95"/>
      <c r="V683" s="95" t="s">
        <v>3472</v>
      </c>
      <c r="W683" s="95" t="s">
        <v>3472</v>
      </c>
      <c r="X683" s="95" t="s">
        <v>1957</v>
      </c>
      <c r="Y683" s="95" t="s">
        <v>3467</v>
      </c>
      <c r="Z683" s="95" t="s">
        <v>2108</v>
      </c>
      <c r="AA683" s="95" t="s">
        <v>3468</v>
      </c>
      <c r="AB683" s="95" t="s">
        <v>3469</v>
      </c>
      <c r="AC683" s="95" t="s">
        <v>3470</v>
      </c>
      <c r="AD683" s="95">
        <v>872394.36</v>
      </c>
      <c r="AE683" s="113">
        <f t="shared" si="101"/>
        <v>0</v>
      </c>
      <c r="AF683" s="60">
        <f t="shared" si="102"/>
        <v>0</v>
      </c>
      <c r="AG683" s="60">
        <f t="shared" si="103"/>
        <v>0</v>
      </c>
      <c r="AH683" s="60">
        <f t="shared" si="104"/>
        <v>0</v>
      </c>
      <c r="AI683" s="60">
        <f t="shared" si="105"/>
        <v>1</v>
      </c>
      <c r="AJ683" s="60">
        <f t="shared" si="106"/>
        <v>0</v>
      </c>
      <c r="AK683" s="60">
        <f t="shared" si="107"/>
        <v>0</v>
      </c>
      <c r="AL683" s="60">
        <f t="shared" si="108"/>
        <v>0</v>
      </c>
      <c r="AM683" s="60">
        <f t="shared" si="109"/>
        <v>0</v>
      </c>
      <c r="AN683" s="60">
        <f t="shared" si="110"/>
        <v>1</v>
      </c>
      <c r="AP683" s="359" t="s">
        <v>3548</v>
      </c>
    </row>
    <row r="684" spans="1:42" ht="35.450000000000003" hidden="1" customHeight="1">
      <c r="A684" s="26" t="s">
        <v>1297</v>
      </c>
      <c r="B684" s="34" t="s">
        <v>1775</v>
      </c>
      <c r="C684" s="26">
        <v>302379</v>
      </c>
      <c r="D684" s="35" t="s">
        <v>1830</v>
      </c>
      <c r="E684" s="35" t="s">
        <v>1825</v>
      </c>
      <c r="F684" s="36">
        <v>0</v>
      </c>
      <c r="G684" s="33"/>
      <c r="H684" s="34">
        <v>1</v>
      </c>
      <c r="I684" s="32"/>
      <c r="J684" s="32"/>
      <c r="K684" s="31"/>
      <c r="L684" s="31"/>
      <c r="M684" s="33"/>
      <c r="N684" s="39">
        <v>1232482</v>
      </c>
      <c r="O684" s="40" t="s">
        <v>1901</v>
      </c>
      <c r="P684" s="68">
        <v>1</v>
      </c>
      <c r="Q684" s="283" t="s">
        <v>2131</v>
      </c>
      <c r="R684" s="100">
        <v>1</v>
      </c>
      <c r="S684" s="100">
        <v>1</v>
      </c>
      <c r="T684" s="95" t="s">
        <v>3465</v>
      </c>
      <c r="U684" s="95"/>
      <c r="V684" s="95" t="s">
        <v>3472</v>
      </c>
      <c r="W684" s="95" t="s">
        <v>3472</v>
      </c>
      <c r="X684" s="95" t="s">
        <v>1957</v>
      </c>
      <c r="Y684" s="95" t="s">
        <v>3467</v>
      </c>
      <c r="Z684" s="95" t="s">
        <v>2108</v>
      </c>
      <c r="AA684" s="95" t="s">
        <v>3468</v>
      </c>
      <c r="AB684" s="95" t="s">
        <v>3469</v>
      </c>
      <c r="AC684" s="95" t="s">
        <v>3470</v>
      </c>
      <c r="AD684" s="95">
        <v>1150672.42</v>
      </c>
      <c r="AE684" s="113">
        <f t="shared" si="101"/>
        <v>0</v>
      </c>
      <c r="AF684" s="60">
        <f t="shared" si="102"/>
        <v>0</v>
      </c>
      <c r="AG684" s="60">
        <f t="shared" si="103"/>
        <v>0</v>
      </c>
      <c r="AH684" s="60">
        <f t="shared" si="104"/>
        <v>0</v>
      </c>
      <c r="AI684" s="60">
        <f t="shared" si="105"/>
        <v>1</v>
      </c>
      <c r="AJ684" s="60">
        <f t="shared" si="106"/>
        <v>0</v>
      </c>
      <c r="AK684" s="60">
        <f t="shared" si="107"/>
        <v>0</v>
      </c>
      <c r="AL684" s="60">
        <f t="shared" si="108"/>
        <v>0</v>
      </c>
      <c r="AM684" s="60">
        <f t="shared" si="109"/>
        <v>0</v>
      </c>
      <c r="AN684" s="60">
        <f t="shared" si="110"/>
        <v>1</v>
      </c>
      <c r="AP684" s="359" t="s">
        <v>3548</v>
      </c>
    </row>
    <row r="685" spans="1:42" ht="35.450000000000003" hidden="1" customHeight="1">
      <c r="A685" s="26" t="s">
        <v>1297</v>
      </c>
      <c r="B685" s="34" t="s">
        <v>1775</v>
      </c>
      <c r="C685" s="26">
        <v>310709</v>
      </c>
      <c r="D685" s="35" t="s">
        <v>1826</v>
      </c>
      <c r="E685" s="35" t="s">
        <v>1825</v>
      </c>
      <c r="F685" s="36">
        <v>0</v>
      </c>
      <c r="G685" s="33"/>
      <c r="H685" s="34">
        <v>1</v>
      </c>
      <c r="I685" s="32"/>
      <c r="J685" s="32"/>
      <c r="K685" s="31"/>
      <c r="L685" s="31"/>
      <c r="M685" s="33"/>
      <c r="N685" s="39">
        <v>1180187.6299999999</v>
      </c>
      <c r="O685" s="40" t="s">
        <v>1901</v>
      </c>
      <c r="P685" s="68">
        <v>1</v>
      </c>
      <c r="Q685" s="283" t="s">
        <v>2131</v>
      </c>
      <c r="R685" s="100">
        <v>1</v>
      </c>
      <c r="S685" s="100">
        <v>1</v>
      </c>
      <c r="T685" s="95" t="s">
        <v>3465</v>
      </c>
      <c r="U685" s="95"/>
      <c r="V685" s="95" t="s">
        <v>3472</v>
      </c>
      <c r="W685" s="95" t="s">
        <v>3472</v>
      </c>
      <c r="X685" s="95" t="s">
        <v>1957</v>
      </c>
      <c r="Y685" s="95" t="s">
        <v>3467</v>
      </c>
      <c r="Z685" s="95" t="s">
        <v>2108</v>
      </c>
      <c r="AA685" s="95" t="s">
        <v>3468</v>
      </c>
      <c r="AB685" s="95" t="s">
        <v>3469</v>
      </c>
      <c r="AC685" s="95" t="s">
        <v>3470</v>
      </c>
      <c r="AD685" s="95">
        <v>867967.43</v>
      </c>
      <c r="AE685" s="113">
        <f t="shared" si="101"/>
        <v>0</v>
      </c>
      <c r="AF685" s="60">
        <f t="shared" si="102"/>
        <v>0</v>
      </c>
      <c r="AG685" s="60">
        <f t="shared" si="103"/>
        <v>0</v>
      </c>
      <c r="AH685" s="60">
        <f t="shared" si="104"/>
        <v>0</v>
      </c>
      <c r="AI685" s="60">
        <f t="shared" si="105"/>
        <v>1</v>
      </c>
      <c r="AJ685" s="60">
        <f t="shared" si="106"/>
        <v>0</v>
      </c>
      <c r="AK685" s="60">
        <f t="shared" si="107"/>
        <v>0</v>
      </c>
      <c r="AL685" s="60">
        <f t="shared" si="108"/>
        <v>0</v>
      </c>
      <c r="AM685" s="60">
        <f t="shared" si="109"/>
        <v>0</v>
      </c>
      <c r="AN685" s="60">
        <f t="shared" si="110"/>
        <v>1</v>
      </c>
      <c r="AP685" s="359" t="s">
        <v>3548</v>
      </c>
    </row>
    <row r="686" spans="1:42" ht="35.450000000000003" hidden="1" customHeight="1">
      <c r="A686" s="26" t="s">
        <v>1297</v>
      </c>
      <c r="B686" s="34" t="s">
        <v>1775</v>
      </c>
      <c r="C686" s="26">
        <v>302348</v>
      </c>
      <c r="D686" s="35" t="s">
        <v>1782</v>
      </c>
      <c r="E686" s="35" t="s">
        <v>1783</v>
      </c>
      <c r="F686" s="36">
        <v>0</v>
      </c>
      <c r="G686" s="33"/>
      <c r="H686" s="34">
        <v>1</v>
      </c>
      <c r="I686" s="32"/>
      <c r="J686" s="32"/>
      <c r="K686" s="31"/>
      <c r="L686" s="31"/>
      <c r="M686" s="33"/>
      <c r="N686" s="39">
        <v>1560551.4094418806</v>
      </c>
      <c r="O686" s="40" t="s">
        <v>1901</v>
      </c>
      <c r="P686" s="68">
        <v>1</v>
      </c>
      <c r="Q686" s="283" t="s">
        <v>2131</v>
      </c>
      <c r="R686" s="100">
        <v>1</v>
      </c>
      <c r="S686" s="100">
        <v>1</v>
      </c>
      <c r="T686" s="95" t="s">
        <v>3465</v>
      </c>
      <c r="U686" s="95"/>
      <c r="V686" s="95" t="s">
        <v>3471</v>
      </c>
      <c r="W686" s="95" t="s">
        <v>3471</v>
      </c>
      <c r="X686" s="95" t="s">
        <v>1957</v>
      </c>
      <c r="Y686" s="95" t="s">
        <v>3467</v>
      </c>
      <c r="Z686" s="95" t="s">
        <v>2108</v>
      </c>
      <c r="AA686" s="95" t="s">
        <v>3468</v>
      </c>
      <c r="AB686" s="95" t="s">
        <v>3469</v>
      </c>
      <c r="AC686" s="95" t="s">
        <v>3470</v>
      </c>
      <c r="AD686" s="95">
        <v>1063790.67</v>
      </c>
      <c r="AE686" s="113">
        <f t="shared" si="101"/>
        <v>0</v>
      </c>
      <c r="AF686" s="60">
        <f t="shared" si="102"/>
        <v>0</v>
      </c>
      <c r="AG686" s="60">
        <f t="shared" si="103"/>
        <v>0</v>
      </c>
      <c r="AH686" s="60">
        <f t="shared" si="104"/>
        <v>0</v>
      </c>
      <c r="AI686" s="60">
        <f t="shared" si="105"/>
        <v>1</v>
      </c>
      <c r="AJ686" s="60">
        <f t="shared" si="106"/>
        <v>0</v>
      </c>
      <c r="AK686" s="60">
        <f t="shared" si="107"/>
        <v>0</v>
      </c>
      <c r="AL686" s="60">
        <f t="shared" si="108"/>
        <v>0</v>
      </c>
      <c r="AM686" s="60">
        <f t="shared" si="109"/>
        <v>0</v>
      </c>
      <c r="AN686" s="60">
        <f t="shared" si="110"/>
        <v>1</v>
      </c>
      <c r="AP686" s="359" t="s">
        <v>3548</v>
      </c>
    </row>
    <row r="687" spans="1:42" ht="35.450000000000003" hidden="1" customHeight="1">
      <c r="A687" s="26" t="s">
        <v>1297</v>
      </c>
      <c r="B687" s="34" t="s">
        <v>1775</v>
      </c>
      <c r="C687" s="26">
        <v>302349</v>
      </c>
      <c r="D687" s="35" t="s">
        <v>1787</v>
      </c>
      <c r="E687" s="35" t="s">
        <v>1788</v>
      </c>
      <c r="F687" s="36">
        <v>0</v>
      </c>
      <c r="G687" s="33"/>
      <c r="H687" s="34">
        <v>1</v>
      </c>
      <c r="I687" s="32"/>
      <c r="J687" s="32"/>
      <c r="K687" s="31"/>
      <c r="L687" s="31"/>
      <c r="M687" s="33"/>
      <c r="N687" s="39">
        <v>1468090.4044418808</v>
      </c>
      <c r="O687" s="40" t="s">
        <v>1901</v>
      </c>
      <c r="P687" s="68">
        <v>1</v>
      </c>
      <c r="Q687" s="283" t="s">
        <v>2131</v>
      </c>
      <c r="R687" s="100">
        <v>1</v>
      </c>
      <c r="S687" s="100">
        <v>1</v>
      </c>
      <c r="T687" s="95" t="s">
        <v>3465</v>
      </c>
      <c r="U687" s="95"/>
      <c r="V687" s="95" t="s">
        <v>3473</v>
      </c>
      <c r="W687" s="95" t="s">
        <v>3473</v>
      </c>
      <c r="X687" s="95" t="s">
        <v>1957</v>
      </c>
      <c r="Y687" s="95" t="s">
        <v>3467</v>
      </c>
      <c r="Z687" s="95" t="s">
        <v>2108</v>
      </c>
      <c r="AA687" s="95" t="s">
        <v>3468</v>
      </c>
      <c r="AB687" s="95" t="s">
        <v>3469</v>
      </c>
      <c r="AC687" s="95" t="s">
        <v>3470</v>
      </c>
      <c r="AD687" s="95">
        <v>1099736.23</v>
      </c>
      <c r="AE687" s="113">
        <f t="shared" si="101"/>
        <v>0</v>
      </c>
      <c r="AF687" s="60">
        <f t="shared" si="102"/>
        <v>0</v>
      </c>
      <c r="AG687" s="60">
        <f t="shared" si="103"/>
        <v>0</v>
      </c>
      <c r="AH687" s="60">
        <f t="shared" si="104"/>
        <v>0</v>
      </c>
      <c r="AI687" s="60">
        <f t="shared" si="105"/>
        <v>1</v>
      </c>
      <c r="AJ687" s="60">
        <f t="shared" si="106"/>
        <v>0</v>
      </c>
      <c r="AK687" s="60">
        <f t="shared" si="107"/>
        <v>0</v>
      </c>
      <c r="AL687" s="60">
        <f t="shared" si="108"/>
        <v>0</v>
      </c>
      <c r="AM687" s="60">
        <f t="shared" si="109"/>
        <v>0</v>
      </c>
      <c r="AN687" s="60">
        <f t="shared" si="110"/>
        <v>1</v>
      </c>
      <c r="AP687" s="359" t="s">
        <v>3548</v>
      </c>
    </row>
    <row r="688" spans="1:42" ht="35.450000000000003" hidden="1" customHeight="1">
      <c r="A688" s="26" t="s">
        <v>1297</v>
      </c>
      <c r="B688" s="34" t="s">
        <v>1775</v>
      </c>
      <c r="C688" s="26">
        <v>302358</v>
      </c>
      <c r="D688" s="35" t="s">
        <v>1790</v>
      </c>
      <c r="E688" s="35" t="s">
        <v>1788</v>
      </c>
      <c r="F688" s="36">
        <v>0</v>
      </c>
      <c r="G688" s="33"/>
      <c r="H688" s="34">
        <v>1</v>
      </c>
      <c r="I688" s="32"/>
      <c r="J688" s="32"/>
      <c r="K688" s="31"/>
      <c r="L688" s="31"/>
      <c r="M688" s="33"/>
      <c r="N688" s="39">
        <v>1528613.09</v>
      </c>
      <c r="O688" s="40" t="s">
        <v>1901</v>
      </c>
      <c r="P688" s="68">
        <v>1</v>
      </c>
      <c r="Q688" s="283" t="s">
        <v>2131</v>
      </c>
      <c r="R688" s="100">
        <v>1</v>
      </c>
      <c r="S688" s="100">
        <v>1</v>
      </c>
      <c r="T688" s="95" t="s">
        <v>3465</v>
      </c>
      <c r="U688" s="95"/>
      <c r="V688" s="95" t="s">
        <v>3473</v>
      </c>
      <c r="W688" s="95" t="s">
        <v>3473</v>
      </c>
      <c r="X688" s="95" t="s">
        <v>1957</v>
      </c>
      <c r="Y688" s="95" t="s">
        <v>3467</v>
      </c>
      <c r="Z688" s="95" t="s">
        <v>2108</v>
      </c>
      <c r="AA688" s="95" t="s">
        <v>3468</v>
      </c>
      <c r="AB688" s="95" t="s">
        <v>3469</v>
      </c>
      <c r="AC688" s="95" t="s">
        <v>3470</v>
      </c>
      <c r="AD688" s="95">
        <v>1213982.18</v>
      </c>
      <c r="AE688" s="113">
        <f t="shared" si="101"/>
        <v>0</v>
      </c>
      <c r="AF688" s="60">
        <f t="shared" si="102"/>
        <v>0</v>
      </c>
      <c r="AG688" s="60">
        <f t="shared" si="103"/>
        <v>0</v>
      </c>
      <c r="AH688" s="60">
        <f t="shared" si="104"/>
        <v>0</v>
      </c>
      <c r="AI688" s="60">
        <f t="shared" si="105"/>
        <v>1</v>
      </c>
      <c r="AJ688" s="60">
        <f t="shared" si="106"/>
        <v>0</v>
      </c>
      <c r="AK688" s="60">
        <f t="shared" si="107"/>
        <v>0</v>
      </c>
      <c r="AL688" s="60">
        <f t="shared" si="108"/>
        <v>0</v>
      </c>
      <c r="AM688" s="60">
        <f t="shared" si="109"/>
        <v>0</v>
      </c>
      <c r="AN688" s="60">
        <f t="shared" si="110"/>
        <v>1</v>
      </c>
      <c r="AP688" s="359" t="s">
        <v>3548</v>
      </c>
    </row>
    <row r="689" spans="1:42" ht="35.450000000000003" hidden="1" customHeight="1">
      <c r="A689" s="26" t="s">
        <v>1297</v>
      </c>
      <c r="B689" s="34" t="s">
        <v>1775</v>
      </c>
      <c r="C689" s="26">
        <v>302366</v>
      </c>
      <c r="D689" s="35" t="s">
        <v>1795</v>
      </c>
      <c r="E689" s="35" t="s">
        <v>1788</v>
      </c>
      <c r="F689" s="36">
        <v>0</v>
      </c>
      <c r="G689" s="33"/>
      <c r="H689" s="34">
        <v>1</v>
      </c>
      <c r="I689" s="32"/>
      <c r="J689" s="32"/>
      <c r="K689" s="31"/>
      <c r="L689" s="31"/>
      <c r="M689" s="33"/>
      <c r="N689" s="39">
        <v>1644507.0994418806</v>
      </c>
      <c r="O689" s="40" t="s">
        <v>1901</v>
      </c>
      <c r="P689" s="68">
        <v>1</v>
      </c>
      <c r="Q689" s="283" t="s">
        <v>2131</v>
      </c>
      <c r="R689" s="100">
        <v>1</v>
      </c>
      <c r="S689" s="100">
        <v>1</v>
      </c>
      <c r="T689" s="95" t="s">
        <v>3465</v>
      </c>
      <c r="U689" s="95"/>
      <c r="V689" s="95" t="s">
        <v>3473</v>
      </c>
      <c r="W689" s="95" t="s">
        <v>3473</v>
      </c>
      <c r="X689" s="95" t="s">
        <v>1957</v>
      </c>
      <c r="Y689" s="95" t="s">
        <v>3467</v>
      </c>
      <c r="Z689" s="95" t="s">
        <v>2108</v>
      </c>
      <c r="AA689" s="95" t="s">
        <v>3468</v>
      </c>
      <c r="AB689" s="95" t="s">
        <v>3469</v>
      </c>
      <c r="AC689" s="95" t="s">
        <v>3470</v>
      </c>
      <c r="AD689" s="95">
        <v>1099736.23</v>
      </c>
      <c r="AE689" s="113">
        <f t="shared" si="101"/>
        <v>0</v>
      </c>
      <c r="AF689" s="60">
        <f t="shared" si="102"/>
        <v>0</v>
      </c>
      <c r="AG689" s="60">
        <f t="shared" si="103"/>
        <v>0</v>
      </c>
      <c r="AH689" s="60">
        <f t="shared" si="104"/>
        <v>0</v>
      </c>
      <c r="AI689" s="60">
        <f t="shared" si="105"/>
        <v>1</v>
      </c>
      <c r="AJ689" s="60">
        <f t="shared" si="106"/>
        <v>0</v>
      </c>
      <c r="AK689" s="60">
        <f t="shared" si="107"/>
        <v>0</v>
      </c>
      <c r="AL689" s="60">
        <f t="shared" si="108"/>
        <v>0</v>
      </c>
      <c r="AM689" s="60">
        <f t="shared" si="109"/>
        <v>0</v>
      </c>
      <c r="AN689" s="60">
        <f t="shared" si="110"/>
        <v>1</v>
      </c>
      <c r="AP689" s="359" t="s">
        <v>3548</v>
      </c>
    </row>
    <row r="690" spans="1:42" ht="35.450000000000003" hidden="1" customHeight="1">
      <c r="A690" s="26" t="s">
        <v>1297</v>
      </c>
      <c r="B690" s="34" t="s">
        <v>1775</v>
      </c>
      <c r="C690" s="26">
        <v>310701</v>
      </c>
      <c r="D690" s="35" t="s">
        <v>1798</v>
      </c>
      <c r="E690" s="35" t="s">
        <v>1788</v>
      </c>
      <c r="F690" s="36">
        <v>0</v>
      </c>
      <c r="G690" s="33"/>
      <c r="H690" s="34">
        <v>1</v>
      </c>
      <c r="I690" s="32"/>
      <c r="J690" s="32"/>
      <c r="K690" s="31"/>
      <c r="L690" s="31"/>
      <c r="M690" s="33"/>
      <c r="N690" s="39">
        <v>1576380.1594418806</v>
      </c>
      <c r="O690" s="40" t="s">
        <v>1901</v>
      </c>
      <c r="P690" s="68">
        <v>1</v>
      </c>
      <c r="Q690" s="283" t="s">
        <v>2131</v>
      </c>
      <c r="R690" s="100">
        <v>1</v>
      </c>
      <c r="S690" s="100">
        <v>1</v>
      </c>
      <c r="T690" s="95" t="s">
        <v>3465</v>
      </c>
      <c r="U690" s="95"/>
      <c r="V690" s="95" t="s">
        <v>3473</v>
      </c>
      <c r="W690" s="95" t="s">
        <v>3473</v>
      </c>
      <c r="X690" s="95" t="s">
        <v>1957</v>
      </c>
      <c r="Y690" s="95" t="s">
        <v>3467</v>
      </c>
      <c r="Z690" s="95" t="s">
        <v>2108</v>
      </c>
      <c r="AA690" s="95" t="s">
        <v>3468</v>
      </c>
      <c r="AB690" s="95" t="s">
        <v>3469</v>
      </c>
      <c r="AC690" s="95" t="s">
        <v>3470</v>
      </c>
      <c r="AD690" s="95">
        <v>1102389.47</v>
      </c>
      <c r="AE690" s="113">
        <f t="shared" si="101"/>
        <v>0</v>
      </c>
      <c r="AF690" s="60">
        <f t="shared" si="102"/>
        <v>0</v>
      </c>
      <c r="AG690" s="60">
        <f t="shared" si="103"/>
        <v>0</v>
      </c>
      <c r="AH690" s="60">
        <f t="shared" si="104"/>
        <v>0</v>
      </c>
      <c r="AI690" s="60">
        <f t="shared" si="105"/>
        <v>1</v>
      </c>
      <c r="AJ690" s="60">
        <f t="shared" si="106"/>
        <v>0</v>
      </c>
      <c r="AK690" s="60">
        <f t="shared" si="107"/>
        <v>0</v>
      </c>
      <c r="AL690" s="60">
        <f t="shared" si="108"/>
        <v>0</v>
      </c>
      <c r="AM690" s="60">
        <f t="shared" si="109"/>
        <v>0</v>
      </c>
      <c r="AN690" s="60">
        <f t="shared" si="110"/>
        <v>1</v>
      </c>
      <c r="AP690" s="359" t="s">
        <v>3548</v>
      </c>
    </row>
    <row r="691" spans="1:42" ht="35.450000000000003" hidden="1" customHeight="1">
      <c r="A691" s="26" t="s">
        <v>1297</v>
      </c>
      <c r="B691" s="34" t="s">
        <v>1775</v>
      </c>
      <c r="C691" s="26">
        <v>310704</v>
      </c>
      <c r="D691" s="35" t="s">
        <v>1789</v>
      </c>
      <c r="E691" s="35" t="s">
        <v>1788</v>
      </c>
      <c r="F691" s="36">
        <v>0</v>
      </c>
      <c r="G691" s="33"/>
      <c r="H691" s="34">
        <v>1</v>
      </c>
      <c r="I691" s="32"/>
      <c r="J691" s="32"/>
      <c r="K691" s="31"/>
      <c r="L691" s="31"/>
      <c r="M691" s="33"/>
      <c r="N691" s="39">
        <v>1552046.0944418807</v>
      </c>
      <c r="O691" s="40" t="s">
        <v>1901</v>
      </c>
      <c r="P691" s="68">
        <v>1</v>
      </c>
      <c r="Q691" s="283" t="s">
        <v>2131</v>
      </c>
      <c r="R691" s="100">
        <v>1</v>
      </c>
      <c r="S691" s="100">
        <v>1</v>
      </c>
      <c r="T691" s="95" t="s">
        <v>3465</v>
      </c>
      <c r="U691" s="95"/>
      <c r="V691" s="95" t="s">
        <v>3473</v>
      </c>
      <c r="W691" s="95" t="s">
        <v>3473</v>
      </c>
      <c r="X691" s="95" t="s">
        <v>1957</v>
      </c>
      <c r="Y691" s="95" t="s">
        <v>3467</v>
      </c>
      <c r="Z691" s="95" t="s">
        <v>2108</v>
      </c>
      <c r="AA691" s="95" t="s">
        <v>3468</v>
      </c>
      <c r="AB691" s="95" t="s">
        <v>3469</v>
      </c>
      <c r="AC691" s="95" t="s">
        <v>3470</v>
      </c>
      <c r="AD691" s="95">
        <v>1099736.23</v>
      </c>
      <c r="AE691" s="113">
        <f t="shared" si="101"/>
        <v>0</v>
      </c>
      <c r="AF691" s="60">
        <f t="shared" si="102"/>
        <v>0</v>
      </c>
      <c r="AG691" s="60">
        <f t="shared" si="103"/>
        <v>0</v>
      </c>
      <c r="AH691" s="60">
        <f t="shared" si="104"/>
        <v>0</v>
      </c>
      <c r="AI691" s="60">
        <f t="shared" si="105"/>
        <v>1</v>
      </c>
      <c r="AJ691" s="60">
        <f t="shared" si="106"/>
        <v>0</v>
      </c>
      <c r="AK691" s="60">
        <f t="shared" si="107"/>
        <v>0</v>
      </c>
      <c r="AL691" s="60">
        <f t="shared" si="108"/>
        <v>0</v>
      </c>
      <c r="AM691" s="60">
        <f t="shared" si="109"/>
        <v>0</v>
      </c>
      <c r="AN691" s="60">
        <f t="shared" si="110"/>
        <v>1</v>
      </c>
      <c r="AP691" s="359" t="s">
        <v>3548</v>
      </c>
    </row>
    <row r="692" spans="1:42" ht="35.450000000000003" hidden="1" customHeight="1">
      <c r="A692" s="26" t="s">
        <v>1297</v>
      </c>
      <c r="B692" s="34" t="s">
        <v>1775</v>
      </c>
      <c r="C692" s="26">
        <v>302351</v>
      </c>
      <c r="D692" s="35" t="s">
        <v>1819</v>
      </c>
      <c r="E692" s="35" t="s">
        <v>1797</v>
      </c>
      <c r="F692" s="36">
        <v>0</v>
      </c>
      <c r="G692" s="33"/>
      <c r="H692" s="34">
        <v>1</v>
      </c>
      <c r="I692" s="32"/>
      <c r="J692" s="32"/>
      <c r="K692" s="31"/>
      <c r="L692" s="31"/>
      <c r="M692" s="33"/>
      <c r="N692" s="39">
        <v>1654631.47</v>
      </c>
      <c r="O692" s="40" t="s">
        <v>1901</v>
      </c>
      <c r="P692" s="68">
        <v>1</v>
      </c>
      <c r="Q692" s="283" t="s">
        <v>2131</v>
      </c>
      <c r="R692" s="100">
        <v>1</v>
      </c>
      <c r="S692" s="100">
        <v>1</v>
      </c>
      <c r="T692" s="95" t="s">
        <v>3465</v>
      </c>
      <c r="U692" s="95"/>
      <c r="V692" s="95" t="s">
        <v>3471</v>
      </c>
      <c r="W692" s="95" t="s">
        <v>3471</v>
      </c>
      <c r="X692" s="95" t="s">
        <v>1957</v>
      </c>
      <c r="Y692" s="95" t="s">
        <v>3467</v>
      </c>
      <c r="Z692" s="95" t="s">
        <v>2108</v>
      </c>
      <c r="AA692" s="95" t="s">
        <v>3468</v>
      </c>
      <c r="AB692" s="95" t="s">
        <v>3469</v>
      </c>
      <c r="AC692" s="95" t="s">
        <v>3470</v>
      </c>
      <c r="AD692" s="95">
        <v>1185529.48</v>
      </c>
      <c r="AE692" s="113">
        <f t="shared" si="101"/>
        <v>0</v>
      </c>
      <c r="AF692" s="60">
        <f t="shared" si="102"/>
        <v>0</v>
      </c>
      <c r="AG692" s="60">
        <f t="shared" si="103"/>
        <v>0</v>
      </c>
      <c r="AH692" s="60">
        <f t="shared" si="104"/>
        <v>0</v>
      </c>
      <c r="AI692" s="60">
        <f t="shared" si="105"/>
        <v>1</v>
      </c>
      <c r="AJ692" s="60">
        <f t="shared" si="106"/>
        <v>0</v>
      </c>
      <c r="AK692" s="60">
        <f t="shared" si="107"/>
        <v>0</v>
      </c>
      <c r="AL692" s="60">
        <f t="shared" si="108"/>
        <v>0</v>
      </c>
      <c r="AM692" s="60">
        <f t="shared" si="109"/>
        <v>0</v>
      </c>
      <c r="AN692" s="60">
        <f t="shared" si="110"/>
        <v>1</v>
      </c>
      <c r="AP692" s="359" t="s">
        <v>3548</v>
      </c>
    </row>
    <row r="693" spans="1:42" ht="35.450000000000003" hidden="1" customHeight="1">
      <c r="A693" s="26" t="s">
        <v>1297</v>
      </c>
      <c r="B693" s="34" t="s">
        <v>1775</v>
      </c>
      <c r="C693" s="26">
        <v>302362</v>
      </c>
      <c r="D693" s="35" t="s">
        <v>1796</v>
      </c>
      <c r="E693" s="35" t="s">
        <v>1797</v>
      </c>
      <c r="F693" s="36">
        <v>0</v>
      </c>
      <c r="G693" s="33"/>
      <c r="H693" s="34">
        <v>1</v>
      </c>
      <c r="I693" s="32"/>
      <c r="J693" s="32"/>
      <c r="K693" s="31"/>
      <c r="L693" s="31"/>
      <c r="M693" s="33"/>
      <c r="N693" s="39">
        <v>1546769.8444418807</v>
      </c>
      <c r="O693" s="40" t="s">
        <v>1901</v>
      </c>
      <c r="P693" s="68">
        <v>1</v>
      </c>
      <c r="Q693" s="283" t="s">
        <v>2131</v>
      </c>
      <c r="R693" s="100">
        <v>1</v>
      </c>
      <c r="S693" s="100">
        <v>1</v>
      </c>
      <c r="T693" s="95" t="s">
        <v>3465</v>
      </c>
      <c r="U693" s="95"/>
      <c r="V693" s="95" t="s">
        <v>3471</v>
      </c>
      <c r="W693" s="95" t="s">
        <v>3471</v>
      </c>
      <c r="X693" s="95" t="s">
        <v>1957</v>
      </c>
      <c r="Y693" s="95" t="s">
        <v>3467</v>
      </c>
      <c r="Z693" s="95" t="s">
        <v>2108</v>
      </c>
      <c r="AA693" s="95" t="s">
        <v>3468</v>
      </c>
      <c r="AB693" s="95" t="s">
        <v>3469</v>
      </c>
      <c r="AC693" s="95" t="s">
        <v>3470</v>
      </c>
      <c r="AD693" s="95">
        <v>1063973.99</v>
      </c>
      <c r="AE693" s="113">
        <f t="shared" si="101"/>
        <v>0</v>
      </c>
      <c r="AF693" s="60">
        <f t="shared" si="102"/>
        <v>0</v>
      </c>
      <c r="AG693" s="60">
        <f t="shared" si="103"/>
        <v>0</v>
      </c>
      <c r="AH693" s="60">
        <f t="shared" si="104"/>
        <v>0</v>
      </c>
      <c r="AI693" s="60">
        <f t="shared" si="105"/>
        <v>1</v>
      </c>
      <c r="AJ693" s="60">
        <f t="shared" si="106"/>
        <v>0</v>
      </c>
      <c r="AK693" s="60">
        <f t="shared" si="107"/>
        <v>0</v>
      </c>
      <c r="AL693" s="60">
        <f t="shared" si="108"/>
        <v>0</v>
      </c>
      <c r="AM693" s="60">
        <f t="shared" si="109"/>
        <v>0</v>
      </c>
      <c r="AN693" s="60">
        <f t="shared" si="110"/>
        <v>1</v>
      </c>
      <c r="AP693" s="359" t="s">
        <v>3548</v>
      </c>
    </row>
    <row r="694" spans="1:42" ht="35.450000000000003" hidden="1" customHeight="1">
      <c r="A694" s="26" t="s">
        <v>1297</v>
      </c>
      <c r="B694" s="34" t="s">
        <v>1775</v>
      </c>
      <c r="C694" s="26">
        <v>302363</v>
      </c>
      <c r="D694" s="35" t="s">
        <v>1821</v>
      </c>
      <c r="E694" s="35" t="s">
        <v>1776</v>
      </c>
      <c r="F694" s="36">
        <v>0</v>
      </c>
      <c r="G694" s="33"/>
      <c r="H694" s="34">
        <v>1</v>
      </c>
      <c r="I694" s="32"/>
      <c r="J694" s="32"/>
      <c r="K694" s="31"/>
      <c r="L694" s="31"/>
      <c r="M694" s="33"/>
      <c r="N694" s="39">
        <v>1975998.14</v>
      </c>
      <c r="O694" s="40" t="s">
        <v>1901</v>
      </c>
      <c r="P694" s="68">
        <v>1</v>
      </c>
      <c r="Q694" s="283" t="s">
        <v>2131</v>
      </c>
      <c r="R694" s="100">
        <v>1</v>
      </c>
      <c r="S694" s="100">
        <v>1</v>
      </c>
      <c r="T694" s="95" t="s">
        <v>3465</v>
      </c>
      <c r="U694" s="95"/>
      <c r="V694" s="95" t="s">
        <v>3474</v>
      </c>
      <c r="W694" s="95" t="s">
        <v>3474</v>
      </c>
      <c r="X694" s="95" t="s">
        <v>1957</v>
      </c>
      <c r="Y694" s="95" t="s">
        <v>3467</v>
      </c>
      <c r="Z694" s="95" t="s">
        <v>2108</v>
      </c>
      <c r="AA694" s="95" t="s">
        <v>3468</v>
      </c>
      <c r="AB694" s="95" t="s">
        <v>3469</v>
      </c>
      <c r="AC694" s="95" t="s">
        <v>3470</v>
      </c>
      <c r="AD694" s="95">
        <v>1439565.2</v>
      </c>
      <c r="AE694" s="113">
        <f t="shared" si="101"/>
        <v>0</v>
      </c>
      <c r="AF694" s="60">
        <f t="shared" si="102"/>
        <v>0</v>
      </c>
      <c r="AG694" s="60">
        <f t="shared" si="103"/>
        <v>0</v>
      </c>
      <c r="AH694" s="60">
        <f t="shared" si="104"/>
        <v>0</v>
      </c>
      <c r="AI694" s="60">
        <f t="shared" si="105"/>
        <v>1</v>
      </c>
      <c r="AJ694" s="60">
        <f t="shared" si="106"/>
        <v>0</v>
      </c>
      <c r="AK694" s="60">
        <f t="shared" si="107"/>
        <v>0</v>
      </c>
      <c r="AL694" s="60">
        <f t="shared" si="108"/>
        <v>0</v>
      </c>
      <c r="AM694" s="60">
        <f t="shared" si="109"/>
        <v>0</v>
      </c>
      <c r="AN694" s="60">
        <f t="shared" si="110"/>
        <v>1</v>
      </c>
      <c r="AP694" s="359" t="s">
        <v>3548</v>
      </c>
    </row>
    <row r="695" spans="1:42" ht="35.450000000000003" hidden="1" customHeight="1">
      <c r="A695" s="26" t="s">
        <v>1297</v>
      </c>
      <c r="B695" s="34" t="s">
        <v>1775</v>
      </c>
      <c r="C695" s="26">
        <v>302383</v>
      </c>
      <c r="D695" s="35" t="s">
        <v>1754</v>
      </c>
      <c r="E695" s="35" t="s">
        <v>1776</v>
      </c>
      <c r="F695" s="36">
        <v>0</v>
      </c>
      <c r="G695" s="33"/>
      <c r="H695" s="34">
        <v>1</v>
      </c>
      <c r="I695" s="32"/>
      <c r="J695" s="32"/>
      <c r="K695" s="31"/>
      <c r="L695" s="31"/>
      <c r="M695" s="33"/>
      <c r="N695" s="39">
        <v>1557322.3444418807</v>
      </c>
      <c r="O695" s="40" t="s">
        <v>1901</v>
      </c>
      <c r="P695" s="68">
        <v>1</v>
      </c>
      <c r="Q695" s="283" t="s">
        <v>2131</v>
      </c>
      <c r="R695" s="100">
        <v>1</v>
      </c>
      <c r="S695" s="100">
        <v>1</v>
      </c>
      <c r="T695" s="95" t="s">
        <v>3465</v>
      </c>
      <c r="U695" s="95"/>
      <c r="V695" s="95" t="s">
        <v>3474</v>
      </c>
      <c r="W695" s="95" t="s">
        <v>3474</v>
      </c>
      <c r="X695" s="95" t="s">
        <v>1957</v>
      </c>
      <c r="Y695" s="95" t="s">
        <v>3467</v>
      </c>
      <c r="Z695" s="95" t="s">
        <v>2108</v>
      </c>
      <c r="AA695" s="95" t="s">
        <v>3468</v>
      </c>
      <c r="AB695" s="95" t="s">
        <v>3469</v>
      </c>
      <c r="AC695" s="95" t="s">
        <v>3470</v>
      </c>
      <c r="AD695" s="95">
        <v>1073165.07</v>
      </c>
      <c r="AE695" s="113">
        <f t="shared" si="101"/>
        <v>0</v>
      </c>
      <c r="AF695" s="60">
        <f t="shared" si="102"/>
        <v>0</v>
      </c>
      <c r="AG695" s="60">
        <f t="shared" si="103"/>
        <v>0</v>
      </c>
      <c r="AH695" s="60">
        <f t="shared" si="104"/>
        <v>0</v>
      </c>
      <c r="AI695" s="60">
        <f t="shared" si="105"/>
        <v>1</v>
      </c>
      <c r="AJ695" s="60">
        <f t="shared" si="106"/>
        <v>0</v>
      </c>
      <c r="AK695" s="60">
        <f t="shared" si="107"/>
        <v>0</v>
      </c>
      <c r="AL695" s="60">
        <f t="shared" si="108"/>
        <v>0</v>
      </c>
      <c r="AM695" s="60">
        <f t="shared" si="109"/>
        <v>0</v>
      </c>
      <c r="AN695" s="60">
        <f t="shared" si="110"/>
        <v>1</v>
      </c>
      <c r="AP695" s="359" t="s">
        <v>3548</v>
      </c>
    </row>
    <row r="696" spans="1:42" ht="35.450000000000003" hidden="1" customHeight="1">
      <c r="A696" s="26" t="s">
        <v>1297</v>
      </c>
      <c r="B696" s="34" t="s">
        <v>1775</v>
      </c>
      <c r="C696" s="26">
        <v>302365</v>
      </c>
      <c r="D696" s="35" t="s">
        <v>1777</v>
      </c>
      <c r="E696" s="35" t="s">
        <v>732</v>
      </c>
      <c r="F696" s="36">
        <v>0</v>
      </c>
      <c r="G696" s="33"/>
      <c r="H696" s="34">
        <v>1</v>
      </c>
      <c r="I696" s="32"/>
      <c r="J696" s="32"/>
      <c r="K696" s="31"/>
      <c r="L696" s="31"/>
      <c r="M696" s="33"/>
      <c r="N696" s="39">
        <v>1543540.7794418808</v>
      </c>
      <c r="O696" s="40" t="s">
        <v>1901</v>
      </c>
      <c r="P696" s="68">
        <v>1</v>
      </c>
      <c r="Q696" s="283" t="s">
        <v>2131</v>
      </c>
      <c r="R696" s="100">
        <v>1</v>
      </c>
      <c r="S696" s="100">
        <v>1</v>
      </c>
      <c r="T696" s="95" t="s">
        <v>3465</v>
      </c>
      <c r="U696" s="95"/>
      <c r="V696" s="95" t="s">
        <v>3474</v>
      </c>
      <c r="W696" s="95" t="s">
        <v>3474</v>
      </c>
      <c r="X696" s="95" t="s">
        <v>1957</v>
      </c>
      <c r="Y696" s="95" t="s">
        <v>3467</v>
      </c>
      <c r="Z696" s="95" t="s">
        <v>2108</v>
      </c>
      <c r="AA696" s="95" t="s">
        <v>3468</v>
      </c>
      <c r="AB696" s="95" t="s">
        <v>3469</v>
      </c>
      <c r="AC696" s="95" t="s">
        <v>3470</v>
      </c>
      <c r="AD696" s="95">
        <v>1063790.67</v>
      </c>
      <c r="AE696" s="113">
        <f t="shared" si="101"/>
        <v>0</v>
      </c>
      <c r="AF696" s="60">
        <f t="shared" si="102"/>
        <v>0</v>
      </c>
      <c r="AG696" s="60">
        <f t="shared" si="103"/>
        <v>0</v>
      </c>
      <c r="AH696" s="60">
        <f t="shared" si="104"/>
        <v>0</v>
      </c>
      <c r="AI696" s="60">
        <f t="shared" si="105"/>
        <v>1</v>
      </c>
      <c r="AJ696" s="60">
        <f t="shared" si="106"/>
        <v>0</v>
      </c>
      <c r="AK696" s="60">
        <f t="shared" si="107"/>
        <v>0</v>
      </c>
      <c r="AL696" s="60">
        <f t="shared" si="108"/>
        <v>0</v>
      </c>
      <c r="AM696" s="60">
        <f t="shared" si="109"/>
        <v>0</v>
      </c>
      <c r="AN696" s="60">
        <f t="shared" si="110"/>
        <v>1</v>
      </c>
      <c r="AP696" s="359" t="s">
        <v>3548</v>
      </c>
    </row>
    <row r="697" spans="1:42" ht="35.450000000000003" hidden="1" customHeight="1">
      <c r="A697" s="26" t="s">
        <v>1297</v>
      </c>
      <c r="B697" s="34" t="s">
        <v>1775</v>
      </c>
      <c r="C697" s="26">
        <v>302369</v>
      </c>
      <c r="D697" s="35" t="s">
        <v>1822</v>
      </c>
      <c r="E697" s="35" t="s">
        <v>732</v>
      </c>
      <c r="F697" s="36">
        <v>0</v>
      </c>
      <c r="G697" s="33"/>
      <c r="H697" s="34">
        <v>1</v>
      </c>
      <c r="I697" s="32"/>
      <c r="J697" s="32"/>
      <c r="K697" s="31"/>
      <c r="L697" s="31"/>
      <c r="M697" s="33"/>
      <c r="N697" s="39">
        <v>1844124.87</v>
      </c>
      <c r="O697" s="40" t="s">
        <v>1901</v>
      </c>
      <c r="P697" s="68">
        <v>1</v>
      </c>
      <c r="Q697" s="283" t="s">
        <v>2131</v>
      </c>
      <c r="R697" s="100">
        <v>1</v>
      </c>
      <c r="S697" s="100">
        <v>1</v>
      </c>
      <c r="T697" s="95" t="s">
        <v>3465</v>
      </c>
      <c r="U697" s="95"/>
      <c r="V697" s="95" t="s">
        <v>3474</v>
      </c>
      <c r="W697" s="95" t="s">
        <v>3474</v>
      </c>
      <c r="X697" s="95" t="s">
        <v>1957</v>
      </c>
      <c r="Y697" s="95" t="s">
        <v>3467</v>
      </c>
      <c r="Z697" s="95" t="s">
        <v>2108</v>
      </c>
      <c r="AA697" s="95" t="s">
        <v>3468</v>
      </c>
      <c r="AB697" s="95" t="s">
        <v>3469</v>
      </c>
      <c r="AC697" s="95" t="s">
        <v>3470</v>
      </c>
      <c r="AD697" s="95">
        <v>1331376.2</v>
      </c>
      <c r="AE697" s="113">
        <f t="shared" si="101"/>
        <v>0</v>
      </c>
      <c r="AF697" s="60">
        <f t="shared" si="102"/>
        <v>0</v>
      </c>
      <c r="AG697" s="60">
        <f t="shared" si="103"/>
        <v>0</v>
      </c>
      <c r="AH697" s="60">
        <f t="shared" si="104"/>
        <v>0</v>
      </c>
      <c r="AI697" s="60">
        <f t="shared" si="105"/>
        <v>1</v>
      </c>
      <c r="AJ697" s="60">
        <f t="shared" si="106"/>
        <v>0</v>
      </c>
      <c r="AK697" s="60">
        <f t="shared" si="107"/>
        <v>0</v>
      </c>
      <c r="AL697" s="60">
        <f t="shared" si="108"/>
        <v>0</v>
      </c>
      <c r="AM697" s="60">
        <f t="shared" si="109"/>
        <v>0</v>
      </c>
      <c r="AN697" s="60">
        <f t="shared" si="110"/>
        <v>1</v>
      </c>
      <c r="AP697" s="359" t="s">
        <v>3548</v>
      </c>
    </row>
    <row r="698" spans="1:42" ht="35.450000000000003" hidden="1" customHeight="1">
      <c r="A698" s="26" t="s">
        <v>1297</v>
      </c>
      <c r="B698" s="34" t="s">
        <v>1775</v>
      </c>
      <c r="C698" s="26">
        <v>302372</v>
      </c>
      <c r="D698" s="35" t="s">
        <v>1823</v>
      </c>
      <c r="E698" s="35" t="s">
        <v>732</v>
      </c>
      <c r="F698" s="36">
        <v>0</v>
      </c>
      <c r="G698" s="33"/>
      <c r="H698" s="34">
        <v>1</v>
      </c>
      <c r="I698" s="32"/>
      <c r="J698" s="32"/>
      <c r="K698" s="31"/>
      <c r="L698" s="31"/>
      <c r="M698" s="33"/>
      <c r="N698" s="39">
        <v>1229855.6499999999</v>
      </c>
      <c r="O698" s="40" t="s">
        <v>1901</v>
      </c>
      <c r="P698" s="68">
        <v>1</v>
      </c>
      <c r="Q698" s="283" t="s">
        <v>2131</v>
      </c>
      <c r="R698" s="100">
        <v>1</v>
      </c>
      <c r="S698" s="100">
        <v>1</v>
      </c>
      <c r="T698" s="95" t="s">
        <v>3465</v>
      </c>
      <c r="U698" s="95"/>
      <c r="V698" s="95" t="s">
        <v>3474</v>
      </c>
      <c r="W698" s="95" t="s">
        <v>3474</v>
      </c>
      <c r="X698" s="95" t="s">
        <v>1957</v>
      </c>
      <c r="Y698" s="95" t="s">
        <v>3467</v>
      </c>
      <c r="Z698" s="95" t="s">
        <v>2108</v>
      </c>
      <c r="AA698" s="95" t="s">
        <v>3468</v>
      </c>
      <c r="AB698" s="95" t="s">
        <v>3469</v>
      </c>
      <c r="AC698" s="95" t="s">
        <v>3470</v>
      </c>
      <c r="AD698" s="95">
        <v>918108.34</v>
      </c>
      <c r="AE698" s="113">
        <f t="shared" si="101"/>
        <v>0</v>
      </c>
      <c r="AF698" s="60">
        <f t="shared" si="102"/>
        <v>0</v>
      </c>
      <c r="AG698" s="60">
        <f t="shared" si="103"/>
        <v>0</v>
      </c>
      <c r="AH698" s="60">
        <f t="shared" si="104"/>
        <v>0</v>
      </c>
      <c r="AI698" s="60">
        <f t="shared" si="105"/>
        <v>1</v>
      </c>
      <c r="AJ698" s="60">
        <f t="shared" si="106"/>
        <v>0</v>
      </c>
      <c r="AK698" s="60">
        <f t="shared" si="107"/>
        <v>0</v>
      </c>
      <c r="AL698" s="60">
        <f t="shared" si="108"/>
        <v>0</v>
      </c>
      <c r="AM698" s="60">
        <f t="shared" si="109"/>
        <v>0</v>
      </c>
      <c r="AN698" s="60">
        <f t="shared" si="110"/>
        <v>1</v>
      </c>
      <c r="AP698" s="359" t="s">
        <v>3548</v>
      </c>
    </row>
    <row r="699" spans="1:42" ht="35.450000000000003" hidden="1" customHeight="1">
      <c r="A699" s="26" t="s">
        <v>1297</v>
      </c>
      <c r="B699" s="34" t="s">
        <v>1775</v>
      </c>
      <c r="C699" s="26">
        <v>302380</v>
      </c>
      <c r="D699" s="35" t="s">
        <v>1781</v>
      </c>
      <c r="E699" s="35" t="s">
        <v>732</v>
      </c>
      <c r="F699" s="36">
        <v>0</v>
      </c>
      <c r="G699" s="33"/>
      <c r="H699" s="34">
        <v>1</v>
      </c>
      <c r="I699" s="32"/>
      <c r="J699" s="32"/>
      <c r="K699" s="31"/>
      <c r="L699" s="31"/>
      <c r="M699" s="33"/>
      <c r="N699" s="39">
        <v>1494471.6544418808</v>
      </c>
      <c r="O699" s="40" t="s">
        <v>1901</v>
      </c>
      <c r="P699" s="68">
        <v>1</v>
      </c>
      <c r="Q699" s="283" t="s">
        <v>2131</v>
      </c>
      <c r="R699" s="100">
        <v>1</v>
      </c>
      <c r="S699" s="100">
        <v>1</v>
      </c>
      <c r="T699" s="95" t="s">
        <v>3465</v>
      </c>
      <c r="U699" s="95"/>
      <c r="V699" s="95" t="s">
        <v>3474</v>
      </c>
      <c r="W699" s="95" t="s">
        <v>3474</v>
      </c>
      <c r="X699" s="95" t="s">
        <v>1957</v>
      </c>
      <c r="Y699" s="95" t="s">
        <v>3467</v>
      </c>
      <c r="Z699" s="95" t="s">
        <v>2108</v>
      </c>
      <c r="AA699" s="95" t="s">
        <v>3468</v>
      </c>
      <c r="AB699" s="95" t="s">
        <v>3469</v>
      </c>
      <c r="AC699" s="95" t="s">
        <v>3470</v>
      </c>
      <c r="AD699" s="95">
        <v>1205431.8400000001</v>
      </c>
      <c r="AE699" s="113">
        <f t="shared" si="101"/>
        <v>0</v>
      </c>
      <c r="AF699" s="60">
        <f t="shared" si="102"/>
        <v>0</v>
      </c>
      <c r="AG699" s="60">
        <f t="shared" si="103"/>
        <v>0</v>
      </c>
      <c r="AH699" s="60">
        <f t="shared" si="104"/>
        <v>0</v>
      </c>
      <c r="AI699" s="60">
        <f t="shared" si="105"/>
        <v>1</v>
      </c>
      <c r="AJ699" s="60">
        <f t="shared" si="106"/>
        <v>0</v>
      </c>
      <c r="AK699" s="60">
        <f t="shared" si="107"/>
        <v>0</v>
      </c>
      <c r="AL699" s="60">
        <f t="shared" si="108"/>
        <v>0</v>
      </c>
      <c r="AM699" s="60">
        <f t="shared" si="109"/>
        <v>0</v>
      </c>
      <c r="AN699" s="60">
        <f t="shared" si="110"/>
        <v>1</v>
      </c>
      <c r="AP699" s="359" t="s">
        <v>3548</v>
      </c>
    </row>
    <row r="700" spans="1:42" ht="35.450000000000003" hidden="1" customHeight="1">
      <c r="A700" s="26" t="s">
        <v>1297</v>
      </c>
      <c r="B700" s="34" t="s">
        <v>1775</v>
      </c>
      <c r="C700" s="26">
        <v>302343</v>
      </c>
      <c r="D700" s="35" t="s">
        <v>1784</v>
      </c>
      <c r="E700" s="35" t="s">
        <v>1785</v>
      </c>
      <c r="F700" s="36">
        <v>0</v>
      </c>
      <c r="G700" s="33"/>
      <c r="H700" s="34">
        <v>1</v>
      </c>
      <c r="I700" s="32"/>
      <c r="J700" s="32"/>
      <c r="K700" s="31"/>
      <c r="L700" s="31"/>
      <c r="M700" s="33"/>
      <c r="N700" s="39">
        <v>1459585.0894418806</v>
      </c>
      <c r="O700" s="40" t="s">
        <v>1901</v>
      </c>
      <c r="P700" s="68">
        <v>1</v>
      </c>
      <c r="Q700" s="283" t="s">
        <v>2131</v>
      </c>
      <c r="R700" s="100">
        <v>1</v>
      </c>
      <c r="S700" s="100">
        <v>1</v>
      </c>
      <c r="T700" s="95" t="s">
        <v>3465</v>
      </c>
      <c r="U700" s="95"/>
      <c r="V700" s="95" t="s">
        <v>3472</v>
      </c>
      <c r="W700" s="95" t="s">
        <v>3472</v>
      </c>
      <c r="X700" s="95" t="s">
        <v>1957</v>
      </c>
      <c r="Y700" s="95" t="s">
        <v>3467</v>
      </c>
      <c r="Z700" s="95" t="s">
        <v>2108</v>
      </c>
      <c r="AA700" s="95" t="s">
        <v>3468</v>
      </c>
      <c r="AB700" s="95" t="s">
        <v>3469</v>
      </c>
      <c r="AC700" s="95" t="s">
        <v>3470</v>
      </c>
      <c r="AD700" s="95">
        <v>999701.27</v>
      </c>
      <c r="AE700" s="113">
        <f t="shared" si="101"/>
        <v>0</v>
      </c>
      <c r="AF700" s="60">
        <f t="shared" si="102"/>
        <v>0</v>
      </c>
      <c r="AG700" s="60">
        <f t="shared" si="103"/>
        <v>0</v>
      </c>
      <c r="AH700" s="60">
        <f t="shared" si="104"/>
        <v>0</v>
      </c>
      <c r="AI700" s="60">
        <f t="shared" si="105"/>
        <v>1</v>
      </c>
      <c r="AJ700" s="60">
        <f t="shared" si="106"/>
        <v>0</v>
      </c>
      <c r="AK700" s="60">
        <f t="shared" si="107"/>
        <v>0</v>
      </c>
      <c r="AL700" s="60">
        <f t="shared" si="108"/>
        <v>0</v>
      </c>
      <c r="AM700" s="60">
        <f t="shared" si="109"/>
        <v>0</v>
      </c>
      <c r="AN700" s="60">
        <f t="shared" si="110"/>
        <v>1</v>
      </c>
      <c r="AP700" s="359" t="s">
        <v>3548</v>
      </c>
    </row>
    <row r="701" spans="1:42" ht="35.450000000000003" hidden="1" customHeight="1">
      <c r="A701" s="26" t="s">
        <v>1297</v>
      </c>
      <c r="B701" s="34" t="s">
        <v>1775</v>
      </c>
      <c r="C701" s="26">
        <v>302359</v>
      </c>
      <c r="D701" s="35" t="s">
        <v>1811</v>
      </c>
      <c r="E701" s="35" t="s">
        <v>1785</v>
      </c>
      <c r="F701" s="36">
        <v>0</v>
      </c>
      <c r="G701" s="33"/>
      <c r="H701" s="34">
        <v>1</v>
      </c>
      <c r="I701" s="32"/>
      <c r="J701" s="32"/>
      <c r="K701" s="31"/>
      <c r="L701" s="31"/>
      <c r="M701" s="33"/>
      <c r="N701" s="39">
        <v>832310.31566642411</v>
      </c>
      <c r="O701" s="40" t="s">
        <v>1901</v>
      </c>
      <c r="P701" s="68">
        <v>1</v>
      </c>
      <c r="Q701" s="283" t="s">
        <v>2131</v>
      </c>
      <c r="R701" s="100">
        <v>1</v>
      </c>
      <c r="S701" s="100">
        <v>1</v>
      </c>
      <c r="T701" s="95" t="s">
        <v>3465</v>
      </c>
      <c r="U701" s="95"/>
      <c r="V701" s="95" t="s">
        <v>3472</v>
      </c>
      <c r="W701" s="95" t="s">
        <v>3472</v>
      </c>
      <c r="X701" s="95" t="s">
        <v>1957</v>
      </c>
      <c r="Y701" s="95" t="s">
        <v>3467</v>
      </c>
      <c r="Z701" s="95" t="s">
        <v>2108</v>
      </c>
      <c r="AA701" s="95" t="s">
        <v>3468</v>
      </c>
      <c r="AB701" s="95" t="s">
        <v>3469</v>
      </c>
      <c r="AC701" s="95" t="s">
        <v>3470</v>
      </c>
      <c r="AD701" s="95">
        <v>668041.78</v>
      </c>
      <c r="AE701" s="113">
        <f t="shared" si="101"/>
        <v>0</v>
      </c>
      <c r="AF701" s="60">
        <f t="shared" si="102"/>
        <v>0</v>
      </c>
      <c r="AG701" s="60">
        <f t="shared" si="103"/>
        <v>0</v>
      </c>
      <c r="AH701" s="60">
        <f t="shared" si="104"/>
        <v>0</v>
      </c>
      <c r="AI701" s="60">
        <f t="shared" si="105"/>
        <v>1</v>
      </c>
      <c r="AJ701" s="60">
        <f t="shared" si="106"/>
        <v>0</v>
      </c>
      <c r="AK701" s="60">
        <f t="shared" si="107"/>
        <v>0</v>
      </c>
      <c r="AL701" s="60">
        <f t="shared" si="108"/>
        <v>0</v>
      </c>
      <c r="AM701" s="60">
        <f t="shared" si="109"/>
        <v>0</v>
      </c>
      <c r="AN701" s="60">
        <f t="shared" si="110"/>
        <v>1</v>
      </c>
      <c r="AP701" s="359" t="s">
        <v>3548</v>
      </c>
    </row>
    <row r="702" spans="1:42" ht="35.450000000000003" hidden="1" customHeight="1">
      <c r="A702" s="26" t="s">
        <v>1297</v>
      </c>
      <c r="B702" s="34" t="s">
        <v>1775</v>
      </c>
      <c r="C702" s="26">
        <v>302364</v>
      </c>
      <c r="D702" s="35" t="s">
        <v>1814</v>
      </c>
      <c r="E702" s="35" t="s">
        <v>1785</v>
      </c>
      <c r="F702" s="36">
        <v>0</v>
      </c>
      <c r="G702" s="33"/>
      <c r="H702" s="34">
        <v>1</v>
      </c>
      <c r="I702" s="32"/>
      <c r="J702" s="32"/>
      <c r="K702" s="31"/>
      <c r="L702" s="31"/>
      <c r="M702" s="33"/>
      <c r="N702" s="39">
        <v>1329218.7010735502</v>
      </c>
      <c r="O702" s="40" t="s">
        <v>1901</v>
      </c>
      <c r="P702" s="68">
        <v>1</v>
      </c>
      <c r="Q702" s="283" t="s">
        <v>2131</v>
      </c>
      <c r="R702" s="100">
        <v>1</v>
      </c>
      <c r="S702" s="100">
        <v>1</v>
      </c>
      <c r="T702" s="95" t="s">
        <v>3465</v>
      </c>
      <c r="U702" s="95"/>
      <c r="V702" s="95" t="s">
        <v>3472</v>
      </c>
      <c r="W702" s="95" t="s">
        <v>3472</v>
      </c>
      <c r="X702" s="95" t="s">
        <v>1957</v>
      </c>
      <c r="Y702" s="95" t="s">
        <v>3467</v>
      </c>
      <c r="Z702" s="95" t="s">
        <v>2108</v>
      </c>
      <c r="AA702" s="95" t="s">
        <v>3468</v>
      </c>
      <c r="AB702" s="95" t="s">
        <v>3469</v>
      </c>
      <c r="AC702" s="95" t="s">
        <v>3470</v>
      </c>
      <c r="AD702" s="95">
        <v>1299724.6499999999</v>
      </c>
      <c r="AE702" s="113">
        <f t="shared" si="101"/>
        <v>0</v>
      </c>
      <c r="AF702" s="60">
        <f t="shared" si="102"/>
        <v>0</v>
      </c>
      <c r="AG702" s="60">
        <f t="shared" si="103"/>
        <v>0</v>
      </c>
      <c r="AH702" s="60">
        <f t="shared" si="104"/>
        <v>0</v>
      </c>
      <c r="AI702" s="60">
        <f t="shared" si="105"/>
        <v>1</v>
      </c>
      <c r="AJ702" s="60">
        <f t="shared" si="106"/>
        <v>0</v>
      </c>
      <c r="AK702" s="60">
        <f t="shared" si="107"/>
        <v>0</v>
      </c>
      <c r="AL702" s="60">
        <f t="shared" si="108"/>
        <v>0</v>
      </c>
      <c r="AM702" s="60">
        <f t="shared" si="109"/>
        <v>0</v>
      </c>
      <c r="AN702" s="60">
        <f t="shared" si="110"/>
        <v>1</v>
      </c>
      <c r="AP702" s="359" t="s">
        <v>3548</v>
      </c>
    </row>
    <row r="703" spans="1:42" ht="35.450000000000003" hidden="1" customHeight="1">
      <c r="A703" s="26" t="s">
        <v>1297</v>
      </c>
      <c r="B703" s="34" t="s">
        <v>1775</v>
      </c>
      <c r="C703" s="26">
        <v>302375</v>
      </c>
      <c r="D703" s="35" t="s">
        <v>1827</v>
      </c>
      <c r="E703" s="35" t="s">
        <v>488</v>
      </c>
      <c r="F703" s="36">
        <v>0</v>
      </c>
      <c r="G703" s="33"/>
      <c r="H703" s="34">
        <v>1</v>
      </c>
      <c r="I703" s="32"/>
      <c r="J703" s="32"/>
      <c r="K703" s="31"/>
      <c r="L703" s="31"/>
      <c r="M703" s="33"/>
      <c r="N703" s="39">
        <v>1457911.07</v>
      </c>
      <c r="O703" s="40" t="s">
        <v>1901</v>
      </c>
      <c r="P703" s="68">
        <v>1</v>
      </c>
      <c r="Q703" s="283" t="s">
        <v>2131</v>
      </c>
      <c r="R703" s="100">
        <v>1</v>
      </c>
      <c r="S703" s="100">
        <v>1</v>
      </c>
      <c r="T703" s="95" t="s">
        <v>3465</v>
      </c>
      <c r="U703" s="95"/>
      <c r="V703" s="95" t="s">
        <v>3473</v>
      </c>
      <c r="W703" s="95" t="s">
        <v>3473</v>
      </c>
      <c r="X703" s="95" t="s">
        <v>1957</v>
      </c>
      <c r="Y703" s="95" t="s">
        <v>3467</v>
      </c>
      <c r="Z703" s="95" t="s">
        <v>2108</v>
      </c>
      <c r="AA703" s="95" t="s">
        <v>3468</v>
      </c>
      <c r="AB703" s="95" t="s">
        <v>3469</v>
      </c>
      <c r="AC703" s="95" t="s">
        <v>3470</v>
      </c>
      <c r="AD703" s="95">
        <v>1133633.31</v>
      </c>
      <c r="AE703" s="113">
        <f t="shared" si="101"/>
        <v>0</v>
      </c>
      <c r="AF703" s="60">
        <f t="shared" si="102"/>
        <v>0</v>
      </c>
      <c r="AG703" s="60">
        <f t="shared" si="103"/>
        <v>0</v>
      </c>
      <c r="AH703" s="60">
        <f t="shared" si="104"/>
        <v>0</v>
      </c>
      <c r="AI703" s="60">
        <f t="shared" si="105"/>
        <v>1</v>
      </c>
      <c r="AJ703" s="60">
        <f t="shared" si="106"/>
        <v>0</v>
      </c>
      <c r="AK703" s="60">
        <f t="shared" si="107"/>
        <v>0</v>
      </c>
      <c r="AL703" s="60">
        <f t="shared" si="108"/>
        <v>0</v>
      </c>
      <c r="AM703" s="60">
        <f t="shared" si="109"/>
        <v>0</v>
      </c>
      <c r="AN703" s="60">
        <f t="shared" si="110"/>
        <v>1</v>
      </c>
      <c r="AP703" s="359" t="s">
        <v>3548</v>
      </c>
    </row>
    <row r="704" spans="1:42" ht="35.450000000000003" hidden="1" customHeight="1">
      <c r="A704" s="26" t="s">
        <v>1297</v>
      </c>
      <c r="B704" s="34" t="s">
        <v>1775</v>
      </c>
      <c r="C704" s="26">
        <v>302344</v>
      </c>
      <c r="D704" s="35" t="s">
        <v>1815</v>
      </c>
      <c r="E704" s="35" t="s">
        <v>1730</v>
      </c>
      <c r="F704" s="36">
        <v>0</v>
      </c>
      <c r="G704" s="33"/>
      <c r="H704" s="34">
        <v>1</v>
      </c>
      <c r="I704" s="32"/>
      <c r="J704" s="32"/>
      <c r="K704" s="31"/>
      <c r="L704" s="31"/>
      <c r="M704" s="33"/>
      <c r="N704" s="39">
        <v>1528253.2</v>
      </c>
      <c r="O704" s="40" t="s">
        <v>1901</v>
      </c>
      <c r="P704" s="68">
        <v>1</v>
      </c>
      <c r="Q704" s="283" t="s">
        <v>2131</v>
      </c>
      <c r="R704" s="100">
        <v>1</v>
      </c>
      <c r="S704" s="100">
        <v>1</v>
      </c>
      <c r="T704" s="95" t="s">
        <v>3465</v>
      </c>
      <c r="U704" s="95"/>
      <c r="V704" s="95" t="s">
        <v>3475</v>
      </c>
      <c r="W704" s="95" t="s">
        <v>3475</v>
      </c>
      <c r="X704" s="95" t="s">
        <v>1957</v>
      </c>
      <c r="Y704" s="95" t="s">
        <v>3467</v>
      </c>
      <c r="Z704" s="95" t="s">
        <v>2108</v>
      </c>
      <c r="AA704" s="95" t="s">
        <v>3468</v>
      </c>
      <c r="AB704" s="95" t="s">
        <v>3469</v>
      </c>
      <c r="AC704" s="95" t="s">
        <v>3470</v>
      </c>
      <c r="AD704" s="95">
        <v>1094086.08</v>
      </c>
      <c r="AE704" s="113">
        <f t="shared" si="101"/>
        <v>0</v>
      </c>
      <c r="AF704" s="60">
        <f t="shared" si="102"/>
        <v>0</v>
      </c>
      <c r="AG704" s="60">
        <f t="shared" si="103"/>
        <v>0</v>
      </c>
      <c r="AH704" s="60">
        <f t="shared" si="104"/>
        <v>0</v>
      </c>
      <c r="AI704" s="60">
        <f t="shared" si="105"/>
        <v>1</v>
      </c>
      <c r="AJ704" s="60">
        <f t="shared" si="106"/>
        <v>0</v>
      </c>
      <c r="AK704" s="60">
        <f t="shared" si="107"/>
        <v>0</v>
      </c>
      <c r="AL704" s="60">
        <f t="shared" si="108"/>
        <v>0</v>
      </c>
      <c r="AM704" s="60">
        <f t="shared" si="109"/>
        <v>0</v>
      </c>
      <c r="AN704" s="60">
        <f t="shared" si="110"/>
        <v>1</v>
      </c>
      <c r="AP704" s="359" t="s">
        <v>3548</v>
      </c>
    </row>
    <row r="705" spans="1:42" ht="35.450000000000003" hidden="1" customHeight="1">
      <c r="A705" s="26" t="s">
        <v>1297</v>
      </c>
      <c r="B705" s="34" t="s">
        <v>1775</v>
      </c>
      <c r="C705" s="26">
        <v>302357</v>
      </c>
      <c r="D705" s="35" t="s">
        <v>1801</v>
      </c>
      <c r="E705" s="35" t="s">
        <v>1730</v>
      </c>
      <c r="F705" s="36">
        <v>0</v>
      </c>
      <c r="G705" s="33"/>
      <c r="H705" s="34">
        <v>1</v>
      </c>
      <c r="I705" s="32"/>
      <c r="J705" s="32"/>
      <c r="K705" s="31"/>
      <c r="L705" s="31"/>
      <c r="M705" s="33"/>
      <c r="N705" s="39">
        <v>700909.98223226401</v>
      </c>
      <c r="O705" s="40" t="s">
        <v>1901</v>
      </c>
      <c r="P705" s="68">
        <v>1</v>
      </c>
      <c r="Q705" s="283" t="s">
        <v>2131</v>
      </c>
      <c r="R705" s="100">
        <v>1</v>
      </c>
      <c r="S705" s="100">
        <v>1</v>
      </c>
      <c r="T705" s="95" t="s">
        <v>3465</v>
      </c>
      <c r="U705" s="95"/>
      <c r="V705" s="95" t="s">
        <v>3475</v>
      </c>
      <c r="W705" s="95" t="s">
        <v>3475</v>
      </c>
      <c r="X705" s="95" t="s">
        <v>1957</v>
      </c>
      <c r="Y705" s="95" t="s">
        <v>3467</v>
      </c>
      <c r="Z705" s="95" t="s">
        <v>2108</v>
      </c>
      <c r="AA705" s="95" t="s">
        <v>3468</v>
      </c>
      <c r="AB705" s="95" t="s">
        <v>3469</v>
      </c>
      <c r="AC705" s="95" t="s">
        <v>3470</v>
      </c>
      <c r="AD705" s="95">
        <v>597725.96</v>
      </c>
      <c r="AE705" s="113">
        <f t="shared" si="101"/>
        <v>0</v>
      </c>
      <c r="AF705" s="60">
        <f t="shared" si="102"/>
        <v>0</v>
      </c>
      <c r="AG705" s="60">
        <f t="shared" si="103"/>
        <v>0</v>
      </c>
      <c r="AH705" s="60">
        <f t="shared" si="104"/>
        <v>0</v>
      </c>
      <c r="AI705" s="60">
        <f t="shared" si="105"/>
        <v>1</v>
      </c>
      <c r="AJ705" s="60">
        <f t="shared" si="106"/>
        <v>0</v>
      </c>
      <c r="AK705" s="60">
        <f t="shared" si="107"/>
        <v>0</v>
      </c>
      <c r="AL705" s="60">
        <f t="shared" si="108"/>
        <v>0</v>
      </c>
      <c r="AM705" s="60">
        <f t="shared" si="109"/>
        <v>0</v>
      </c>
      <c r="AN705" s="60">
        <f t="shared" si="110"/>
        <v>1</v>
      </c>
      <c r="AP705" s="359" t="s">
        <v>3548</v>
      </c>
    </row>
    <row r="706" spans="1:42" ht="35.450000000000003" hidden="1" customHeight="1">
      <c r="A706" s="26" t="s">
        <v>1297</v>
      </c>
      <c r="B706" s="34" t="s">
        <v>1775</v>
      </c>
      <c r="C706" s="26">
        <v>310707</v>
      </c>
      <c r="D706" s="35" t="s">
        <v>1804</v>
      </c>
      <c r="E706" s="35" t="s">
        <v>1730</v>
      </c>
      <c r="F706" s="36">
        <v>0</v>
      </c>
      <c r="G706" s="33"/>
      <c r="H706" s="34">
        <v>1</v>
      </c>
      <c r="I706" s="32"/>
      <c r="J706" s="32"/>
      <c r="K706" s="31"/>
      <c r="L706" s="31"/>
      <c r="M706" s="33"/>
      <c r="N706" s="39">
        <v>949316.14634219988</v>
      </c>
      <c r="O706" s="40" t="s">
        <v>1901</v>
      </c>
      <c r="P706" s="68">
        <v>1</v>
      </c>
      <c r="Q706" s="283" t="s">
        <v>2131</v>
      </c>
      <c r="R706" s="100">
        <v>1</v>
      </c>
      <c r="S706" s="100">
        <v>1</v>
      </c>
      <c r="T706" s="95" t="s">
        <v>3465</v>
      </c>
      <c r="U706" s="95"/>
      <c r="V706" s="95" t="s">
        <v>3475</v>
      </c>
      <c r="W706" s="95" t="s">
        <v>3475</v>
      </c>
      <c r="X706" s="95" t="s">
        <v>1957</v>
      </c>
      <c r="Y706" s="95" t="s">
        <v>3467</v>
      </c>
      <c r="Z706" s="95" t="s">
        <v>2108</v>
      </c>
      <c r="AA706" s="95" t="s">
        <v>3468</v>
      </c>
      <c r="AB706" s="95" t="s">
        <v>3469</v>
      </c>
      <c r="AC706" s="95" t="s">
        <v>3470</v>
      </c>
      <c r="AD706" s="95">
        <v>797834.36</v>
      </c>
      <c r="AE706" s="113">
        <f t="shared" si="101"/>
        <v>0</v>
      </c>
      <c r="AF706" s="60">
        <f t="shared" si="102"/>
        <v>0</v>
      </c>
      <c r="AG706" s="60">
        <f t="shared" si="103"/>
        <v>0</v>
      </c>
      <c r="AH706" s="60">
        <f t="shared" si="104"/>
        <v>0</v>
      </c>
      <c r="AI706" s="60">
        <f t="shared" si="105"/>
        <v>1</v>
      </c>
      <c r="AJ706" s="60">
        <f t="shared" si="106"/>
        <v>0</v>
      </c>
      <c r="AK706" s="60">
        <f t="shared" si="107"/>
        <v>0</v>
      </c>
      <c r="AL706" s="60">
        <f t="shared" si="108"/>
        <v>0</v>
      </c>
      <c r="AM706" s="60">
        <f t="shared" si="109"/>
        <v>0</v>
      </c>
      <c r="AN706" s="60">
        <f t="shared" si="110"/>
        <v>1</v>
      </c>
      <c r="AP706" s="359" t="s">
        <v>3548</v>
      </c>
    </row>
    <row r="707" spans="1:42" ht="35.450000000000003" hidden="1" customHeight="1">
      <c r="A707" s="26" t="s">
        <v>1297</v>
      </c>
      <c r="B707" s="34" t="s">
        <v>1775</v>
      </c>
      <c r="C707" s="26">
        <v>302377</v>
      </c>
      <c r="D707" s="35" t="s">
        <v>1828</v>
      </c>
      <c r="E707" s="35" t="s">
        <v>1829</v>
      </c>
      <c r="F707" s="36">
        <v>0</v>
      </c>
      <c r="G707" s="33"/>
      <c r="H707" s="34">
        <v>1</v>
      </c>
      <c r="I707" s="32"/>
      <c r="J707" s="32"/>
      <c r="K707" s="31"/>
      <c r="L707" s="31"/>
      <c r="M707" s="33"/>
      <c r="N707" s="39">
        <v>1457911.07</v>
      </c>
      <c r="O707" s="40" t="s">
        <v>1901</v>
      </c>
      <c r="P707" s="68">
        <v>1</v>
      </c>
      <c r="Q707" s="283" t="s">
        <v>2131</v>
      </c>
      <c r="R707" s="100">
        <v>1</v>
      </c>
      <c r="S707" s="100">
        <v>1</v>
      </c>
      <c r="T707" s="95" t="s">
        <v>3465</v>
      </c>
      <c r="U707" s="95"/>
      <c r="V707" s="95" t="s">
        <v>3471</v>
      </c>
      <c r="W707" s="95" t="s">
        <v>3471</v>
      </c>
      <c r="X707" s="95" t="s">
        <v>1957</v>
      </c>
      <c r="Y707" s="95" t="s">
        <v>3467</v>
      </c>
      <c r="Z707" s="95" t="s">
        <v>2108</v>
      </c>
      <c r="AA707" s="95" t="s">
        <v>3468</v>
      </c>
      <c r="AB707" s="95" t="s">
        <v>3469</v>
      </c>
      <c r="AC707" s="95" t="s">
        <v>3470</v>
      </c>
      <c r="AD707" s="95">
        <v>1095657.93</v>
      </c>
      <c r="AE707" s="113">
        <f t="shared" si="101"/>
        <v>0</v>
      </c>
      <c r="AF707" s="60">
        <f t="shared" si="102"/>
        <v>0</v>
      </c>
      <c r="AG707" s="60">
        <f t="shared" si="103"/>
        <v>0</v>
      </c>
      <c r="AH707" s="60">
        <f t="shared" si="104"/>
        <v>0</v>
      </c>
      <c r="AI707" s="60">
        <f t="shared" si="105"/>
        <v>1</v>
      </c>
      <c r="AJ707" s="60">
        <f t="shared" si="106"/>
        <v>0</v>
      </c>
      <c r="AK707" s="60">
        <f t="shared" si="107"/>
        <v>0</v>
      </c>
      <c r="AL707" s="60">
        <f t="shared" si="108"/>
        <v>0</v>
      </c>
      <c r="AM707" s="60">
        <f t="shared" si="109"/>
        <v>0</v>
      </c>
      <c r="AN707" s="60">
        <f t="shared" si="110"/>
        <v>1</v>
      </c>
      <c r="AP707" s="359" t="s">
        <v>3548</v>
      </c>
    </row>
    <row r="708" spans="1:42" ht="35.450000000000003" hidden="1" customHeight="1">
      <c r="A708" s="26" t="s">
        <v>1297</v>
      </c>
      <c r="B708" s="34" t="s">
        <v>1775</v>
      </c>
      <c r="C708" s="26">
        <v>302354</v>
      </c>
      <c r="D708" s="35" t="s">
        <v>1799</v>
      </c>
      <c r="E708" s="35" t="s">
        <v>1800</v>
      </c>
      <c r="F708" s="36">
        <v>0</v>
      </c>
      <c r="G708" s="33"/>
      <c r="H708" s="34">
        <v>1</v>
      </c>
      <c r="I708" s="32"/>
      <c r="J708" s="32"/>
      <c r="K708" s="31"/>
      <c r="L708" s="31"/>
      <c r="M708" s="33"/>
      <c r="N708" s="39">
        <v>693745.62828026386</v>
      </c>
      <c r="O708" s="40" t="s">
        <v>1901</v>
      </c>
      <c r="P708" s="68">
        <v>1</v>
      </c>
      <c r="Q708" s="283" t="s">
        <v>2131</v>
      </c>
      <c r="R708" s="100">
        <v>1</v>
      </c>
      <c r="S708" s="100">
        <v>1</v>
      </c>
      <c r="T708" s="95" t="s">
        <v>3465</v>
      </c>
      <c r="U708" s="95"/>
      <c r="V708" s="95" t="s">
        <v>3475</v>
      </c>
      <c r="W708" s="95" t="s">
        <v>3475</v>
      </c>
      <c r="X708" s="95" t="s">
        <v>1957</v>
      </c>
      <c r="Y708" s="95" t="s">
        <v>3467</v>
      </c>
      <c r="Z708" s="95" t="s">
        <v>2108</v>
      </c>
      <c r="AA708" s="95" t="s">
        <v>3468</v>
      </c>
      <c r="AB708" s="95" t="s">
        <v>3469</v>
      </c>
      <c r="AC708" s="95" t="s">
        <v>3470</v>
      </c>
      <c r="AD708" s="95">
        <v>617849.38</v>
      </c>
      <c r="AE708" s="113">
        <f t="shared" si="101"/>
        <v>0</v>
      </c>
      <c r="AF708" s="60">
        <f t="shared" si="102"/>
        <v>0</v>
      </c>
      <c r="AG708" s="60">
        <f t="shared" si="103"/>
        <v>0</v>
      </c>
      <c r="AH708" s="60">
        <f t="shared" si="104"/>
        <v>0</v>
      </c>
      <c r="AI708" s="60">
        <f t="shared" si="105"/>
        <v>1</v>
      </c>
      <c r="AJ708" s="60">
        <f t="shared" si="106"/>
        <v>0</v>
      </c>
      <c r="AK708" s="60">
        <f t="shared" si="107"/>
        <v>0</v>
      </c>
      <c r="AL708" s="60">
        <f t="shared" si="108"/>
        <v>0</v>
      </c>
      <c r="AM708" s="60">
        <f t="shared" si="109"/>
        <v>0</v>
      </c>
      <c r="AN708" s="60">
        <f t="shared" si="110"/>
        <v>1</v>
      </c>
      <c r="AP708" s="359" t="s">
        <v>3548</v>
      </c>
    </row>
    <row r="709" spans="1:42" ht="35.450000000000003" hidden="1" customHeight="1">
      <c r="A709" s="26" t="s">
        <v>1297</v>
      </c>
      <c r="B709" s="34" t="s">
        <v>1775</v>
      </c>
      <c r="C709" s="26">
        <v>302370</v>
      </c>
      <c r="D709" s="35" t="s">
        <v>1812</v>
      </c>
      <c r="E709" s="35" t="s">
        <v>1800</v>
      </c>
      <c r="F709" s="36">
        <v>0</v>
      </c>
      <c r="G709" s="33"/>
      <c r="H709" s="34">
        <v>1</v>
      </c>
      <c r="I709" s="32"/>
      <c r="J709" s="32"/>
      <c r="K709" s="31"/>
      <c r="L709" s="31"/>
      <c r="M709" s="33"/>
      <c r="N709" s="39">
        <v>673996.03218044993</v>
      </c>
      <c r="O709" s="40" t="s">
        <v>1901</v>
      </c>
      <c r="P709" s="68">
        <v>1</v>
      </c>
      <c r="Q709" s="283" t="s">
        <v>2131</v>
      </c>
      <c r="R709" s="100">
        <v>1</v>
      </c>
      <c r="S709" s="100">
        <v>1</v>
      </c>
      <c r="T709" s="95" t="s">
        <v>3465</v>
      </c>
      <c r="U709" s="95"/>
      <c r="V709" s="95" t="s">
        <v>3475</v>
      </c>
      <c r="W709" s="95" t="s">
        <v>3475</v>
      </c>
      <c r="X709" s="95" t="s">
        <v>1957</v>
      </c>
      <c r="Y709" s="95" t="s">
        <v>3467</v>
      </c>
      <c r="Z709" s="95" t="s">
        <v>2108</v>
      </c>
      <c r="AA709" s="95" t="s">
        <v>3468</v>
      </c>
      <c r="AB709" s="95" t="s">
        <v>3469</v>
      </c>
      <c r="AC709" s="95" t="s">
        <v>3470</v>
      </c>
      <c r="AD709" s="95">
        <v>614584.85</v>
      </c>
      <c r="AE709" s="113">
        <f t="shared" si="101"/>
        <v>0</v>
      </c>
      <c r="AF709" s="60">
        <f t="shared" si="102"/>
        <v>0</v>
      </c>
      <c r="AG709" s="60">
        <f t="shared" si="103"/>
        <v>0</v>
      </c>
      <c r="AH709" s="60">
        <f t="shared" si="104"/>
        <v>0</v>
      </c>
      <c r="AI709" s="60">
        <f t="shared" si="105"/>
        <v>1</v>
      </c>
      <c r="AJ709" s="60">
        <f t="shared" si="106"/>
        <v>0</v>
      </c>
      <c r="AK709" s="60">
        <f t="shared" si="107"/>
        <v>0</v>
      </c>
      <c r="AL709" s="60">
        <f t="shared" si="108"/>
        <v>0</v>
      </c>
      <c r="AM709" s="60">
        <f t="shared" si="109"/>
        <v>0</v>
      </c>
      <c r="AN709" s="60">
        <f t="shared" si="110"/>
        <v>1</v>
      </c>
      <c r="AP709" s="359" t="s">
        <v>3548</v>
      </c>
    </row>
    <row r="710" spans="1:42" ht="35.450000000000003" hidden="1" customHeight="1">
      <c r="A710" s="26" t="s">
        <v>1297</v>
      </c>
      <c r="B710" s="34" t="s">
        <v>1775</v>
      </c>
      <c r="C710" s="26">
        <v>302373</v>
      </c>
      <c r="D710" s="35" t="s">
        <v>1805</v>
      </c>
      <c r="E710" s="35" t="s">
        <v>1800</v>
      </c>
      <c r="F710" s="36">
        <v>0</v>
      </c>
      <c r="G710" s="33"/>
      <c r="H710" s="34">
        <v>1</v>
      </c>
      <c r="I710" s="32"/>
      <c r="J710" s="32"/>
      <c r="K710" s="31"/>
      <c r="L710" s="31"/>
      <c r="M710" s="33"/>
      <c r="N710" s="39">
        <v>1303808.4366680519</v>
      </c>
      <c r="O710" s="40" t="s">
        <v>1901</v>
      </c>
      <c r="P710" s="68">
        <v>1</v>
      </c>
      <c r="Q710" s="283" t="s">
        <v>2131</v>
      </c>
      <c r="R710" s="100">
        <v>1</v>
      </c>
      <c r="S710" s="100">
        <v>1</v>
      </c>
      <c r="T710" s="95" t="s">
        <v>3465</v>
      </c>
      <c r="U710" s="95"/>
      <c r="V710" s="95" t="s">
        <v>3475</v>
      </c>
      <c r="W710" s="95" t="s">
        <v>3475</v>
      </c>
      <c r="X710" s="95" t="s">
        <v>1957</v>
      </c>
      <c r="Y710" s="95" t="s">
        <v>3467</v>
      </c>
      <c r="Z710" s="95" t="s">
        <v>2108</v>
      </c>
      <c r="AA710" s="95" t="s">
        <v>3468</v>
      </c>
      <c r="AB710" s="95" t="s">
        <v>3469</v>
      </c>
      <c r="AC710" s="95" t="s">
        <v>3470</v>
      </c>
      <c r="AD710" s="95">
        <v>1071547.6299999999</v>
      </c>
      <c r="AE710" s="113">
        <f t="shared" si="101"/>
        <v>0</v>
      </c>
      <c r="AF710" s="60">
        <f t="shared" si="102"/>
        <v>0</v>
      </c>
      <c r="AG710" s="60">
        <f t="shared" si="103"/>
        <v>0</v>
      </c>
      <c r="AH710" s="60">
        <f t="shared" si="104"/>
        <v>0</v>
      </c>
      <c r="AI710" s="60">
        <f t="shared" si="105"/>
        <v>1</v>
      </c>
      <c r="AJ710" s="60">
        <f t="shared" si="106"/>
        <v>0</v>
      </c>
      <c r="AK710" s="60">
        <f t="shared" si="107"/>
        <v>0</v>
      </c>
      <c r="AL710" s="60">
        <f t="shared" si="108"/>
        <v>0</v>
      </c>
      <c r="AM710" s="60">
        <f t="shared" si="109"/>
        <v>0</v>
      </c>
      <c r="AN710" s="60">
        <f t="shared" si="110"/>
        <v>1</v>
      </c>
      <c r="AP710" s="359" t="s">
        <v>3548</v>
      </c>
    </row>
    <row r="711" spans="1:42" ht="35.450000000000003" hidden="1" customHeight="1">
      <c r="A711" s="26" t="s">
        <v>1297</v>
      </c>
      <c r="B711" s="34" t="s">
        <v>1775</v>
      </c>
      <c r="C711" s="26">
        <v>302378</v>
      </c>
      <c r="D711" s="35" t="s">
        <v>1806</v>
      </c>
      <c r="E711" s="35" t="s">
        <v>1800</v>
      </c>
      <c r="F711" s="36">
        <v>0</v>
      </c>
      <c r="G711" s="33"/>
      <c r="H711" s="34">
        <v>1</v>
      </c>
      <c r="I711" s="32"/>
      <c r="J711" s="32"/>
      <c r="K711" s="31"/>
      <c r="L711" s="31"/>
      <c r="M711" s="33"/>
      <c r="N711" s="39">
        <v>610902.0933372</v>
      </c>
      <c r="O711" s="40" t="s">
        <v>1901</v>
      </c>
      <c r="P711" s="68">
        <v>1</v>
      </c>
      <c r="Q711" s="283" t="s">
        <v>2131</v>
      </c>
      <c r="R711" s="100">
        <v>1</v>
      </c>
      <c r="S711" s="100">
        <v>1</v>
      </c>
      <c r="T711" s="95" t="s">
        <v>3465</v>
      </c>
      <c r="U711" s="95"/>
      <c r="V711" s="95" t="s">
        <v>3475</v>
      </c>
      <c r="W711" s="95" t="s">
        <v>3475</v>
      </c>
      <c r="X711" s="95" t="s">
        <v>1957</v>
      </c>
      <c r="Y711" s="95" t="s">
        <v>3467</v>
      </c>
      <c r="Z711" s="95" t="s">
        <v>2108</v>
      </c>
      <c r="AA711" s="95" t="s">
        <v>3468</v>
      </c>
      <c r="AB711" s="95" t="s">
        <v>3469</v>
      </c>
      <c r="AC711" s="95" t="s">
        <v>3470</v>
      </c>
      <c r="AD711" s="95">
        <v>489178.33</v>
      </c>
      <c r="AE711" s="113">
        <f t="shared" si="101"/>
        <v>0</v>
      </c>
      <c r="AF711" s="60">
        <f t="shared" si="102"/>
        <v>0</v>
      </c>
      <c r="AG711" s="60">
        <f t="shared" si="103"/>
        <v>0</v>
      </c>
      <c r="AH711" s="60">
        <f t="shared" si="104"/>
        <v>0</v>
      </c>
      <c r="AI711" s="60">
        <f t="shared" si="105"/>
        <v>1</v>
      </c>
      <c r="AJ711" s="60">
        <f t="shared" si="106"/>
        <v>0</v>
      </c>
      <c r="AK711" s="60">
        <f t="shared" si="107"/>
        <v>0</v>
      </c>
      <c r="AL711" s="60">
        <f t="shared" si="108"/>
        <v>0</v>
      </c>
      <c r="AM711" s="60">
        <f t="shared" si="109"/>
        <v>0</v>
      </c>
      <c r="AN711" s="60">
        <f t="shared" si="110"/>
        <v>1</v>
      </c>
      <c r="AP711" s="359" t="s">
        <v>3548</v>
      </c>
    </row>
    <row r="712" spans="1:42" ht="35.450000000000003" hidden="1" customHeight="1">
      <c r="A712" s="26" t="s">
        <v>1297</v>
      </c>
      <c r="B712" s="34" t="s">
        <v>1775</v>
      </c>
      <c r="C712" s="26">
        <v>310703</v>
      </c>
      <c r="D712" s="35" t="s">
        <v>1803</v>
      </c>
      <c r="E712" s="35" t="s">
        <v>1800</v>
      </c>
      <c r="F712" s="36">
        <v>0</v>
      </c>
      <c r="G712" s="33"/>
      <c r="H712" s="34">
        <v>1</v>
      </c>
      <c r="I712" s="32"/>
      <c r="J712" s="32"/>
      <c r="K712" s="31"/>
      <c r="L712" s="31"/>
      <c r="M712" s="33"/>
      <c r="N712" s="39">
        <v>1653380.3730402002</v>
      </c>
      <c r="O712" s="40" t="s">
        <v>1901</v>
      </c>
      <c r="P712" s="68">
        <v>1</v>
      </c>
      <c r="Q712" s="283" t="s">
        <v>2131</v>
      </c>
      <c r="R712" s="100">
        <v>1</v>
      </c>
      <c r="S712" s="100">
        <v>1</v>
      </c>
      <c r="T712" s="95" t="s">
        <v>3465</v>
      </c>
      <c r="U712" s="95"/>
      <c r="V712" s="95" t="s">
        <v>3475</v>
      </c>
      <c r="W712" s="95" t="s">
        <v>3475</v>
      </c>
      <c r="X712" s="95" t="s">
        <v>1957</v>
      </c>
      <c r="Y712" s="95" t="s">
        <v>3467</v>
      </c>
      <c r="Z712" s="95" t="s">
        <v>2108</v>
      </c>
      <c r="AA712" s="95" t="s">
        <v>3468</v>
      </c>
      <c r="AB712" s="95" t="s">
        <v>3469</v>
      </c>
      <c r="AC712" s="95" t="s">
        <v>3470</v>
      </c>
      <c r="AD712" s="95">
        <v>1374861.34</v>
      </c>
      <c r="AE712" s="113">
        <f t="shared" ref="AE712:AE775" si="111">IF($Q712="Reverted",1,0)</f>
        <v>0</v>
      </c>
      <c r="AF712" s="60">
        <f t="shared" ref="AF712:AF775" si="112">IF($Q712="Not yet started",1,0)</f>
        <v>0</v>
      </c>
      <c r="AG712" s="60">
        <f t="shared" ref="AG712:AG775" si="113">IF($Q712="Under Procurement",1,0)</f>
        <v>0</v>
      </c>
      <c r="AH712" s="60">
        <f t="shared" ref="AH712:AH775" si="114">IF($Q712="Ongoing",1,0)</f>
        <v>0</v>
      </c>
      <c r="AI712" s="60">
        <f t="shared" ref="AI712:AI775" si="115">IF($Q712="Completed",1,0)</f>
        <v>1</v>
      </c>
      <c r="AJ712" s="60">
        <f t="shared" ref="AJ712:AJ775" si="116">IF($AE712=1,$H712,0)</f>
        <v>0</v>
      </c>
      <c r="AK712" s="60">
        <f t="shared" ref="AK712:AK775" si="117">IF($AF712=1,$H712,0)</f>
        <v>0</v>
      </c>
      <c r="AL712" s="60">
        <f t="shared" ref="AL712:AL775" si="118">IF($AG712=1,$H712,0)</f>
        <v>0</v>
      </c>
      <c r="AM712" s="60">
        <f t="shared" ref="AM712:AM775" si="119">IF($AH712=1,$H712,0)</f>
        <v>0</v>
      </c>
      <c r="AN712" s="60">
        <f t="shared" ref="AN712:AN775" si="120">IF($AI712=1,$H712,0)</f>
        <v>1</v>
      </c>
      <c r="AP712" s="359" t="s">
        <v>3548</v>
      </c>
    </row>
    <row r="713" spans="1:42" ht="35.450000000000003" hidden="1" customHeight="1">
      <c r="A713" s="26" t="s">
        <v>1297</v>
      </c>
      <c r="B713" s="34" t="s">
        <v>1775</v>
      </c>
      <c r="C713" s="26">
        <v>310710</v>
      </c>
      <c r="D713" s="35" t="s">
        <v>1802</v>
      </c>
      <c r="E713" s="35" t="s">
        <v>1800</v>
      </c>
      <c r="F713" s="36">
        <v>0</v>
      </c>
      <c r="G713" s="33"/>
      <c r="H713" s="34">
        <v>1</v>
      </c>
      <c r="I713" s="32"/>
      <c r="J713" s="32"/>
      <c r="K713" s="31"/>
      <c r="L713" s="31"/>
      <c r="M713" s="33"/>
      <c r="N713" s="39">
        <v>634046.17850834411</v>
      </c>
      <c r="O713" s="40" t="s">
        <v>1901</v>
      </c>
      <c r="P713" s="68">
        <v>1</v>
      </c>
      <c r="Q713" s="283" t="s">
        <v>2131</v>
      </c>
      <c r="R713" s="100">
        <v>1</v>
      </c>
      <c r="S713" s="100">
        <v>1</v>
      </c>
      <c r="T713" s="95" t="s">
        <v>3465</v>
      </c>
      <c r="U713" s="95"/>
      <c r="V713" s="95" t="s">
        <v>3475</v>
      </c>
      <c r="W713" s="95" t="s">
        <v>3475</v>
      </c>
      <c r="X713" s="95" t="s">
        <v>1957</v>
      </c>
      <c r="Y713" s="95" t="s">
        <v>3467</v>
      </c>
      <c r="Z713" s="95" t="s">
        <v>2108</v>
      </c>
      <c r="AA713" s="95" t="s">
        <v>3468</v>
      </c>
      <c r="AB713" s="95" t="s">
        <v>3469</v>
      </c>
      <c r="AC713" s="95" t="s">
        <v>3470</v>
      </c>
      <c r="AD713" s="95">
        <v>549869.52</v>
      </c>
      <c r="AE713" s="113">
        <f t="shared" si="111"/>
        <v>0</v>
      </c>
      <c r="AF713" s="60">
        <f t="shared" si="112"/>
        <v>0</v>
      </c>
      <c r="AG713" s="60">
        <f t="shared" si="113"/>
        <v>0</v>
      </c>
      <c r="AH713" s="60">
        <f t="shared" si="114"/>
        <v>0</v>
      </c>
      <c r="AI713" s="60">
        <f t="shared" si="115"/>
        <v>1</v>
      </c>
      <c r="AJ713" s="60">
        <f t="shared" si="116"/>
        <v>0</v>
      </c>
      <c r="AK713" s="60">
        <f t="shared" si="117"/>
        <v>0</v>
      </c>
      <c r="AL713" s="60">
        <f t="shared" si="118"/>
        <v>0</v>
      </c>
      <c r="AM713" s="60">
        <f t="shared" si="119"/>
        <v>0</v>
      </c>
      <c r="AN713" s="60">
        <f t="shared" si="120"/>
        <v>1</v>
      </c>
      <c r="AP713" s="359" t="s">
        <v>3548</v>
      </c>
    </row>
    <row r="714" spans="1:42" ht="35.450000000000003" hidden="1" customHeight="1">
      <c r="A714" s="26" t="s">
        <v>1297</v>
      </c>
      <c r="B714" s="34" t="s">
        <v>1775</v>
      </c>
      <c r="C714" s="26">
        <v>302381</v>
      </c>
      <c r="D714" s="35" t="s">
        <v>1793</v>
      </c>
      <c r="E714" s="35" t="s">
        <v>1794</v>
      </c>
      <c r="F714" s="36">
        <v>0</v>
      </c>
      <c r="G714" s="33"/>
      <c r="H714" s="34">
        <v>1</v>
      </c>
      <c r="I714" s="32"/>
      <c r="J714" s="32"/>
      <c r="K714" s="31"/>
      <c r="L714" s="31"/>
      <c r="M714" s="33"/>
      <c r="N714" s="39">
        <v>1488330.0994418806</v>
      </c>
      <c r="O714" s="40" t="s">
        <v>1901</v>
      </c>
      <c r="P714" s="68">
        <v>1</v>
      </c>
      <c r="Q714" s="283" t="s">
        <v>2131</v>
      </c>
      <c r="R714" s="100">
        <v>1</v>
      </c>
      <c r="S714" s="100">
        <v>1</v>
      </c>
      <c r="T714" s="95" t="s">
        <v>3465</v>
      </c>
      <c r="U714" s="95"/>
      <c r="V714" s="95" t="s">
        <v>3471</v>
      </c>
      <c r="W714" s="95" t="s">
        <v>3471</v>
      </c>
      <c r="X714" s="95" t="s">
        <v>1957</v>
      </c>
      <c r="Y714" s="95" t="s">
        <v>3467</v>
      </c>
      <c r="Z714" s="95" t="s">
        <v>2108</v>
      </c>
      <c r="AA714" s="95" t="s">
        <v>3468</v>
      </c>
      <c r="AB714" s="95" t="s">
        <v>3469</v>
      </c>
      <c r="AC714" s="95" t="s">
        <v>3470</v>
      </c>
      <c r="AD714" s="95">
        <v>1057724.3899999999</v>
      </c>
      <c r="AE714" s="113">
        <f t="shared" si="111"/>
        <v>0</v>
      </c>
      <c r="AF714" s="60">
        <f t="shared" si="112"/>
        <v>0</v>
      </c>
      <c r="AG714" s="60">
        <f t="shared" si="113"/>
        <v>0</v>
      </c>
      <c r="AH714" s="60">
        <f t="shared" si="114"/>
        <v>0</v>
      </c>
      <c r="AI714" s="60">
        <f t="shared" si="115"/>
        <v>1</v>
      </c>
      <c r="AJ714" s="60">
        <f t="shared" si="116"/>
        <v>0</v>
      </c>
      <c r="AK714" s="60">
        <f t="shared" si="117"/>
        <v>0</v>
      </c>
      <c r="AL714" s="60">
        <f t="shared" si="118"/>
        <v>0</v>
      </c>
      <c r="AM714" s="60">
        <f t="shared" si="119"/>
        <v>0</v>
      </c>
      <c r="AN714" s="60">
        <f t="shared" si="120"/>
        <v>1</v>
      </c>
      <c r="AP714" s="359" t="s">
        <v>3548</v>
      </c>
    </row>
    <row r="715" spans="1:42" ht="35.450000000000003" hidden="1" customHeight="1">
      <c r="A715" s="26" t="s">
        <v>1297</v>
      </c>
      <c r="B715" s="34" t="s">
        <v>1775</v>
      </c>
      <c r="C715" s="26">
        <v>310702</v>
      </c>
      <c r="D715" s="35" t="s">
        <v>1831</v>
      </c>
      <c r="E715" s="35" t="s">
        <v>1794</v>
      </c>
      <c r="F715" s="36">
        <v>0</v>
      </c>
      <c r="G715" s="33"/>
      <c r="H715" s="34">
        <v>1</v>
      </c>
      <c r="I715" s="32"/>
      <c r="J715" s="32"/>
      <c r="K715" s="31"/>
      <c r="L715" s="31"/>
      <c r="M715" s="33"/>
      <c r="N715" s="39">
        <v>1695162.5</v>
      </c>
      <c r="O715" s="40" t="s">
        <v>1901</v>
      </c>
      <c r="P715" s="68">
        <v>1</v>
      </c>
      <c r="Q715" s="283" t="s">
        <v>2131</v>
      </c>
      <c r="R715" s="100">
        <v>1</v>
      </c>
      <c r="S715" s="100">
        <v>1</v>
      </c>
      <c r="T715" s="95" t="s">
        <v>3465</v>
      </c>
      <c r="U715" s="95"/>
      <c r="V715" s="95" t="s">
        <v>3471</v>
      </c>
      <c r="W715" s="95" t="s">
        <v>3471</v>
      </c>
      <c r="X715" s="95" t="s">
        <v>1957</v>
      </c>
      <c r="Y715" s="95" t="s">
        <v>3467</v>
      </c>
      <c r="Z715" s="95" t="s">
        <v>2108</v>
      </c>
      <c r="AA715" s="95" t="s">
        <v>3468</v>
      </c>
      <c r="AB715" s="95" t="s">
        <v>3469</v>
      </c>
      <c r="AC715" s="95" t="s">
        <v>3470</v>
      </c>
      <c r="AD715" s="95">
        <v>1270558.1200000001</v>
      </c>
      <c r="AE715" s="113">
        <f t="shared" si="111"/>
        <v>0</v>
      </c>
      <c r="AF715" s="60">
        <f t="shared" si="112"/>
        <v>0</v>
      </c>
      <c r="AG715" s="60">
        <f t="shared" si="113"/>
        <v>0</v>
      </c>
      <c r="AH715" s="60">
        <f t="shared" si="114"/>
        <v>0</v>
      </c>
      <c r="AI715" s="60">
        <f t="shared" si="115"/>
        <v>1</v>
      </c>
      <c r="AJ715" s="60">
        <f t="shared" si="116"/>
        <v>0</v>
      </c>
      <c r="AK715" s="60">
        <f t="shared" si="117"/>
        <v>0</v>
      </c>
      <c r="AL715" s="60">
        <f t="shared" si="118"/>
        <v>0</v>
      </c>
      <c r="AM715" s="60">
        <f t="shared" si="119"/>
        <v>0</v>
      </c>
      <c r="AN715" s="60">
        <f t="shared" si="120"/>
        <v>1</v>
      </c>
      <c r="AP715" s="359" t="s">
        <v>3548</v>
      </c>
    </row>
    <row r="716" spans="1:42" ht="35.450000000000003" hidden="1" customHeight="1">
      <c r="A716" s="26" t="s">
        <v>1297</v>
      </c>
      <c r="B716" s="34" t="s">
        <v>1775</v>
      </c>
      <c r="C716" s="26">
        <v>302345</v>
      </c>
      <c r="D716" s="35" t="s">
        <v>1786</v>
      </c>
      <c r="E716" s="35" t="s">
        <v>1779</v>
      </c>
      <c r="F716" s="36">
        <v>0</v>
      </c>
      <c r="G716" s="33"/>
      <c r="H716" s="34">
        <v>1</v>
      </c>
      <c r="I716" s="32"/>
      <c r="J716" s="32"/>
      <c r="K716" s="31"/>
      <c r="L716" s="31"/>
      <c r="M716" s="33"/>
      <c r="N716" s="39">
        <v>1506206.0344418806</v>
      </c>
      <c r="O716" s="40" t="s">
        <v>1901</v>
      </c>
      <c r="P716" s="68">
        <v>1</v>
      </c>
      <c r="Q716" s="283" t="s">
        <v>2131</v>
      </c>
      <c r="R716" s="100">
        <v>1</v>
      </c>
      <c r="S716" s="100">
        <v>1</v>
      </c>
      <c r="T716" s="95" t="s">
        <v>3465</v>
      </c>
      <c r="U716" s="95"/>
      <c r="V716" s="95" t="s">
        <v>3466</v>
      </c>
      <c r="W716" s="95" t="s">
        <v>3466</v>
      </c>
      <c r="X716" s="95" t="s">
        <v>1957</v>
      </c>
      <c r="Y716" s="95" t="s">
        <v>3467</v>
      </c>
      <c r="Z716" s="95" t="s">
        <v>2108</v>
      </c>
      <c r="AA716" s="95" t="s">
        <v>3468</v>
      </c>
      <c r="AB716" s="95" t="s">
        <v>3469</v>
      </c>
      <c r="AC716" s="95" t="s">
        <v>3470</v>
      </c>
      <c r="AD716" s="95">
        <v>1098596.17</v>
      </c>
      <c r="AE716" s="113">
        <f t="shared" si="111"/>
        <v>0</v>
      </c>
      <c r="AF716" s="60">
        <f t="shared" si="112"/>
        <v>0</v>
      </c>
      <c r="AG716" s="60">
        <f t="shared" si="113"/>
        <v>0</v>
      </c>
      <c r="AH716" s="60">
        <f t="shared" si="114"/>
        <v>0</v>
      </c>
      <c r="AI716" s="60">
        <f t="shared" si="115"/>
        <v>1</v>
      </c>
      <c r="AJ716" s="60">
        <f t="shared" si="116"/>
        <v>0</v>
      </c>
      <c r="AK716" s="60">
        <f t="shared" si="117"/>
        <v>0</v>
      </c>
      <c r="AL716" s="60">
        <f t="shared" si="118"/>
        <v>0</v>
      </c>
      <c r="AM716" s="60">
        <f t="shared" si="119"/>
        <v>0</v>
      </c>
      <c r="AN716" s="60">
        <f t="shared" si="120"/>
        <v>1</v>
      </c>
      <c r="AP716" s="359" t="s">
        <v>3548</v>
      </c>
    </row>
    <row r="717" spans="1:42" ht="35.450000000000003" hidden="1" customHeight="1">
      <c r="A717" s="26" t="s">
        <v>1297</v>
      </c>
      <c r="B717" s="34" t="s">
        <v>1775</v>
      </c>
      <c r="C717" s="26">
        <v>302352</v>
      </c>
      <c r="D717" s="35" t="s">
        <v>1818</v>
      </c>
      <c r="E717" s="35" t="s">
        <v>1779</v>
      </c>
      <c r="F717" s="36">
        <v>0</v>
      </c>
      <c r="G717" s="33"/>
      <c r="H717" s="34">
        <v>1</v>
      </c>
      <c r="I717" s="32"/>
      <c r="J717" s="32"/>
      <c r="K717" s="31"/>
      <c r="L717" s="31"/>
      <c r="M717" s="33"/>
      <c r="N717" s="39">
        <v>1581682.35</v>
      </c>
      <c r="O717" s="40" t="s">
        <v>1901</v>
      </c>
      <c r="P717" s="68">
        <v>1</v>
      </c>
      <c r="Q717" s="283" t="s">
        <v>2131</v>
      </c>
      <c r="R717" s="100">
        <v>1</v>
      </c>
      <c r="S717" s="100">
        <v>1</v>
      </c>
      <c r="T717" s="95" t="s">
        <v>3465</v>
      </c>
      <c r="U717" s="95"/>
      <c r="V717" s="95" t="s">
        <v>3466</v>
      </c>
      <c r="W717" s="95" t="s">
        <v>3466</v>
      </c>
      <c r="X717" s="95" t="s">
        <v>1957</v>
      </c>
      <c r="Y717" s="95" t="s">
        <v>3467</v>
      </c>
      <c r="Z717" s="95" t="s">
        <v>2108</v>
      </c>
      <c r="AA717" s="95" t="s">
        <v>3468</v>
      </c>
      <c r="AB717" s="95" t="s">
        <v>3469</v>
      </c>
      <c r="AC717" s="95" t="s">
        <v>3470</v>
      </c>
      <c r="AD717" s="95">
        <v>1206038.48</v>
      </c>
      <c r="AE717" s="113">
        <f t="shared" si="111"/>
        <v>0</v>
      </c>
      <c r="AF717" s="60">
        <f t="shared" si="112"/>
        <v>0</v>
      </c>
      <c r="AG717" s="60">
        <f t="shared" si="113"/>
        <v>0</v>
      </c>
      <c r="AH717" s="60">
        <f t="shared" si="114"/>
        <v>0</v>
      </c>
      <c r="AI717" s="60">
        <f t="shared" si="115"/>
        <v>1</v>
      </c>
      <c r="AJ717" s="60">
        <f t="shared" si="116"/>
        <v>0</v>
      </c>
      <c r="AK717" s="60">
        <f t="shared" si="117"/>
        <v>0</v>
      </c>
      <c r="AL717" s="60">
        <f t="shared" si="118"/>
        <v>0</v>
      </c>
      <c r="AM717" s="60">
        <f t="shared" si="119"/>
        <v>0</v>
      </c>
      <c r="AN717" s="60">
        <f t="shared" si="120"/>
        <v>1</v>
      </c>
      <c r="AP717" s="359" t="s">
        <v>3548</v>
      </c>
    </row>
    <row r="718" spans="1:42" ht="35.450000000000003" hidden="1" customHeight="1">
      <c r="A718" s="26" t="s">
        <v>1297</v>
      </c>
      <c r="B718" s="34" t="s">
        <v>1775</v>
      </c>
      <c r="C718" s="26">
        <v>302353</v>
      </c>
      <c r="D718" s="35" t="s">
        <v>1820</v>
      </c>
      <c r="E718" s="35" t="s">
        <v>1779</v>
      </c>
      <c r="F718" s="36">
        <v>0</v>
      </c>
      <c r="G718" s="33"/>
      <c r="H718" s="34">
        <v>1</v>
      </c>
      <c r="I718" s="32"/>
      <c r="J718" s="32"/>
      <c r="K718" s="31"/>
      <c r="L718" s="31"/>
      <c r="M718" s="33"/>
      <c r="N718" s="39">
        <v>1166834.99</v>
      </c>
      <c r="O718" s="40" t="s">
        <v>1901</v>
      </c>
      <c r="P718" s="68">
        <v>1</v>
      </c>
      <c r="Q718" s="283" t="s">
        <v>2131</v>
      </c>
      <c r="R718" s="100">
        <v>1</v>
      </c>
      <c r="S718" s="100">
        <v>1</v>
      </c>
      <c r="T718" s="95" t="s">
        <v>3465</v>
      </c>
      <c r="U718" s="95"/>
      <c r="V718" s="95" t="s">
        <v>3466</v>
      </c>
      <c r="W718" s="95" t="s">
        <v>3466</v>
      </c>
      <c r="X718" s="95" t="s">
        <v>1957</v>
      </c>
      <c r="Y718" s="95" t="s">
        <v>3467</v>
      </c>
      <c r="Z718" s="95" t="s">
        <v>2108</v>
      </c>
      <c r="AA718" s="95" t="s">
        <v>3468</v>
      </c>
      <c r="AB718" s="95" t="s">
        <v>3469</v>
      </c>
      <c r="AC718" s="95" t="s">
        <v>3470</v>
      </c>
      <c r="AD718" s="95">
        <v>946551.84</v>
      </c>
      <c r="AE718" s="113">
        <f t="shared" si="111"/>
        <v>0</v>
      </c>
      <c r="AF718" s="60">
        <f t="shared" si="112"/>
        <v>0</v>
      </c>
      <c r="AG718" s="60">
        <f t="shared" si="113"/>
        <v>0</v>
      </c>
      <c r="AH718" s="60">
        <f t="shared" si="114"/>
        <v>0</v>
      </c>
      <c r="AI718" s="60">
        <f t="shared" si="115"/>
        <v>1</v>
      </c>
      <c r="AJ718" s="60">
        <f t="shared" si="116"/>
        <v>0</v>
      </c>
      <c r="AK718" s="60">
        <f t="shared" si="117"/>
        <v>0</v>
      </c>
      <c r="AL718" s="60">
        <f t="shared" si="118"/>
        <v>0</v>
      </c>
      <c r="AM718" s="60">
        <f t="shared" si="119"/>
        <v>0</v>
      </c>
      <c r="AN718" s="60">
        <f t="shared" si="120"/>
        <v>1</v>
      </c>
      <c r="AP718" s="359" t="s">
        <v>3548</v>
      </c>
    </row>
    <row r="719" spans="1:42" ht="35.450000000000003" hidden="1" customHeight="1">
      <c r="A719" s="26" t="s">
        <v>1297</v>
      </c>
      <c r="B719" s="34" t="s">
        <v>1775</v>
      </c>
      <c r="C719" s="26">
        <v>302360</v>
      </c>
      <c r="D719" s="35" t="s">
        <v>1778</v>
      </c>
      <c r="E719" s="35" t="s">
        <v>1779</v>
      </c>
      <c r="F719" s="36">
        <v>0</v>
      </c>
      <c r="G719" s="33"/>
      <c r="H719" s="34">
        <v>1</v>
      </c>
      <c r="I719" s="32"/>
      <c r="J719" s="32"/>
      <c r="K719" s="31"/>
      <c r="L719" s="31"/>
      <c r="M719" s="33"/>
      <c r="N719" s="39">
        <v>1379634.7568486629</v>
      </c>
      <c r="O719" s="40" t="s">
        <v>1901</v>
      </c>
      <c r="P719" s="68">
        <v>1</v>
      </c>
      <c r="Q719" s="283" t="s">
        <v>2131</v>
      </c>
      <c r="R719" s="100">
        <v>1</v>
      </c>
      <c r="S719" s="100">
        <v>1</v>
      </c>
      <c r="T719" s="95" t="s">
        <v>3465</v>
      </c>
      <c r="U719" s="95"/>
      <c r="V719" s="95" t="s">
        <v>3466</v>
      </c>
      <c r="W719" s="95" t="s">
        <v>3466</v>
      </c>
      <c r="X719" s="95" t="s">
        <v>1957</v>
      </c>
      <c r="Y719" s="95" t="s">
        <v>3467</v>
      </c>
      <c r="Z719" s="95" t="s">
        <v>2108</v>
      </c>
      <c r="AA719" s="95" t="s">
        <v>3468</v>
      </c>
      <c r="AB719" s="95" t="s">
        <v>3469</v>
      </c>
      <c r="AC719" s="95" t="s">
        <v>3470</v>
      </c>
      <c r="AD719" s="95">
        <v>1028762.01</v>
      </c>
      <c r="AE719" s="113">
        <f t="shared" si="111"/>
        <v>0</v>
      </c>
      <c r="AF719" s="60">
        <f t="shared" si="112"/>
        <v>0</v>
      </c>
      <c r="AG719" s="60">
        <f t="shared" si="113"/>
        <v>0</v>
      </c>
      <c r="AH719" s="60">
        <f t="shared" si="114"/>
        <v>0</v>
      </c>
      <c r="AI719" s="60">
        <f t="shared" si="115"/>
        <v>1</v>
      </c>
      <c r="AJ719" s="60">
        <f t="shared" si="116"/>
        <v>0</v>
      </c>
      <c r="AK719" s="60">
        <f t="shared" si="117"/>
        <v>0</v>
      </c>
      <c r="AL719" s="60">
        <f t="shared" si="118"/>
        <v>0</v>
      </c>
      <c r="AM719" s="60">
        <f t="shared" si="119"/>
        <v>0</v>
      </c>
      <c r="AN719" s="60">
        <f t="shared" si="120"/>
        <v>1</v>
      </c>
      <c r="AP719" s="359" t="s">
        <v>3548</v>
      </c>
    </row>
    <row r="720" spans="1:42" ht="35.450000000000003" hidden="1" customHeight="1">
      <c r="A720" s="26" t="s">
        <v>1297</v>
      </c>
      <c r="B720" s="34" t="s">
        <v>1775</v>
      </c>
      <c r="C720" s="26">
        <v>302371</v>
      </c>
      <c r="D720" s="35" t="s">
        <v>1780</v>
      </c>
      <c r="E720" s="35" t="s">
        <v>1779</v>
      </c>
      <c r="F720" s="36">
        <v>0</v>
      </c>
      <c r="G720" s="33"/>
      <c r="H720" s="34">
        <v>1</v>
      </c>
      <c r="I720" s="32"/>
      <c r="J720" s="32"/>
      <c r="K720" s="31"/>
      <c r="L720" s="31"/>
      <c r="M720" s="33"/>
      <c r="N720" s="39">
        <v>1327737.5618486628</v>
      </c>
      <c r="O720" s="40" t="s">
        <v>1901</v>
      </c>
      <c r="P720" s="68">
        <v>1</v>
      </c>
      <c r="Q720" s="283" t="s">
        <v>2131</v>
      </c>
      <c r="R720" s="100">
        <v>1</v>
      </c>
      <c r="S720" s="100">
        <v>1</v>
      </c>
      <c r="T720" s="95" t="s">
        <v>3465</v>
      </c>
      <c r="U720" s="95"/>
      <c r="V720" s="95" t="s">
        <v>3466</v>
      </c>
      <c r="W720" s="95" t="s">
        <v>3466</v>
      </c>
      <c r="X720" s="95" t="s">
        <v>1957</v>
      </c>
      <c r="Y720" s="95" t="s">
        <v>3467</v>
      </c>
      <c r="Z720" s="95" t="s">
        <v>2108</v>
      </c>
      <c r="AA720" s="95" t="s">
        <v>3468</v>
      </c>
      <c r="AB720" s="95" t="s">
        <v>3469</v>
      </c>
      <c r="AC720" s="95" t="s">
        <v>3470</v>
      </c>
      <c r="AD720" s="95">
        <v>1029816.89</v>
      </c>
      <c r="AE720" s="113">
        <f t="shared" si="111"/>
        <v>0</v>
      </c>
      <c r="AF720" s="60">
        <f t="shared" si="112"/>
        <v>0</v>
      </c>
      <c r="AG720" s="60">
        <f t="shared" si="113"/>
        <v>0</v>
      </c>
      <c r="AH720" s="60">
        <f t="shared" si="114"/>
        <v>0</v>
      </c>
      <c r="AI720" s="60">
        <f t="shared" si="115"/>
        <v>1</v>
      </c>
      <c r="AJ720" s="60">
        <f t="shared" si="116"/>
        <v>0</v>
      </c>
      <c r="AK720" s="60">
        <f t="shared" si="117"/>
        <v>0</v>
      </c>
      <c r="AL720" s="60">
        <f t="shared" si="118"/>
        <v>0</v>
      </c>
      <c r="AM720" s="60">
        <f t="shared" si="119"/>
        <v>0</v>
      </c>
      <c r="AN720" s="60">
        <f t="shared" si="120"/>
        <v>1</v>
      </c>
      <c r="AP720" s="359" t="s">
        <v>3548</v>
      </c>
    </row>
    <row r="721" spans="1:42" ht="35.450000000000003" hidden="1" customHeight="1">
      <c r="A721" s="26" t="s">
        <v>1297</v>
      </c>
      <c r="B721" s="34" t="s">
        <v>1775</v>
      </c>
      <c r="C721" s="26">
        <v>302384</v>
      </c>
      <c r="D721" s="35" t="s">
        <v>1809</v>
      </c>
      <c r="E721" s="35" t="s">
        <v>1810</v>
      </c>
      <c r="F721" s="36">
        <v>0</v>
      </c>
      <c r="G721" s="33"/>
      <c r="H721" s="34">
        <v>1</v>
      </c>
      <c r="I721" s="32"/>
      <c r="J721" s="32"/>
      <c r="K721" s="31"/>
      <c r="L721" s="31"/>
      <c r="M721" s="33"/>
      <c r="N721" s="39">
        <v>1046325.6906007498</v>
      </c>
      <c r="O721" s="40" t="s">
        <v>1901</v>
      </c>
      <c r="P721" s="68">
        <v>1</v>
      </c>
      <c r="Q721" s="283" t="s">
        <v>2131</v>
      </c>
      <c r="R721" s="100">
        <v>1</v>
      </c>
      <c r="S721" s="100">
        <v>1</v>
      </c>
      <c r="T721" s="95" t="s">
        <v>3465</v>
      </c>
      <c r="U721" s="95"/>
      <c r="V721" s="95" t="s">
        <v>3472</v>
      </c>
      <c r="W721" s="95" t="s">
        <v>3472</v>
      </c>
      <c r="X721" s="95" t="s">
        <v>1957</v>
      </c>
      <c r="Y721" s="95" t="s">
        <v>3467</v>
      </c>
      <c r="Z721" s="95" t="s">
        <v>2108</v>
      </c>
      <c r="AA721" s="95" t="s">
        <v>3468</v>
      </c>
      <c r="AB721" s="95" t="s">
        <v>3469</v>
      </c>
      <c r="AC721" s="95" t="s">
        <v>3470</v>
      </c>
      <c r="AD721" s="95">
        <v>985225.09</v>
      </c>
      <c r="AE721" s="113">
        <f t="shared" si="111"/>
        <v>0</v>
      </c>
      <c r="AF721" s="60">
        <f t="shared" si="112"/>
        <v>0</v>
      </c>
      <c r="AG721" s="60">
        <f t="shared" si="113"/>
        <v>0</v>
      </c>
      <c r="AH721" s="60">
        <f t="shared" si="114"/>
        <v>0</v>
      </c>
      <c r="AI721" s="60">
        <f t="shared" si="115"/>
        <v>1</v>
      </c>
      <c r="AJ721" s="60">
        <f t="shared" si="116"/>
        <v>0</v>
      </c>
      <c r="AK721" s="60">
        <f t="shared" si="117"/>
        <v>0</v>
      </c>
      <c r="AL721" s="60">
        <f t="shared" si="118"/>
        <v>0</v>
      </c>
      <c r="AM721" s="60">
        <f t="shared" si="119"/>
        <v>0</v>
      </c>
      <c r="AN721" s="60">
        <f t="shared" si="120"/>
        <v>1</v>
      </c>
      <c r="AP721" s="359" t="s">
        <v>3548</v>
      </c>
    </row>
    <row r="722" spans="1:42" ht="35.450000000000003" hidden="1" customHeight="1">
      <c r="A722" s="26" t="s">
        <v>1297</v>
      </c>
      <c r="B722" s="34" t="s">
        <v>1635</v>
      </c>
      <c r="C722" s="26">
        <v>302710</v>
      </c>
      <c r="D722" s="35" t="s">
        <v>1638</v>
      </c>
      <c r="E722" s="35" t="s">
        <v>1637</v>
      </c>
      <c r="F722" s="36">
        <v>0</v>
      </c>
      <c r="G722" s="33"/>
      <c r="H722" s="34">
        <v>1</v>
      </c>
      <c r="I722" s="32"/>
      <c r="J722" s="32"/>
      <c r="K722" s="31"/>
      <c r="L722" s="31"/>
      <c r="M722" s="33"/>
      <c r="N722" s="39">
        <v>1198382.95</v>
      </c>
      <c r="O722" s="40" t="s">
        <v>1901</v>
      </c>
      <c r="P722" s="68">
        <v>1</v>
      </c>
      <c r="Q722" s="345" t="s">
        <v>1934</v>
      </c>
      <c r="R722" s="354"/>
      <c r="S722" s="123"/>
      <c r="T722" s="95"/>
      <c r="U722" s="95"/>
      <c r="V722" s="95"/>
      <c r="W722" s="95"/>
      <c r="X722" s="95"/>
      <c r="Y722" s="95"/>
      <c r="Z722" s="95"/>
      <c r="AA722" s="95"/>
      <c r="AB722" s="95"/>
      <c r="AC722" s="95"/>
      <c r="AD722" s="95"/>
      <c r="AE722" s="113">
        <f t="shared" si="111"/>
        <v>0</v>
      </c>
      <c r="AF722" s="60">
        <f t="shared" si="112"/>
        <v>0</v>
      </c>
      <c r="AG722" s="60">
        <f t="shared" si="113"/>
        <v>1</v>
      </c>
      <c r="AH722" s="60">
        <f t="shared" si="114"/>
        <v>0</v>
      </c>
      <c r="AI722" s="60">
        <f t="shared" si="115"/>
        <v>0</v>
      </c>
      <c r="AJ722" s="60">
        <f t="shared" si="116"/>
        <v>0</v>
      </c>
      <c r="AK722" s="60">
        <f t="shared" si="117"/>
        <v>0</v>
      </c>
      <c r="AL722" s="60">
        <f t="shared" si="118"/>
        <v>1</v>
      </c>
      <c r="AM722" s="60">
        <f t="shared" si="119"/>
        <v>0</v>
      </c>
      <c r="AN722" s="60">
        <f t="shared" si="120"/>
        <v>0</v>
      </c>
      <c r="AP722" s="359" t="s">
        <v>3548</v>
      </c>
    </row>
    <row r="723" spans="1:42" ht="35.450000000000003" hidden="1" customHeight="1">
      <c r="A723" s="26" t="s">
        <v>1297</v>
      </c>
      <c r="B723" s="34" t="s">
        <v>1635</v>
      </c>
      <c r="C723" s="26">
        <v>302713</v>
      </c>
      <c r="D723" s="35" t="s">
        <v>1639</v>
      </c>
      <c r="E723" s="35" t="s">
        <v>1637</v>
      </c>
      <c r="F723" s="36">
        <v>0</v>
      </c>
      <c r="G723" s="33"/>
      <c r="H723" s="34">
        <v>1</v>
      </c>
      <c r="I723" s="32"/>
      <c r="J723" s="32"/>
      <c r="K723" s="31"/>
      <c r="L723" s="31"/>
      <c r="M723" s="33"/>
      <c r="N723" s="39">
        <v>1243711.98</v>
      </c>
      <c r="O723" s="40" t="s">
        <v>1901</v>
      </c>
      <c r="P723" s="68">
        <v>1</v>
      </c>
      <c r="Q723" s="345" t="s">
        <v>1934</v>
      </c>
      <c r="R723" s="354"/>
      <c r="S723" s="123"/>
      <c r="T723" s="95"/>
      <c r="U723" s="95"/>
      <c r="V723" s="95"/>
      <c r="W723" s="95"/>
      <c r="X723" s="95"/>
      <c r="Y723" s="95"/>
      <c r="Z723" s="95"/>
      <c r="AA723" s="95"/>
      <c r="AB723" s="95"/>
      <c r="AC723" s="95"/>
      <c r="AD723" s="95"/>
      <c r="AE723" s="113">
        <f t="shared" si="111"/>
        <v>0</v>
      </c>
      <c r="AF723" s="60">
        <f t="shared" si="112"/>
        <v>0</v>
      </c>
      <c r="AG723" s="60">
        <f t="shared" si="113"/>
        <v>1</v>
      </c>
      <c r="AH723" s="60">
        <f t="shared" si="114"/>
        <v>0</v>
      </c>
      <c r="AI723" s="60">
        <f t="shared" si="115"/>
        <v>0</v>
      </c>
      <c r="AJ723" s="60">
        <f t="shared" si="116"/>
        <v>0</v>
      </c>
      <c r="AK723" s="60">
        <f t="shared" si="117"/>
        <v>0</v>
      </c>
      <c r="AL723" s="60">
        <f t="shared" si="118"/>
        <v>1</v>
      </c>
      <c r="AM723" s="60">
        <f t="shared" si="119"/>
        <v>0</v>
      </c>
      <c r="AN723" s="60">
        <f t="shared" si="120"/>
        <v>0</v>
      </c>
      <c r="AP723" s="359" t="s">
        <v>3548</v>
      </c>
    </row>
    <row r="724" spans="1:42" ht="35.450000000000003" hidden="1" customHeight="1">
      <c r="A724" s="26" t="s">
        <v>1297</v>
      </c>
      <c r="B724" s="34" t="s">
        <v>1635</v>
      </c>
      <c r="C724" s="26">
        <v>302718</v>
      </c>
      <c r="D724" s="35" t="s">
        <v>1636</v>
      </c>
      <c r="E724" s="35" t="s">
        <v>1637</v>
      </c>
      <c r="F724" s="36">
        <v>0</v>
      </c>
      <c r="G724" s="33"/>
      <c r="H724" s="34">
        <v>1</v>
      </c>
      <c r="I724" s="32"/>
      <c r="J724" s="32"/>
      <c r="K724" s="31"/>
      <c r="L724" s="31"/>
      <c r="M724" s="33"/>
      <c r="N724" s="39">
        <v>1183857.74</v>
      </c>
      <c r="O724" s="40" t="s">
        <v>1901</v>
      </c>
      <c r="P724" s="68">
        <v>1</v>
      </c>
      <c r="Q724" s="345" t="s">
        <v>1934</v>
      </c>
      <c r="R724" s="354"/>
      <c r="S724" s="123"/>
      <c r="T724" s="95"/>
      <c r="U724" s="95"/>
      <c r="V724" s="95"/>
      <c r="W724" s="95"/>
      <c r="X724" s="95"/>
      <c r="Y724" s="95"/>
      <c r="Z724" s="95"/>
      <c r="AA724" s="95"/>
      <c r="AB724" s="95"/>
      <c r="AC724" s="95"/>
      <c r="AD724" s="95"/>
      <c r="AE724" s="113">
        <f t="shared" si="111"/>
        <v>0</v>
      </c>
      <c r="AF724" s="60">
        <f t="shared" si="112"/>
        <v>0</v>
      </c>
      <c r="AG724" s="60">
        <f t="shared" si="113"/>
        <v>1</v>
      </c>
      <c r="AH724" s="60">
        <f t="shared" si="114"/>
        <v>0</v>
      </c>
      <c r="AI724" s="60">
        <f t="shared" si="115"/>
        <v>0</v>
      </c>
      <c r="AJ724" s="60">
        <f t="shared" si="116"/>
        <v>0</v>
      </c>
      <c r="AK724" s="60">
        <f t="shared" si="117"/>
        <v>0</v>
      </c>
      <c r="AL724" s="60">
        <f t="shared" si="118"/>
        <v>1</v>
      </c>
      <c r="AM724" s="60">
        <f t="shared" si="119"/>
        <v>0</v>
      </c>
      <c r="AN724" s="60">
        <f t="shared" si="120"/>
        <v>0</v>
      </c>
      <c r="AP724" s="359" t="s">
        <v>3548</v>
      </c>
    </row>
    <row r="725" spans="1:42" ht="35.450000000000003" hidden="1" customHeight="1">
      <c r="A725" s="26" t="s">
        <v>1297</v>
      </c>
      <c r="B725" s="34" t="s">
        <v>1672</v>
      </c>
      <c r="C725" s="26">
        <v>302719</v>
      </c>
      <c r="D725" s="35" t="s">
        <v>1673</v>
      </c>
      <c r="E725" s="35" t="s">
        <v>1674</v>
      </c>
      <c r="F725" s="36">
        <v>4</v>
      </c>
      <c r="G725" s="33"/>
      <c r="H725" s="34">
        <v>1</v>
      </c>
      <c r="I725" s="32"/>
      <c r="J725" s="32"/>
      <c r="K725" s="31"/>
      <c r="L725" s="31"/>
      <c r="M725" s="33"/>
      <c r="N725" s="39">
        <v>1099930.8600000001</v>
      </c>
      <c r="O725" s="40" t="s">
        <v>1901</v>
      </c>
      <c r="P725" s="68">
        <v>1</v>
      </c>
      <c r="Q725" s="163" t="s">
        <v>1942</v>
      </c>
      <c r="R725" s="354"/>
      <c r="S725" s="123">
        <v>0.5</v>
      </c>
      <c r="T725" s="95"/>
      <c r="U725" s="95"/>
      <c r="V725" s="95"/>
      <c r="W725" s="95"/>
      <c r="X725" s="95"/>
      <c r="Y725" s="95"/>
      <c r="Z725" s="95"/>
      <c r="AA725" s="95"/>
      <c r="AB725" s="95"/>
      <c r="AC725" s="95"/>
      <c r="AD725" s="95"/>
      <c r="AE725" s="113">
        <f t="shared" si="111"/>
        <v>0</v>
      </c>
      <c r="AF725" s="60">
        <f t="shared" si="112"/>
        <v>0</v>
      </c>
      <c r="AG725" s="60">
        <f t="shared" si="113"/>
        <v>0</v>
      </c>
      <c r="AH725" s="60">
        <f t="shared" si="114"/>
        <v>1</v>
      </c>
      <c r="AI725" s="60">
        <f t="shared" si="115"/>
        <v>0</v>
      </c>
      <c r="AJ725" s="60">
        <f t="shared" si="116"/>
        <v>0</v>
      </c>
      <c r="AK725" s="60">
        <f t="shared" si="117"/>
        <v>0</v>
      </c>
      <c r="AL725" s="60">
        <f t="shared" si="118"/>
        <v>0</v>
      </c>
      <c r="AM725" s="60">
        <f t="shared" si="119"/>
        <v>1</v>
      </c>
      <c r="AN725" s="60">
        <f t="shared" si="120"/>
        <v>0</v>
      </c>
      <c r="AP725"/>
    </row>
    <row r="726" spans="1:42" ht="35.450000000000003" hidden="1" customHeight="1">
      <c r="A726" s="26" t="s">
        <v>1297</v>
      </c>
      <c r="B726" s="34" t="s">
        <v>1672</v>
      </c>
      <c r="C726" s="26">
        <v>302720</v>
      </c>
      <c r="D726" s="35" t="s">
        <v>1680</v>
      </c>
      <c r="E726" s="35" t="s">
        <v>1674</v>
      </c>
      <c r="F726" s="36">
        <v>4</v>
      </c>
      <c r="G726" s="33"/>
      <c r="H726" s="34">
        <v>1</v>
      </c>
      <c r="I726" s="32"/>
      <c r="J726" s="32"/>
      <c r="K726" s="31"/>
      <c r="L726" s="31"/>
      <c r="M726" s="33"/>
      <c r="N726" s="39">
        <v>1102366.73</v>
      </c>
      <c r="O726" s="40" t="s">
        <v>1901</v>
      </c>
      <c r="P726" s="68">
        <v>1</v>
      </c>
      <c r="Q726" s="163" t="s">
        <v>1942</v>
      </c>
      <c r="R726" s="354"/>
      <c r="S726" s="123">
        <v>0.5</v>
      </c>
      <c r="T726" s="95"/>
      <c r="U726" s="95"/>
      <c r="V726" s="95"/>
      <c r="W726" s="95"/>
      <c r="X726" s="95"/>
      <c r="Y726" s="95"/>
      <c r="Z726" s="95"/>
      <c r="AA726" s="95"/>
      <c r="AB726" s="95"/>
      <c r="AC726" s="95"/>
      <c r="AD726" s="95"/>
      <c r="AE726" s="113">
        <f t="shared" si="111"/>
        <v>0</v>
      </c>
      <c r="AF726" s="60">
        <f t="shared" si="112"/>
        <v>0</v>
      </c>
      <c r="AG726" s="60">
        <f t="shared" si="113"/>
        <v>0</v>
      </c>
      <c r="AH726" s="60">
        <f t="shared" si="114"/>
        <v>1</v>
      </c>
      <c r="AI726" s="60">
        <f t="shared" si="115"/>
        <v>0</v>
      </c>
      <c r="AJ726" s="60">
        <f t="shared" si="116"/>
        <v>0</v>
      </c>
      <c r="AK726" s="60">
        <f t="shared" si="117"/>
        <v>0</v>
      </c>
      <c r="AL726" s="60">
        <f t="shared" si="118"/>
        <v>0</v>
      </c>
      <c r="AM726" s="60">
        <f t="shared" si="119"/>
        <v>1</v>
      </c>
      <c r="AN726" s="60">
        <f t="shared" si="120"/>
        <v>0</v>
      </c>
      <c r="AP726"/>
    </row>
    <row r="727" spans="1:42" ht="35.450000000000003" hidden="1" customHeight="1">
      <c r="A727" s="26" t="s">
        <v>1297</v>
      </c>
      <c r="B727" s="34" t="s">
        <v>1672</v>
      </c>
      <c r="C727" s="26">
        <v>302721</v>
      </c>
      <c r="D727" s="35" t="s">
        <v>1676</v>
      </c>
      <c r="E727" s="35" t="s">
        <v>1674</v>
      </c>
      <c r="F727" s="36">
        <v>4</v>
      </c>
      <c r="G727" s="33"/>
      <c r="H727" s="34">
        <v>1</v>
      </c>
      <c r="I727" s="32"/>
      <c r="J727" s="32"/>
      <c r="K727" s="31"/>
      <c r="L727" s="31"/>
      <c r="M727" s="33"/>
      <c r="N727" s="39">
        <v>1043874.29</v>
      </c>
      <c r="O727" s="40" t="s">
        <v>1901</v>
      </c>
      <c r="P727" s="68">
        <v>1</v>
      </c>
      <c r="Q727" s="163" t="s">
        <v>1942</v>
      </c>
      <c r="R727" s="354"/>
      <c r="S727" s="123">
        <v>0.5</v>
      </c>
      <c r="T727" s="95"/>
      <c r="U727" s="95"/>
      <c r="V727" s="95"/>
      <c r="W727" s="95"/>
      <c r="X727" s="95"/>
      <c r="Y727" s="95"/>
      <c r="Z727" s="95"/>
      <c r="AA727" s="95"/>
      <c r="AB727" s="95"/>
      <c r="AC727" s="95"/>
      <c r="AD727" s="95"/>
      <c r="AE727" s="113">
        <f t="shared" si="111"/>
        <v>0</v>
      </c>
      <c r="AF727" s="60">
        <f t="shared" si="112"/>
        <v>0</v>
      </c>
      <c r="AG727" s="60">
        <f t="shared" si="113"/>
        <v>0</v>
      </c>
      <c r="AH727" s="60">
        <f t="shared" si="114"/>
        <v>1</v>
      </c>
      <c r="AI727" s="60">
        <f t="shared" si="115"/>
        <v>0</v>
      </c>
      <c r="AJ727" s="60">
        <f t="shared" si="116"/>
        <v>0</v>
      </c>
      <c r="AK727" s="60">
        <f t="shared" si="117"/>
        <v>0</v>
      </c>
      <c r="AL727" s="60">
        <f t="shared" si="118"/>
        <v>0</v>
      </c>
      <c r="AM727" s="60">
        <f t="shared" si="119"/>
        <v>1</v>
      </c>
      <c r="AN727" s="60">
        <f t="shared" si="120"/>
        <v>0</v>
      </c>
      <c r="AP727"/>
    </row>
    <row r="728" spans="1:42" ht="35.450000000000003" hidden="1" customHeight="1">
      <c r="A728" s="26" t="s">
        <v>1297</v>
      </c>
      <c r="B728" s="34" t="s">
        <v>1672</v>
      </c>
      <c r="C728" s="26">
        <v>302722</v>
      </c>
      <c r="D728" s="35" t="s">
        <v>1677</v>
      </c>
      <c r="E728" s="35" t="s">
        <v>1674</v>
      </c>
      <c r="F728" s="36">
        <v>4</v>
      </c>
      <c r="G728" s="33"/>
      <c r="H728" s="34">
        <v>1</v>
      </c>
      <c r="I728" s="32"/>
      <c r="J728" s="32"/>
      <c r="K728" s="31"/>
      <c r="L728" s="31"/>
      <c r="M728" s="33"/>
      <c r="N728" s="39">
        <v>699622.42</v>
      </c>
      <c r="O728" s="40" t="s">
        <v>1901</v>
      </c>
      <c r="P728" s="68">
        <v>1</v>
      </c>
      <c r="Q728" s="163" t="s">
        <v>1942</v>
      </c>
      <c r="R728" s="354"/>
      <c r="S728" s="123">
        <v>0.5</v>
      </c>
      <c r="T728" s="95"/>
      <c r="U728" s="95"/>
      <c r="V728" s="95"/>
      <c r="W728" s="95"/>
      <c r="X728" s="95"/>
      <c r="Y728" s="95"/>
      <c r="Z728" s="95"/>
      <c r="AA728" s="95"/>
      <c r="AB728" s="95"/>
      <c r="AC728" s="95"/>
      <c r="AD728" s="95"/>
      <c r="AE728" s="113">
        <f t="shared" si="111"/>
        <v>0</v>
      </c>
      <c r="AF728" s="60">
        <f t="shared" si="112"/>
        <v>0</v>
      </c>
      <c r="AG728" s="60">
        <f t="shared" si="113"/>
        <v>0</v>
      </c>
      <c r="AH728" s="60">
        <f t="shared" si="114"/>
        <v>1</v>
      </c>
      <c r="AI728" s="60">
        <f t="shared" si="115"/>
        <v>0</v>
      </c>
      <c r="AJ728" s="60">
        <f t="shared" si="116"/>
        <v>0</v>
      </c>
      <c r="AK728" s="60">
        <f t="shared" si="117"/>
        <v>0</v>
      </c>
      <c r="AL728" s="60">
        <f t="shared" si="118"/>
        <v>0</v>
      </c>
      <c r="AM728" s="60">
        <f t="shared" si="119"/>
        <v>1</v>
      </c>
      <c r="AN728" s="60">
        <f t="shared" si="120"/>
        <v>0</v>
      </c>
      <c r="AP728"/>
    </row>
    <row r="729" spans="1:42" ht="35.450000000000003" hidden="1" customHeight="1">
      <c r="A729" s="26" t="s">
        <v>1297</v>
      </c>
      <c r="B729" s="34" t="s">
        <v>1672</v>
      </c>
      <c r="C729" s="26">
        <v>302723</v>
      </c>
      <c r="D729" s="35" t="s">
        <v>1675</v>
      </c>
      <c r="E729" s="35" t="s">
        <v>1674</v>
      </c>
      <c r="F729" s="36">
        <v>4</v>
      </c>
      <c r="G729" s="33"/>
      <c r="H729" s="34">
        <v>1</v>
      </c>
      <c r="I729" s="32"/>
      <c r="J729" s="32"/>
      <c r="K729" s="31"/>
      <c r="L729" s="31"/>
      <c r="M729" s="33"/>
      <c r="N729" s="39">
        <v>684142.75</v>
      </c>
      <c r="O729" s="40" t="s">
        <v>1901</v>
      </c>
      <c r="P729" s="68">
        <v>1</v>
      </c>
      <c r="Q729" s="163" t="s">
        <v>1942</v>
      </c>
      <c r="R729" s="354"/>
      <c r="S729" s="123">
        <v>0.5</v>
      </c>
      <c r="T729" s="95"/>
      <c r="U729" s="95"/>
      <c r="V729" s="95"/>
      <c r="W729" s="95"/>
      <c r="X729" s="95"/>
      <c r="Y729" s="95"/>
      <c r="Z729" s="95"/>
      <c r="AA729" s="95"/>
      <c r="AB729" s="95"/>
      <c r="AC729" s="95"/>
      <c r="AD729" s="95"/>
      <c r="AE729" s="113">
        <f t="shared" si="111"/>
        <v>0</v>
      </c>
      <c r="AF729" s="60">
        <f t="shared" si="112"/>
        <v>0</v>
      </c>
      <c r="AG729" s="60">
        <f t="shared" si="113"/>
        <v>0</v>
      </c>
      <c r="AH729" s="60">
        <f t="shared" si="114"/>
        <v>1</v>
      </c>
      <c r="AI729" s="60">
        <f t="shared" si="115"/>
        <v>0</v>
      </c>
      <c r="AJ729" s="60">
        <f t="shared" si="116"/>
        <v>0</v>
      </c>
      <c r="AK729" s="60">
        <f t="shared" si="117"/>
        <v>0</v>
      </c>
      <c r="AL729" s="60">
        <f t="shared" si="118"/>
        <v>0</v>
      </c>
      <c r="AM729" s="60">
        <f t="shared" si="119"/>
        <v>1</v>
      </c>
      <c r="AN729" s="60">
        <f t="shared" si="120"/>
        <v>0</v>
      </c>
      <c r="AP729"/>
    </row>
    <row r="730" spans="1:42" ht="35.450000000000003" hidden="1" customHeight="1">
      <c r="A730" s="26" t="s">
        <v>1297</v>
      </c>
      <c r="B730" s="34" t="s">
        <v>1672</v>
      </c>
      <c r="C730" s="26">
        <v>302724</v>
      </c>
      <c r="D730" s="35" t="s">
        <v>1678</v>
      </c>
      <c r="E730" s="35" t="s">
        <v>1674</v>
      </c>
      <c r="F730" s="36">
        <v>4</v>
      </c>
      <c r="G730" s="33"/>
      <c r="H730" s="34">
        <v>1</v>
      </c>
      <c r="I730" s="32"/>
      <c r="J730" s="32"/>
      <c r="K730" s="31"/>
      <c r="L730" s="31"/>
      <c r="M730" s="33"/>
      <c r="N730" s="39">
        <v>1200557.8899999999</v>
      </c>
      <c r="O730" s="40" t="s">
        <v>1901</v>
      </c>
      <c r="P730" s="68">
        <v>1</v>
      </c>
      <c r="Q730" s="163" t="s">
        <v>1942</v>
      </c>
      <c r="R730" s="354"/>
      <c r="S730" s="123">
        <v>0.5</v>
      </c>
      <c r="T730" s="95"/>
      <c r="U730" s="95"/>
      <c r="V730" s="95"/>
      <c r="W730" s="95"/>
      <c r="X730" s="95"/>
      <c r="Y730" s="95"/>
      <c r="Z730" s="95"/>
      <c r="AA730" s="95"/>
      <c r="AB730" s="95"/>
      <c r="AC730" s="95"/>
      <c r="AD730" s="95"/>
      <c r="AE730" s="113">
        <f t="shared" si="111"/>
        <v>0</v>
      </c>
      <c r="AF730" s="60">
        <f t="shared" si="112"/>
        <v>0</v>
      </c>
      <c r="AG730" s="60">
        <f t="shared" si="113"/>
        <v>0</v>
      </c>
      <c r="AH730" s="60">
        <f t="shared" si="114"/>
        <v>1</v>
      </c>
      <c r="AI730" s="60">
        <f t="shared" si="115"/>
        <v>0</v>
      </c>
      <c r="AJ730" s="60">
        <f t="shared" si="116"/>
        <v>0</v>
      </c>
      <c r="AK730" s="60">
        <f t="shared" si="117"/>
        <v>0</v>
      </c>
      <c r="AL730" s="60">
        <f t="shared" si="118"/>
        <v>0</v>
      </c>
      <c r="AM730" s="60">
        <f t="shared" si="119"/>
        <v>1</v>
      </c>
      <c r="AN730" s="60">
        <f t="shared" si="120"/>
        <v>0</v>
      </c>
      <c r="AP730"/>
    </row>
    <row r="731" spans="1:42" ht="35.450000000000003" hidden="1" customHeight="1">
      <c r="A731" s="26" t="s">
        <v>1297</v>
      </c>
      <c r="B731" s="34" t="s">
        <v>1672</v>
      </c>
      <c r="C731" s="26">
        <v>302725</v>
      </c>
      <c r="D731" s="35" t="s">
        <v>1679</v>
      </c>
      <c r="E731" s="35" t="s">
        <v>1674</v>
      </c>
      <c r="F731" s="36">
        <v>4</v>
      </c>
      <c r="G731" s="33"/>
      <c r="H731" s="34">
        <v>1</v>
      </c>
      <c r="I731" s="32"/>
      <c r="J731" s="32"/>
      <c r="K731" s="31"/>
      <c r="L731" s="31"/>
      <c r="M731" s="33"/>
      <c r="N731" s="39">
        <v>817515.25</v>
      </c>
      <c r="O731" s="40" t="s">
        <v>1901</v>
      </c>
      <c r="P731" s="68">
        <v>1</v>
      </c>
      <c r="Q731" s="163" t="s">
        <v>1942</v>
      </c>
      <c r="R731" s="354"/>
      <c r="S731" s="123">
        <v>0.5</v>
      </c>
      <c r="T731" s="95"/>
      <c r="U731" s="95"/>
      <c r="V731" s="95"/>
      <c r="W731" s="95"/>
      <c r="X731" s="95"/>
      <c r="Y731" s="95"/>
      <c r="Z731" s="95"/>
      <c r="AA731" s="95"/>
      <c r="AB731" s="95"/>
      <c r="AC731" s="95"/>
      <c r="AD731" s="95"/>
      <c r="AE731" s="113">
        <f t="shared" si="111"/>
        <v>0</v>
      </c>
      <c r="AF731" s="60">
        <f t="shared" si="112"/>
        <v>0</v>
      </c>
      <c r="AG731" s="60">
        <f t="shared" si="113"/>
        <v>0</v>
      </c>
      <c r="AH731" s="60">
        <f t="shared" si="114"/>
        <v>1</v>
      </c>
      <c r="AI731" s="60">
        <f t="shared" si="115"/>
        <v>0</v>
      </c>
      <c r="AJ731" s="60">
        <f t="shared" si="116"/>
        <v>0</v>
      </c>
      <c r="AK731" s="60">
        <f t="shared" si="117"/>
        <v>0</v>
      </c>
      <c r="AL731" s="60">
        <f t="shared" si="118"/>
        <v>0</v>
      </c>
      <c r="AM731" s="60">
        <f t="shared" si="119"/>
        <v>1</v>
      </c>
      <c r="AN731" s="60">
        <f t="shared" si="120"/>
        <v>0</v>
      </c>
      <c r="AP731"/>
    </row>
    <row r="732" spans="1:42" ht="35.450000000000003" hidden="1" customHeight="1">
      <c r="A732" s="26" t="s">
        <v>1297</v>
      </c>
      <c r="B732" s="34" t="s">
        <v>1644</v>
      </c>
      <c r="C732" s="26">
        <v>302726</v>
      </c>
      <c r="D732" s="35" t="s">
        <v>1648</v>
      </c>
      <c r="E732" s="35" t="s">
        <v>1646</v>
      </c>
      <c r="F732" s="36">
        <v>2</v>
      </c>
      <c r="G732" s="33"/>
      <c r="H732" s="34">
        <v>1</v>
      </c>
      <c r="I732" s="32"/>
      <c r="J732" s="32"/>
      <c r="K732" s="31"/>
      <c r="L732" s="31"/>
      <c r="M732" s="33"/>
      <c r="N732" s="39">
        <v>1457684.85</v>
      </c>
      <c r="O732" s="40" t="s">
        <v>1901</v>
      </c>
      <c r="P732" s="68">
        <v>1</v>
      </c>
      <c r="Q732" s="95" t="s">
        <v>1942</v>
      </c>
      <c r="R732" s="354"/>
      <c r="S732" s="123">
        <v>0</v>
      </c>
      <c r="T732" s="95"/>
      <c r="U732" s="95"/>
      <c r="V732" s="95"/>
      <c r="W732" s="95"/>
      <c r="X732" s="95"/>
      <c r="Y732" s="95"/>
      <c r="Z732" s="95"/>
      <c r="AA732" s="95"/>
      <c r="AB732" s="95"/>
      <c r="AC732" s="95"/>
      <c r="AD732" s="95"/>
      <c r="AE732" s="113">
        <f t="shared" si="111"/>
        <v>0</v>
      </c>
      <c r="AF732" s="60">
        <f t="shared" si="112"/>
        <v>0</v>
      </c>
      <c r="AG732" s="60">
        <f t="shared" si="113"/>
        <v>0</v>
      </c>
      <c r="AH732" s="60">
        <f t="shared" si="114"/>
        <v>1</v>
      </c>
      <c r="AI732" s="60">
        <f t="shared" si="115"/>
        <v>0</v>
      </c>
      <c r="AJ732" s="60">
        <f t="shared" si="116"/>
        <v>0</v>
      </c>
      <c r="AK732" s="60">
        <f t="shared" si="117"/>
        <v>0</v>
      </c>
      <c r="AL732" s="60">
        <f t="shared" si="118"/>
        <v>0</v>
      </c>
      <c r="AM732" s="60">
        <f t="shared" si="119"/>
        <v>1</v>
      </c>
      <c r="AN732" s="60">
        <f t="shared" si="120"/>
        <v>0</v>
      </c>
      <c r="AO732" t="s">
        <v>3360</v>
      </c>
      <c r="AP732"/>
    </row>
    <row r="733" spans="1:42" ht="35.450000000000003" hidden="1" customHeight="1">
      <c r="A733" s="26" t="s">
        <v>1297</v>
      </c>
      <c r="B733" s="34" t="s">
        <v>1644</v>
      </c>
      <c r="C733" s="26">
        <v>302728</v>
      </c>
      <c r="D733" s="35" t="s">
        <v>1649</v>
      </c>
      <c r="E733" s="35" t="s">
        <v>1646</v>
      </c>
      <c r="F733" s="36">
        <v>2</v>
      </c>
      <c r="G733" s="33"/>
      <c r="H733" s="34">
        <v>1</v>
      </c>
      <c r="I733" s="32"/>
      <c r="J733" s="32"/>
      <c r="K733" s="31"/>
      <c r="L733" s="31"/>
      <c r="M733" s="33"/>
      <c r="N733" s="39">
        <v>1457684.85</v>
      </c>
      <c r="O733" s="40" t="s">
        <v>1901</v>
      </c>
      <c r="P733" s="68">
        <v>1</v>
      </c>
      <c r="Q733" s="95" t="s">
        <v>1942</v>
      </c>
      <c r="R733" s="354"/>
      <c r="S733" s="123">
        <v>0</v>
      </c>
      <c r="T733" s="95"/>
      <c r="U733" s="95"/>
      <c r="V733" s="95"/>
      <c r="W733" s="95"/>
      <c r="X733" s="95"/>
      <c r="Y733" s="95"/>
      <c r="Z733" s="95"/>
      <c r="AA733" s="95"/>
      <c r="AB733" s="95"/>
      <c r="AC733" s="95"/>
      <c r="AD733" s="95"/>
      <c r="AE733" s="113">
        <f t="shared" si="111"/>
        <v>0</v>
      </c>
      <c r="AF733" s="60">
        <f t="shared" si="112"/>
        <v>0</v>
      </c>
      <c r="AG733" s="60">
        <f t="shared" si="113"/>
        <v>0</v>
      </c>
      <c r="AH733" s="60">
        <f t="shared" si="114"/>
        <v>1</v>
      </c>
      <c r="AI733" s="60">
        <f t="shared" si="115"/>
        <v>0</v>
      </c>
      <c r="AJ733" s="60">
        <f t="shared" si="116"/>
        <v>0</v>
      </c>
      <c r="AK733" s="60">
        <f t="shared" si="117"/>
        <v>0</v>
      </c>
      <c r="AL733" s="60">
        <f t="shared" si="118"/>
        <v>0</v>
      </c>
      <c r="AM733" s="60">
        <f t="shared" si="119"/>
        <v>1</v>
      </c>
      <c r="AN733" s="60">
        <f t="shared" si="120"/>
        <v>0</v>
      </c>
      <c r="AO733" t="s">
        <v>3360</v>
      </c>
      <c r="AP733"/>
    </row>
    <row r="734" spans="1:42" ht="35.450000000000003" hidden="1" customHeight="1">
      <c r="A734" s="26" t="s">
        <v>1297</v>
      </c>
      <c r="B734" s="34" t="s">
        <v>1644</v>
      </c>
      <c r="C734" s="26">
        <v>302732</v>
      </c>
      <c r="D734" s="35" t="s">
        <v>1651</v>
      </c>
      <c r="E734" s="35" t="s">
        <v>1646</v>
      </c>
      <c r="F734" s="36">
        <v>2</v>
      </c>
      <c r="G734" s="33"/>
      <c r="H734" s="34">
        <v>1</v>
      </c>
      <c r="I734" s="32"/>
      <c r="J734" s="32"/>
      <c r="K734" s="31"/>
      <c r="L734" s="31"/>
      <c r="M734" s="33"/>
      <c r="N734" s="39">
        <v>1433253.74</v>
      </c>
      <c r="O734" s="40" t="s">
        <v>1901</v>
      </c>
      <c r="P734" s="68">
        <v>1</v>
      </c>
      <c r="Q734" s="95" t="s">
        <v>2131</v>
      </c>
      <c r="R734" s="354"/>
      <c r="S734" s="123">
        <v>1</v>
      </c>
      <c r="T734" s="95"/>
      <c r="U734" s="95"/>
      <c r="V734" s="95"/>
      <c r="W734" s="95"/>
      <c r="X734" s="95"/>
      <c r="Y734" s="95"/>
      <c r="Z734" s="95"/>
      <c r="AA734" s="95"/>
      <c r="AB734" s="95"/>
      <c r="AC734" s="95"/>
      <c r="AD734" s="95"/>
      <c r="AE734" s="113">
        <f t="shared" si="111"/>
        <v>0</v>
      </c>
      <c r="AF734" s="60">
        <f t="shared" si="112"/>
        <v>0</v>
      </c>
      <c r="AG734" s="60">
        <f t="shared" si="113"/>
        <v>0</v>
      </c>
      <c r="AH734" s="60">
        <f t="shared" si="114"/>
        <v>0</v>
      </c>
      <c r="AI734" s="60">
        <f t="shared" si="115"/>
        <v>1</v>
      </c>
      <c r="AJ734" s="60">
        <f t="shared" si="116"/>
        <v>0</v>
      </c>
      <c r="AK734" s="60">
        <f t="shared" si="117"/>
        <v>0</v>
      </c>
      <c r="AL734" s="60">
        <f t="shared" si="118"/>
        <v>0</v>
      </c>
      <c r="AM734" s="60">
        <f t="shared" si="119"/>
        <v>0</v>
      </c>
      <c r="AN734" s="60">
        <f t="shared" si="120"/>
        <v>1</v>
      </c>
      <c r="AP734"/>
    </row>
    <row r="735" spans="1:42" ht="35.450000000000003" hidden="1" customHeight="1">
      <c r="A735" s="26" t="s">
        <v>1297</v>
      </c>
      <c r="B735" s="34" t="s">
        <v>1644</v>
      </c>
      <c r="C735" s="26">
        <v>302733</v>
      </c>
      <c r="D735" s="65" t="s">
        <v>1645</v>
      </c>
      <c r="E735" s="35" t="s">
        <v>1646</v>
      </c>
      <c r="F735" s="36">
        <v>2</v>
      </c>
      <c r="G735" s="33"/>
      <c r="H735" s="34">
        <v>1</v>
      </c>
      <c r="I735" s="32"/>
      <c r="J735" s="32"/>
      <c r="K735" s="31"/>
      <c r="L735" s="31"/>
      <c r="M735" s="33"/>
      <c r="N735" s="39">
        <v>1476567.94</v>
      </c>
      <c r="O735" s="40" t="s">
        <v>1902</v>
      </c>
      <c r="P735" s="68">
        <v>1</v>
      </c>
      <c r="Q735" s="283" t="s">
        <v>2131</v>
      </c>
      <c r="R735" s="354"/>
      <c r="S735" s="123">
        <v>1</v>
      </c>
      <c r="T735" s="95"/>
      <c r="U735" s="95"/>
      <c r="V735" s="95"/>
      <c r="W735" s="95"/>
      <c r="X735" s="95"/>
      <c r="Y735" s="95"/>
      <c r="Z735" s="95"/>
      <c r="AA735" s="95"/>
      <c r="AB735" s="95"/>
      <c r="AC735" s="95"/>
      <c r="AD735" s="95"/>
      <c r="AE735" s="113">
        <f t="shared" si="111"/>
        <v>0</v>
      </c>
      <c r="AF735" s="60">
        <f t="shared" si="112"/>
        <v>0</v>
      </c>
      <c r="AG735" s="60">
        <f t="shared" si="113"/>
        <v>0</v>
      </c>
      <c r="AH735" s="60">
        <f t="shared" si="114"/>
        <v>0</v>
      </c>
      <c r="AI735" s="60">
        <f t="shared" si="115"/>
        <v>1</v>
      </c>
      <c r="AJ735" s="60">
        <f t="shared" si="116"/>
        <v>0</v>
      </c>
      <c r="AK735" s="60">
        <f t="shared" si="117"/>
        <v>0</v>
      </c>
      <c r="AL735" s="60">
        <f t="shared" si="118"/>
        <v>0</v>
      </c>
      <c r="AM735" s="60">
        <f t="shared" si="119"/>
        <v>0</v>
      </c>
      <c r="AN735" s="60">
        <f t="shared" si="120"/>
        <v>1</v>
      </c>
      <c r="AO735" t="s">
        <v>1901</v>
      </c>
      <c r="AP735" s="359" t="s">
        <v>3549</v>
      </c>
    </row>
    <row r="736" spans="1:42" ht="35.450000000000003" hidden="1" customHeight="1">
      <c r="A736" s="26" t="s">
        <v>1297</v>
      </c>
      <c r="B736" s="34" t="s">
        <v>1644</v>
      </c>
      <c r="C736" s="26">
        <v>302736</v>
      </c>
      <c r="D736" s="35" t="s">
        <v>1650</v>
      </c>
      <c r="E736" s="35" t="s">
        <v>1646</v>
      </c>
      <c r="F736" s="36">
        <v>2</v>
      </c>
      <c r="G736" s="33"/>
      <c r="H736" s="34">
        <v>1</v>
      </c>
      <c r="I736" s="32"/>
      <c r="J736" s="32"/>
      <c r="K736" s="31"/>
      <c r="L736" s="31"/>
      <c r="M736" s="33"/>
      <c r="N736" s="39">
        <v>1433253.74</v>
      </c>
      <c r="O736" s="40" t="s">
        <v>1901</v>
      </c>
      <c r="P736" s="68">
        <v>1</v>
      </c>
      <c r="Q736" s="345" t="s">
        <v>1934</v>
      </c>
      <c r="R736" s="354"/>
      <c r="S736" s="123"/>
      <c r="T736" s="95"/>
      <c r="U736" s="95"/>
      <c r="V736" s="95"/>
      <c r="W736" s="95"/>
      <c r="X736" s="95"/>
      <c r="Y736" s="95"/>
      <c r="Z736" s="95"/>
      <c r="AA736" s="95"/>
      <c r="AB736" s="95"/>
      <c r="AC736" s="95"/>
      <c r="AD736" s="95"/>
      <c r="AE736" s="113">
        <f t="shared" si="111"/>
        <v>0</v>
      </c>
      <c r="AF736" s="60">
        <f t="shared" si="112"/>
        <v>0</v>
      </c>
      <c r="AG736" s="60">
        <f t="shared" si="113"/>
        <v>1</v>
      </c>
      <c r="AH736" s="60">
        <f t="shared" si="114"/>
        <v>0</v>
      </c>
      <c r="AI736" s="60">
        <f t="shared" si="115"/>
        <v>0</v>
      </c>
      <c r="AJ736" s="60">
        <f t="shared" si="116"/>
        <v>0</v>
      </c>
      <c r="AK736" s="60">
        <f t="shared" si="117"/>
        <v>0</v>
      </c>
      <c r="AL736" s="60">
        <f t="shared" si="118"/>
        <v>1</v>
      </c>
      <c r="AM736" s="60">
        <f t="shared" si="119"/>
        <v>0</v>
      </c>
      <c r="AN736" s="60">
        <f t="shared" si="120"/>
        <v>0</v>
      </c>
      <c r="AP736"/>
    </row>
    <row r="737" spans="1:40" customFormat="1" ht="35.450000000000003" hidden="1" customHeight="1">
      <c r="A737" s="26" t="s">
        <v>1297</v>
      </c>
      <c r="B737" s="34" t="s">
        <v>1644</v>
      </c>
      <c r="C737" s="26">
        <v>311403</v>
      </c>
      <c r="D737" s="35" t="s">
        <v>1647</v>
      </c>
      <c r="E737" s="35" t="s">
        <v>1646</v>
      </c>
      <c r="F737" s="36">
        <v>2</v>
      </c>
      <c r="G737" s="33"/>
      <c r="H737" s="34">
        <v>1</v>
      </c>
      <c r="I737" s="32"/>
      <c r="J737" s="32"/>
      <c r="K737" s="31"/>
      <c r="L737" s="31"/>
      <c r="M737" s="33"/>
      <c r="N737" s="39">
        <v>1529330.44</v>
      </c>
      <c r="O737" s="40" t="s">
        <v>1901</v>
      </c>
      <c r="P737" s="68">
        <v>1</v>
      </c>
      <c r="Q737" s="345" t="s">
        <v>1934</v>
      </c>
      <c r="R737" s="354"/>
      <c r="S737" s="123"/>
      <c r="T737" s="95"/>
      <c r="U737" s="95"/>
      <c r="V737" s="95"/>
      <c r="W737" s="95"/>
      <c r="X737" s="95"/>
      <c r="Y737" s="95"/>
      <c r="Z737" s="95"/>
      <c r="AA737" s="95"/>
      <c r="AB737" s="95"/>
      <c r="AC737" s="95"/>
      <c r="AD737" s="95"/>
      <c r="AE737" s="113">
        <f t="shared" si="111"/>
        <v>0</v>
      </c>
      <c r="AF737" s="60">
        <f t="shared" si="112"/>
        <v>0</v>
      </c>
      <c r="AG737" s="60">
        <f t="shared" si="113"/>
        <v>1</v>
      </c>
      <c r="AH737" s="60">
        <f t="shared" si="114"/>
        <v>0</v>
      </c>
      <c r="AI737" s="60">
        <f t="shared" si="115"/>
        <v>0</v>
      </c>
      <c r="AJ737" s="60">
        <f t="shared" si="116"/>
        <v>0</v>
      </c>
      <c r="AK737" s="60">
        <f t="shared" si="117"/>
        <v>0</v>
      </c>
      <c r="AL737" s="60">
        <f t="shared" si="118"/>
        <v>1</v>
      </c>
      <c r="AM737" s="60">
        <f t="shared" si="119"/>
        <v>0</v>
      </c>
      <c r="AN737" s="60">
        <f t="shared" si="120"/>
        <v>0</v>
      </c>
    </row>
    <row r="738" spans="1:40" customFormat="1" ht="35.450000000000003" hidden="1" customHeight="1">
      <c r="A738" s="26" t="s">
        <v>1297</v>
      </c>
      <c r="B738" s="34" t="s">
        <v>1477</v>
      </c>
      <c r="C738" s="26">
        <v>310802</v>
      </c>
      <c r="D738" s="35" t="s">
        <v>1533</v>
      </c>
      <c r="E738" s="35" t="s">
        <v>1479</v>
      </c>
      <c r="F738" s="36">
        <v>1</v>
      </c>
      <c r="G738" s="33"/>
      <c r="H738" s="34">
        <v>1</v>
      </c>
      <c r="I738" s="32"/>
      <c r="J738" s="32"/>
      <c r="K738" s="31"/>
      <c r="L738" s="31"/>
      <c r="M738" s="33"/>
      <c r="N738" s="39">
        <v>577012.29342750006</v>
      </c>
      <c r="O738" s="40" t="s">
        <v>1901</v>
      </c>
      <c r="P738" s="68">
        <v>1</v>
      </c>
      <c r="Q738" s="95" t="s">
        <v>1942</v>
      </c>
      <c r="R738" s="354"/>
      <c r="S738" s="100">
        <v>0.48</v>
      </c>
      <c r="T738" s="96">
        <v>43426</v>
      </c>
      <c r="U738" s="95"/>
      <c r="V738" s="117" t="s">
        <v>2147</v>
      </c>
      <c r="W738" s="117" t="s">
        <v>2148</v>
      </c>
      <c r="X738" s="96">
        <v>43193</v>
      </c>
      <c r="Y738" s="96">
        <v>43200</v>
      </c>
      <c r="Z738" s="96">
        <v>43264</v>
      </c>
      <c r="AA738" s="96">
        <v>43292</v>
      </c>
      <c r="AB738" s="96">
        <v>43299</v>
      </c>
      <c r="AC738" s="95" t="s">
        <v>2149</v>
      </c>
      <c r="AD738" s="134">
        <v>570121.48</v>
      </c>
      <c r="AE738" s="113">
        <f t="shared" si="111"/>
        <v>0</v>
      </c>
      <c r="AF738" s="60">
        <f t="shared" si="112"/>
        <v>0</v>
      </c>
      <c r="AG738" s="60">
        <f t="shared" si="113"/>
        <v>0</v>
      </c>
      <c r="AH738" s="60">
        <f t="shared" si="114"/>
        <v>1</v>
      </c>
      <c r="AI738" s="60">
        <f t="shared" si="115"/>
        <v>0</v>
      </c>
      <c r="AJ738" s="60">
        <f t="shared" si="116"/>
        <v>0</v>
      </c>
      <c r="AK738" s="60">
        <f t="shared" si="117"/>
        <v>0</v>
      </c>
      <c r="AL738" s="60">
        <f t="shared" si="118"/>
        <v>0</v>
      </c>
      <c r="AM738" s="60">
        <f t="shared" si="119"/>
        <v>1</v>
      </c>
      <c r="AN738" s="60">
        <f t="shared" si="120"/>
        <v>0</v>
      </c>
    </row>
    <row r="739" spans="1:40" customFormat="1" ht="35.450000000000003" hidden="1" customHeight="1">
      <c r="A739" s="26" t="s">
        <v>1297</v>
      </c>
      <c r="B739" s="34" t="s">
        <v>1477</v>
      </c>
      <c r="C739" s="26">
        <v>302403</v>
      </c>
      <c r="D739" s="35" t="s">
        <v>1503</v>
      </c>
      <c r="E739" s="35" t="s">
        <v>1504</v>
      </c>
      <c r="F739" s="36">
        <v>1</v>
      </c>
      <c r="G739" s="33"/>
      <c r="H739" s="34">
        <v>1</v>
      </c>
      <c r="I739" s="32"/>
      <c r="J739" s="32"/>
      <c r="K739" s="31"/>
      <c r="L739" s="31"/>
      <c r="M739" s="33"/>
      <c r="N739" s="39">
        <v>487575.63492750004</v>
      </c>
      <c r="O739" s="40" t="s">
        <v>1901</v>
      </c>
      <c r="P739" s="68">
        <v>1</v>
      </c>
      <c r="Q739" s="95" t="s">
        <v>1942</v>
      </c>
      <c r="R739" s="354"/>
      <c r="S739" s="100">
        <v>0.45</v>
      </c>
      <c r="T739" s="96">
        <v>43426</v>
      </c>
      <c r="U739" s="95"/>
      <c r="V739" s="117" t="s">
        <v>2150</v>
      </c>
      <c r="W739" s="117" t="s">
        <v>2148</v>
      </c>
      <c r="X739" s="96">
        <v>43193</v>
      </c>
      <c r="Y739" s="96">
        <v>43200</v>
      </c>
      <c r="Z739" s="96">
        <v>43264</v>
      </c>
      <c r="AA739" s="96">
        <v>43292</v>
      </c>
      <c r="AB739" s="96">
        <v>43299</v>
      </c>
      <c r="AC739" s="95" t="s">
        <v>2149</v>
      </c>
      <c r="AD739" s="134">
        <v>483682.9</v>
      </c>
      <c r="AE739" s="113">
        <f t="shared" si="111"/>
        <v>0</v>
      </c>
      <c r="AF739" s="60">
        <f t="shared" si="112"/>
        <v>0</v>
      </c>
      <c r="AG739" s="60">
        <f t="shared" si="113"/>
        <v>0</v>
      </c>
      <c r="AH739" s="60">
        <f t="shared" si="114"/>
        <v>1</v>
      </c>
      <c r="AI739" s="60">
        <f t="shared" si="115"/>
        <v>0</v>
      </c>
      <c r="AJ739" s="60">
        <f t="shared" si="116"/>
        <v>0</v>
      </c>
      <c r="AK739" s="60">
        <f t="shared" si="117"/>
        <v>0</v>
      </c>
      <c r="AL739" s="60">
        <f t="shared" si="118"/>
        <v>0</v>
      </c>
      <c r="AM739" s="60">
        <f t="shared" si="119"/>
        <v>1</v>
      </c>
      <c r="AN739" s="60">
        <f t="shared" si="120"/>
        <v>0</v>
      </c>
    </row>
    <row r="740" spans="1:40" customFormat="1" ht="35.450000000000003" hidden="1" customHeight="1">
      <c r="A740" s="26" t="s">
        <v>1297</v>
      </c>
      <c r="B740" s="34" t="s">
        <v>1477</v>
      </c>
      <c r="C740" s="26">
        <v>302404</v>
      </c>
      <c r="D740" s="35" t="s">
        <v>1505</v>
      </c>
      <c r="E740" s="35" t="s">
        <v>1504</v>
      </c>
      <c r="F740" s="36">
        <v>1</v>
      </c>
      <c r="G740" s="33"/>
      <c r="H740" s="34">
        <v>1</v>
      </c>
      <c r="I740" s="32"/>
      <c r="J740" s="32"/>
      <c r="K740" s="31"/>
      <c r="L740" s="31"/>
      <c r="M740" s="33"/>
      <c r="N740" s="39">
        <v>577012.29342750006</v>
      </c>
      <c r="O740" s="40" t="s">
        <v>1901</v>
      </c>
      <c r="P740" s="68">
        <v>1</v>
      </c>
      <c r="Q740" s="95" t="s">
        <v>1942</v>
      </c>
      <c r="R740" s="354"/>
      <c r="S740" s="100">
        <v>0.48</v>
      </c>
      <c r="T740" s="96">
        <v>43426</v>
      </c>
      <c r="U740" s="95"/>
      <c r="V740" s="117" t="s">
        <v>2150</v>
      </c>
      <c r="W740" s="117" t="s">
        <v>2151</v>
      </c>
      <c r="X740" s="96">
        <v>43193</v>
      </c>
      <c r="Y740" s="96">
        <v>43200</v>
      </c>
      <c r="Z740" s="96">
        <v>43264</v>
      </c>
      <c r="AA740" s="96">
        <v>43292</v>
      </c>
      <c r="AB740" s="96">
        <v>43299</v>
      </c>
      <c r="AC740" s="95" t="s">
        <v>2149</v>
      </c>
      <c r="AD740" s="134">
        <v>570093.12</v>
      </c>
      <c r="AE740" s="113">
        <f t="shared" si="111"/>
        <v>0</v>
      </c>
      <c r="AF740" s="60">
        <f t="shared" si="112"/>
        <v>0</v>
      </c>
      <c r="AG740" s="60">
        <f t="shared" si="113"/>
        <v>0</v>
      </c>
      <c r="AH740" s="60">
        <f t="shared" si="114"/>
        <v>1</v>
      </c>
      <c r="AI740" s="60">
        <f t="shared" si="115"/>
        <v>0</v>
      </c>
      <c r="AJ740" s="60">
        <f t="shared" si="116"/>
        <v>0</v>
      </c>
      <c r="AK740" s="60">
        <f t="shared" si="117"/>
        <v>0</v>
      </c>
      <c r="AL740" s="60">
        <f t="shared" si="118"/>
        <v>0</v>
      </c>
      <c r="AM740" s="60">
        <f t="shared" si="119"/>
        <v>1</v>
      </c>
      <c r="AN740" s="60">
        <f t="shared" si="120"/>
        <v>0</v>
      </c>
    </row>
    <row r="741" spans="1:40" customFormat="1" ht="35.450000000000003" hidden="1" customHeight="1">
      <c r="A741" s="26" t="s">
        <v>1297</v>
      </c>
      <c r="B741" s="34" t="s">
        <v>1477</v>
      </c>
      <c r="C741" s="26">
        <v>302412</v>
      </c>
      <c r="D741" s="35" t="s">
        <v>1517</v>
      </c>
      <c r="E741" s="35" t="s">
        <v>1504</v>
      </c>
      <c r="F741" s="36">
        <v>1</v>
      </c>
      <c r="G741" s="33"/>
      <c r="H741" s="34">
        <v>1</v>
      </c>
      <c r="I741" s="32"/>
      <c r="J741" s="32"/>
      <c r="K741" s="31"/>
      <c r="L741" s="31"/>
      <c r="M741" s="33"/>
      <c r="N741" s="39">
        <v>491147.86722749996</v>
      </c>
      <c r="O741" s="40" t="s">
        <v>1901</v>
      </c>
      <c r="P741" s="68">
        <v>1</v>
      </c>
      <c r="Q741" s="95" t="s">
        <v>1942</v>
      </c>
      <c r="R741" s="354"/>
      <c r="S741" s="100">
        <v>0.45</v>
      </c>
      <c r="T741" s="96">
        <v>43426</v>
      </c>
      <c r="U741" s="95"/>
      <c r="V741" s="117" t="s">
        <v>2150</v>
      </c>
      <c r="W741" s="117" t="s">
        <v>2151</v>
      </c>
      <c r="X741" s="96">
        <v>43193</v>
      </c>
      <c r="Y741" s="96">
        <v>43200</v>
      </c>
      <c r="Z741" s="96">
        <v>43264</v>
      </c>
      <c r="AA741" s="96">
        <v>43292</v>
      </c>
      <c r="AB741" s="96">
        <v>43299</v>
      </c>
      <c r="AC741" s="95" t="s">
        <v>2149</v>
      </c>
      <c r="AD741" s="134">
        <v>487116.68</v>
      </c>
      <c r="AE741" s="113">
        <f t="shared" si="111"/>
        <v>0</v>
      </c>
      <c r="AF741" s="60">
        <f t="shared" si="112"/>
        <v>0</v>
      </c>
      <c r="AG741" s="60">
        <f t="shared" si="113"/>
        <v>0</v>
      </c>
      <c r="AH741" s="60">
        <f t="shared" si="114"/>
        <v>1</v>
      </c>
      <c r="AI741" s="60">
        <f t="shared" si="115"/>
        <v>0</v>
      </c>
      <c r="AJ741" s="60">
        <f t="shared" si="116"/>
        <v>0</v>
      </c>
      <c r="AK741" s="60">
        <f t="shared" si="117"/>
        <v>0</v>
      </c>
      <c r="AL741" s="60">
        <f t="shared" si="118"/>
        <v>0</v>
      </c>
      <c r="AM741" s="60">
        <f t="shared" si="119"/>
        <v>1</v>
      </c>
      <c r="AN741" s="60">
        <f t="shared" si="120"/>
        <v>0</v>
      </c>
    </row>
    <row r="742" spans="1:40" customFormat="1" ht="35.450000000000003" hidden="1" customHeight="1">
      <c r="A742" s="26" t="s">
        <v>1297</v>
      </c>
      <c r="B742" s="34" t="s">
        <v>1477</v>
      </c>
      <c r="C742" s="26">
        <v>302413</v>
      </c>
      <c r="D742" s="35" t="s">
        <v>1518</v>
      </c>
      <c r="E742" s="35" t="s">
        <v>1504</v>
      </c>
      <c r="F742" s="36">
        <v>1</v>
      </c>
      <c r="G742" s="33"/>
      <c r="H742" s="34">
        <v>1</v>
      </c>
      <c r="I742" s="32"/>
      <c r="J742" s="32"/>
      <c r="K742" s="31"/>
      <c r="L742" s="31"/>
      <c r="M742" s="33"/>
      <c r="N742" s="39">
        <v>1169728.0681274999</v>
      </c>
      <c r="O742" s="40" t="s">
        <v>1901</v>
      </c>
      <c r="P742" s="68">
        <v>1</v>
      </c>
      <c r="Q742" s="95" t="s">
        <v>1942</v>
      </c>
      <c r="R742" s="354"/>
      <c r="S742" s="100">
        <v>0.56999999999999995</v>
      </c>
      <c r="T742" s="96">
        <v>43426</v>
      </c>
      <c r="U742" s="95"/>
      <c r="V742" s="117" t="s">
        <v>2150</v>
      </c>
      <c r="W742" s="117" t="s">
        <v>2151</v>
      </c>
      <c r="X742" s="96">
        <v>43193</v>
      </c>
      <c r="Y742" s="96">
        <v>43200</v>
      </c>
      <c r="Z742" s="96">
        <v>43264</v>
      </c>
      <c r="AA742" s="96">
        <v>43292</v>
      </c>
      <c r="AB742" s="96">
        <v>43299</v>
      </c>
      <c r="AC742" s="95" t="s">
        <v>2149</v>
      </c>
      <c r="AD742" s="134">
        <v>1162433.3999999999</v>
      </c>
      <c r="AE742" s="113">
        <f t="shared" si="111"/>
        <v>0</v>
      </c>
      <c r="AF742" s="60">
        <f t="shared" si="112"/>
        <v>0</v>
      </c>
      <c r="AG742" s="60">
        <f t="shared" si="113"/>
        <v>0</v>
      </c>
      <c r="AH742" s="60">
        <f t="shared" si="114"/>
        <v>1</v>
      </c>
      <c r="AI742" s="60">
        <f t="shared" si="115"/>
        <v>0</v>
      </c>
      <c r="AJ742" s="60">
        <f t="shared" si="116"/>
        <v>0</v>
      </c>
      <c r="AK742" s="60">
        <f t="shared" si="117"/>
        <v>0</v>
      </c>
      <c r="AL742" s="60">
        <f t="shared" si="118"/>
        <v>0</v>
      </c>
      <c r="AM742" s="60">
        <f t="shared" si="119"/>
        <v>1</v>
      </c>
      <c r="AN742" s="60">
        <f t="shared" si="120"/>
        <v>0</v>
      </c>
    </row>
    <row r="743" spans="1:40" customFormat="1" ht="35.450000000000003" hidden="1" customHeight="1">
      <c r="A743" s="26" t="s">
        <v>1297</v>
      </c>
      <c r="B743" s="34" t="s">
        <v>1477</v>
      </c>
      <c r="C743" s="26">
        <v>302395</v>
      </c>
      <c r="D743" s="35" t="s">
        <v>1490</v>
      </c>
      <c r="E743" s="35" t="s">
        <v>1491</v>
      </c>
      <c r="F743" s="36">
        <v>1</v>
      </c>
      <c r="G743" s="33"/>
      <c r="H743" s="34">
        <v>1</v>
      </c>
      <c r="I743" s="32"/>
      <c r="J743" s="32"/>
      <c r="K743" s="31"/>
      <c r="L743" s="31"/>
      <c r="M743" s="33"/>
      <c r="N743" s="39">
        <v>487575.63492750004</v>
      </c>
      <c r="O743" s="40" t="s">
        <v>1901</v>
      </c>
      <c r="P743" s="68">
        <v>1</v>
      </c>
      <c r="Q743" s="95" t="s">
        <v>1942</v>
      </c>
      <c r="R743" s="354"/>
      <c r="S743" s="100">
        <v>0.45</v>
      </c>
      <c r="T743" s="96">
        <v>43426</v>
      </c>
      <c r="U743" s="95"/>
      <c r="V743" s="117" t="s">
        <v>2150</v>
      </c>
      <c r="W743" s="117" t="s">
        <v>2151</v>
      </c>
      <c r="X743" s="96">
        <v>43193</v>
      </c>
      <c r="Y743" s="96">
        <v>43200</v>
      </c>
      <c r="Z743" s="96">
        <v>43264</v>
      </c>
      <c r="AA743" s="96">
        <v>43292</v>
      </c>
      <c r="AB743" s="96">
        <v>43299</v>
      </c>
      <c r="AC743" s="95" t="s">
        <v>2149</v>
      </c>
      <c r="AD743" s="134">
        <v>483682.9</v>
      </c>
      <c r="AE743" s="113">
        <f t="shared" si="111"/>
        <v>0</v>
      </c>
      <c r="AF743" s="60">
        <f t="shared" si="112"/>
        <v>0</v>
      </c>
      <c r="AG743" s="60">
        <f t="shared" si="113"/>
        <v>0</v>
      </c>
      <c r="AH743" s="60">
        <f t="shared" si="114"/>
        <v>1</v>
      </c>
      <c r="AI743" s="60">
        <f t="shared" si="115"/>
        <v>0</v>
      </c>
      <c r="AJ743" s="60">
        <f t="shared" si="116"/>
        <v>0</v>
      </c>
      <c r="AK743" s="60">
        <f t="shared" si="117"/>
        <v>0</v>
      </c>
      <c r="AL743" s="60">
        <f t="shared" si="118"/>
        <v>0</v>
      </c>
      <c r="AM743" s="60">
        <f t="shared" si="119"/>
        <v>1</v>
      </c>
      <c r="AN743" s="60">
        <f t="shared" si="120"/>
        <v>0</v>
      </c>
    </row>
    <row r="744" spans="1:40" customFormat="1" ht="35.450000000000003" hidden="1" customHeight="1">
      <c r="A744" s="26" t="s">
        <v>1297</v>
      </c>
      <c r="B744" s="34" t="s">
        <v>1477</v>
      </c>
      <c r="C744" s="26">
        <v>302398</v>
      </c>
      <c r="D744" s="35" t="s">
        <v>1496</v>
      </c>
      <c r="E744" s="35" t="s">
        <v>1491</v>
      </c>
      <c r="F744" s="36">
        <v>1</v>
      </c>
      <c r="G744" s="33"/>
      <c r="H744" s="34">
        <v>1</v>
      </c>
      <c r="I744" s="32"/>
      <c r="J744" s="32"/>
      <c r="K744" s="31"/>
      <c r="L744" s="31"/>
      <c r="M744" s="33"/>
      <c r="N744" s="39">
        <v>660495.23142750002</v>
      </c>
      <c r="O744" s="40" t="s">
        <v>1901</v>
      </c>
      <c r="P744" s="68">
        <v>1</v>
      </c>
      <c r="Q744" s="95" t="s">
        <v>1942</v>
      </c>
      <c r="R744" s="354"/>
      <c r="S744" s="100">
        <v>0.5</v>
      </c>
      <c r="T744" s="96">
        <v>43426</v>
      </c>
      <c r="U744" s="95"/>
      <c r="V744" s="117" t="s">
        <v>2150</v>
      </c>
      <c r="W744" s="117" t="s">
        <v>2151</v>
      </c>
      <c r="X744" s="96">
        <v>43193</v>
      </c>
      <c r="Y744" s="96">
        <v>43200</v>
      </c>
      <c r="Z744" s="96">
        <v>43264</v>
      </c>
      <c r="AA744" s="96">
        <v>43292</v>
      </c>
      <c r="AB744" s="96">
        <v>43299</v>
      </c>
      <c r="AC744" s="95" t="s">
        <v>2149</v>
      </c>
      <c r="AD744" s="134">
        <v>654695.19999999995</v>
      </c>
      <c r="AE744" s="113">
        <f t="shared" si="111"/>
        <v>0</v>
      </c>
      <c r="AF744" s="60">
        <f t="shared" si="112"/>
        <v>0</v>
      </c>
      <c r="AG744" s="60">
        <f t="shared" si="113"/>
        <v>0</v>
      </c>
      <c r="AH744" s="60">
        <f t="shared" si="114"/>
        <v>1</v>
      </c>
      <c r="AI744" s="60">
        <f t="shared" si="115"/>
        <v>0</v>
      </c>
      <c r="AJ744" s="60">
        <f t="shared" si="116"/>
        <v>0</v>
      </c>
      <c r="AK744" s="60">
        <f t="shared" si="117"/>
        <v>0</v>
      </c>
      <c r="AL744" s="60">
        <f t="shared" si="118"/>
        <v>0</v>
      </c>
      <c r="AM744" s="60">
        <f t="shared" si="119"/>
        <v>1</v>
      </c>
      <c r="AN744" s="60">
        <f t="shared" si="120"/>
        <v>0</v>
      </c>
    </row>
    <row r="745" spans="1:40" customFormat="1" ht="35.450000000000003" hidden="1" customHeight="1">
      <c r="A745" s="26" t="s">
        <v>1297</v>
      </c>
      <c r="B745" s="34" t="s">
        <v>1477</v>
      </c>
      <c r="C745" s="26">
        <v>310812</v>
      </c>
      <c r="D745" s="35" t="s">
        <v>1543</v>
      </c>
      <c r="E745" s="35" t="s">
        <v>1491</v>
      </c>
      <c r="F745" s="36">
        <v>1</v>
      </c>
      <c r="G745" s="33"/>
      <c r="H745" s="34">
        <v>1</v>
      </c>
      <c r="I745" s="32"/>
      <c r="J745" s="32"/>
      <c r="K745" s="31"/>
      <c r="L745" s="31"/>
      <c r="M745" s="33"/>
      <c r="N745" s="39">
        <v>578203.03752749984</v>
      </c>
      <c r="O745" s="40" t="s">
        <v>1901</v>
      </c>
      <c r="P745" s="68">
        <v>1</v>
      </c>
      <c r="Q745" s="95" t="s">
        <v>1942</v>
      </c>
      <c r="R745" s="354"/>
      <c r="S745" s="100">
        <v>0.48</v>
      </c>
      <c r="T745" s="96">
        <v>43426</v>
      </c>
      <c r="U745" s="95"/>
      <c r="V745" s="117" t="s">
        <v>2150</v>
      </c>
      <c r="W745" s="117" t="s">
        <v>2151</v>
      </c>
      <c r="X745" s="96">
        <v>43193</v>
      </c>
      <c r="Y745" s="96">
        <v>43200</v>
      </c>
      <c r="Z745" s="96">
        <v>43264</v>
      </c>
      <c r="AA745" s="96">
        <v>43292</v>
      </c>
      <c r="AB745" s="96">
        <v>43299</v>
      </c>
      <c r="AC745" s="95" t="s">
        <v>2149</v>
      </c>
      <c r="AD745" s="134">
        <v>571256.62</v>
      </c>
      <c r="AE745" s="113">
        <f t="shared" si="111"/>
        <v>0</v>
      </c>
      <c r="AF745" s="60">
        <f t="shared" si="112"/>
        <v>0</v>
      </c>
      <c r="AG745" s="60">
        <f t="shared" si="113"/>
        <v>0</v>
      </c>
      <c r="AH745" s="60">
        <f t="shared" si="114"/>
        <v>1</v>
      </c>
      <c r="AI745" s="60">
        <f t="shared" si="115"/>
        <v>0</v>
      </c>
      <c r="AJ745" s="60">
        <f t="shared" si="116"/>
        <v>0</v>
      </c>
      <c r="AK745" s="60">
        <f t="shared" si="117"/>
        <v>0</v>
      </c>
      <c r="AL745" s="60">
        <f t="shared" si="118"/>
        <v>0</v>
      </c>
      <c r="AM745" s="60">
        <f t="shared" si="119"/>
        <v>1</v>
      </c>
      <c r="AN745" s="60">
        <f t="shared" si="120"/>
        <v>0</v>
      </c>
    </row>
    <row r="746" spans="1:40" customFormat="1" ht="35.450000000000003" hidden="1" customHeight="1">
      <c r="A746" s="26" t="s">
        <v>1297</v>
      </c>
      <c r="B746" s="34" t="s">
        <v>1477</v>
      </c>
      <c r="C746" s="26">
        <v>302410</v>
      </c>
      <c r="D746" s="35" t="s">
        <v>1514</v>
      </c>
      <c r="E746" s="35" t="s">
        <v>1515</v>
      </c>
      <c r="F746" s="36">
        <v>1</v>
      </c>
      <c r="G746" s="33"/>
      <c r="H746" s="34">
        <v>1</v>
      </c>
      <c r="I746" s="32"/>
      <c r="J746" s="32"/>
      <c r="K746" s="31"/>
      <c r="L746" s="31"/>
      <c r="M746" s="33"/>
      <c r="N746" s="39">
        <v>641705.0278274999</v>
      </c>
      <c r="O746" s="40" t="s">
        <v>1901</v>
      </c>
      <c r="P746" s="68">
        <v>1</v>
      </c>
      <c r="Q746" s="95" t="s">
        <v>1942</v>
      </c>
      <c r="R746" s="354"/>
      <c r="S746" s="100">
        <v>0.43</v>
      </c>
      <c r="T746" s="96">
        <v>43426</v>
      </c>
      <c r="U746" s="95"/>
      <c r="V746" s="117" t="s">
        <v>2150</v>
      </c>
      <c r="W746" s="117" t="s">
        <v>2151</v>
      </c>
      <c r="X746" s="96">
        <v>43193</v>
      </c>
      <c r="Y746" s="96">
        <v>43200</v>
      </c>
      <c r="Z746" s="96">
        <v>43264</v>
      </c>
      <c r="AA746" s="96">
        <v>43292</v>
      </c>
      <c r="AB746" s="96">
        <v>43299</v>
      </c>
      <c r="AC746" s="95" t="s">
        <v>2149</v>
      </c>
      <c r="AD746" s="134">
        <v>611148.81000000006</v>
      </c>
      <c r="AE746" s="113">
        <f t="shared" si="111"/>
        <v>0</v>
      </c>
      <c r="AF746" s="60">
        <f t="shared" si="112"/>
        <v>0</v>
      </c>
      <c r="AG746" s="60">
        <f t="shared" si="113"/>
        <v>0</v>
      </c>
      <c r="AH746" s="60">
        <f t="shared" si="114"/>
        <v>1</v>
      </c>
      <c r="AI746" s="60">
        <f t="shared" si="115"/>
        <v>0</v>
      </c>
      <c r="AJ746" s="60">
        <f t="shared" si="116"/>
        <v>0</v>
      </c>
      <c r="AK746" s="60">
        <f t="shared" si="117"/>
        <v>0</v>
      </c>
      <c r="AL746" s="60">
        <f t="shared" si="118"/>
        <v>0</v>
      </c>
      <c r="AM746" s="60">
        <f t="shared" si="119"/>
        <v>1</v>
      </c>
      <c r="AN746" s="60">
        <f t="shared" si="120"/>
        <v>0</v>
      </c>
    </row>
    <row r="747" spans="1:40" customFormat="1" ht="35.450000000000003" hidden="1" customHeight="1">
      <c r="A747" s="26" t="s">
        <v>1297</v>
      </c>
      <c r="B747" s="34" t="s">
        <v>1477</v>
      </c>
      <c r="C747" s="26">
        <v>302418</v>
      </c>
      <c r="D747" s="35" t="s">
        <v>1523</v>
      </c>
      <c r="E747" s="35" t="s">
        <v>1515</v>
      </c>
      <c r="F747" s="36">
        <v>1</v>
      </c>
      <c r="G747" s="33"/>
      <c r="H747" s="34">
        <v>1</v>
      </c>
      <c r="I747" s="32"/>
      <c r="J747" s="32"/>
      <c r="K747" s="31"/>
      <c r="L747" s="31"/>
      <c r="M747" s="33"/>
      <c r="N747" s="39">
        <v>645277.26012750005</v>
      </c>
      <c r="O747" s="40" t="s">
        <v>1901</v>
      </c>
      <c r="P747" s="68">
        <v>1</v>
      </c>
      <c r="Q747" s="95" t="s">
        <v>1942</v>
      </c>
      <c r="R747" s="354"/>
      <c r="S747" s="100">
        <v>0.44</v>
      </c>
      <c r="T747" s="96">
        <v>43426</v>
      </c>
      <c r="U747" s="95"/>
      <c r="V747" s="117" t="s">
        <v>2150</v>
      </c>
      <c r="W747" s="117" t="s">
        <v>2152</v>
      </c>
      <c r="X747" s="96">
        <v>43193</v>
      </c>
      <c r="Y747" s="96">
        <v>43200</v>
      </c>
      <c r="Z747" s="96">
        <v>43264</v>
      </c>
      <c r="AA747" s="96">
        <v>43292</v>
      </c>
      <c r="AB747" s="96">
        <v>43299</v>
      </c>
      <c r="AC747" s="95" t="s">
        <v>2149</v>
      </c>
      <c r="AD747" s="134">
        <v>611969.72</v>
      </c>
      <c r="AE747" s="113">
        <f t="shared" si="111"/>
        <v>0</v>
      </c>
      <c r="AF747" s="60">
        <f t="shared" si="112"/>
        <v>0</v>
      </c>
      <c r="AG747" s="60">
        <f t="shared" si="113"/>
        <v>0</v>
      </c>
      <c r="AH747" s="60">
        <f t="shared" si="114"/>
        <v>1</v>
      </c>
      <c r="AI747" s="60">
        <f t="shared" si="115"/>
        <v>0</v>
      </c>
      <c r="AJ747" s="60">
        <f t="shared" si="116"/>
        <v>0</v>
      </c>
      <c r="AK747" s="60">
        <f t="shared" si="117"/>
        <v>0</v>
      </c>
      <c r="AL747" s="60">
        <f t="shared" si="118"/>
        <v>0</v>
      </c>
      <c r="AM747" s="60">
        <f t="shared" si="119"/>
        <v>1</v>
      </c>
      <c r="AN747" s="60">
        <f t="shared" si="120"/>
        <v>0</v>
      </c>
    </row>
    <row r="748" spans="1:40" customFormat="1" ht="35.450000000000003" hidden="1" customHeight="1">
      <c r="A748" s="26" t="s">
        <v>1297</v>
      </c>
      <c r="B748" s="34" t="s">
        <v>1477</v>
      </c>
      <c r="C748" s="26">
        <v>302392</v>
      </c>
      <c r="D748" s="35" t="s">
        <v>1487</v>
      </c>
      <c r="E748" s="35" t="s">
        <v>1488</v>
      </c>
      <c r="F748" s="36">
        <v>1</v>
      </c>
      <c r="G748" s="33"/>
      <c r="H748" s="34">
        <v>1</v>
      </c>
      <c r="I748" s="32"/>
      <c r="J748" s="32"/>
      <c r="K748" s="31"/>
      <c r="L748" s="31"/>
      <c r="M748" s="33"/>
      <c r="N748" s="39">
        <v>745160.40821250004</v>
      </c>
      <c r="O748" s="40" t="s">
        <v>1901</v>
      </c>
      <c r="P748" s="68">
        <v>1</v>
      </c>
      <c r="Q748" s="95" t="s">
        <v>1942</v>
      </c>
      <c r="R748" s="354"/>
      <c r="S748" s="100">
        <v>0.52</v>
      </c>
      <c r="T748" s="96">
        <v>43426</v>
      </c>
      <c r="U748" s="95"/>
      <c r="V748" s="117" t="s">
        <v>2150</v>
      </c>
      <c r="W748" s="117" t="s">
        <v>2152</v>
      </c>
      <c r="X748" s="96">
        <v>43193</v>
      </c>
      <c r="Y748" s="96">
        <v>43200</v>
      </c>
      <c r="Z748" s="96">
        <v>43264</v>
      </c>
      <c r="AA748" s="96">
        <v>43292</v>
      </c>
      <c r="AB748" s="96">
        <v>43299</v>
      </c>
      <c r="AC748" s="95" t="s">
        <v>2149</v>
      </c>
      <c r="AD748" s="134">
        <v>740395.36</v>
      </c>
      <c r="AE748" s="113">
        <f t="shared" si="111"/>
        <v>0</v>
      </c>
      <c r="AF748" s="60">
        <f t="shared" si="112"/>
        <v>0</v>
      </c>
      <c r="AG748" s="60">
        <f t="shared" si="113"/>
        <v>0</v>
      </c>
      <c r="AH748" s="60">
        <f t="shared" si="114"/>
        <v>1</v>
      </c>
      <c r="AI748" s="60">
        <f t="shared" si="115"/>
        <v>0</v>
      </c>
      <c r="AJ748" s="60">
        <f t="shared" si="116"/>
        <v>0</v>
      </c>
      <c r="AK748" s="60">
        <f t="shared" si="117"/>
        <v>0</v>
      </c>
      <c r="AL748" s="60">
        <f t="shared" si="118"/>
        <v>0</v>
      </c>
      <c r="AM748" s="60">
        <f t="shared" si="119"/>
        <v>1</v>
      </c>
      <c r="AN748" s="60">
        <f t="shared" si="120"/>
        <v>0</v>
      </c>
    </row>
    <row r="749" spans="1:40" customFormat="1" ht="35.450000000000003" hidden="1" customHeight="1">
      <c r="A749" s="26" t="s">
        <v>1297</v>
      </c>
      <c r="B749" s="34" t="s">
        <v>1477</v>
      </c>
      <c r="C749" s="26">
        <v>302400</v>
      </c>
      <c r="D749" s="35" t="s">
        <v>1499</v>
      </c>
      <c r="E749" s="35" t="s">
        <v>1488</v>
      </c>
      <c r="F749" s="36">
        <v>1</v>
      </c>
      <c r="G749" s="33"/>
      <c r="H749" s="34">
        <v>1</v>
      </c>
      <c r="I749" s="32"/>
      <c r="J749" s="32"/>
      <c r="K749" s="31"/>
      <c r="L749" s="31"/>
      <c r="M749" s="33"/>
      <c r="N749" s="39">
        <v>660495.23142750002</v>
      </c>
      <c r="O749" s="40" t="s">
        <v>1901</v>
      </c>
      <c r="P749" s="68">
        <v>1</v>
      </c>
      <c r="Q749" s="95" t="s">
        <v>1942</v>
      </c>
      <c r="R749" s="354"/>
      <c r="S749" s="100">
        <v>0.5</v>
      </c>
      <c r="T749" s="96">
        <v>43426</v>
      </c>
      <c r="U749" s="95"/>
      <c r="V749" s="117" t="s">
        <v>2150</v>
      </c>
      <c r="W749" s="117" t="s">
        <v>2152</v>
      </c>
      <c r="X749" s="96">
        <v>43193</v>
      </c>
      <c r="Y749" s="96">
        <v>43200</v>
      </c>
      <c r="Z749" s="96">
        <v>43264</v>
      </c>
      <c r="AA749" s="96">
        <v>43292</v>
      </c>
      <c r="AB749" s="96">
        <v>43299</v>
      </c>
      <c r="AC749" s="95" t="s">
        <v>2149</v>
      </c>
      <c r="AD749" s="134">
        <v>654695.19999999995</v>
      </c>
      <c r="AE749" s="113">
        <f t="shared" si="111"/>
        <v>0</v>
      </c>
      <c r="AF749" s="60">
        <f t="shared" si="112"/>
        <v>0</v>
      </c>
      <c r="AG749" s="60">
        <f t="shared" si="113"/>
        <v>0</v>
      </c>
      <c r="AH749" s="60">
        <f t="shared" si="114"/>
        <v>1</v>
      </c>
      <c r="AI749" s="60">
        <f t="shared" si="115"/>
        <v>0</v>
      </c>
      <c r="AJ749" s="60">
        <f t="shared" si="116"/>
        <v>0</v>
      </c>
      <c r="AK749" s="60">
        <f t="shared" si="117"/>
        <v>0</v>
      </c>
      <c r="AL749" s="60">
        <f t="shared" si="118"/>
        <v>0</v>
      </c>
      <c r="AM749" s="60">
        <f t="shared" si="119"/>
        <v>1</v>
      </c>
      <c r="AN749" s="60">
        <f t="shared" si="120"/>
        <v>0</v>
      </c>
    </row>
    <row r="750" spans="1:40" customFormat="1" ht="35.450000000000003" hidden="1" customHeight="1">
      <c r="A750" s="26" t="s">
        <v>1297</v>
      </c>
      <c r="B750" s="34" t="s">
        <v>1477</v>
      </c>
      <c r="C750" s="26">
        <v>302419</v>
      </c>
      <c r="D750" s="35" t="s">
        <v>1524</v>
      </c>
      <c r="E750" s="35" t="s">
        <v>1488</v>
      </c>
      <c r="F750" s="36">
        <v>1</v>
      </c>
      <c r="G750" s="33"/>
      <c r="H750" s="34">
        <v>1</v>
      </c>
      <c r="I750" s="32"/>
      <c r="J750" s="32"/>
      <c r="K750" s="31"/>
      <c r="L750" s="31"/>
      <c r="M750" s="33"/>
      <c r="N750" s="39">
        <v>800353.36001250008</v>
      </c>
      <c r="O750" s="40" t="s">
        <v>1901</v>
      </c>
      <c r="P750" s="68">
        <v>1</v>
      </c>
      <c r="Q750" s="95" t="s">
        <v>1942</v>
      </c>
      <c r="R750" s="354"/>
      <c r="S750" s="100">
        <v>0.52</v>
      </c>
      <c r="T750" s="96">
        <v>43426</v>
      </c>
      <c r="U750" s="95"/>
      <c r="V750" s="117" t="s">
        <v>2150</v>
      </c>
      <c r="W750" s="117" t="s">
        <v>2152</v>
      </c>
      <c r="X750" s="96">
        <v>43193</v>
      </c>
      <c r="Y750" s="96">
        <v>43200</v>
      </c>
      <c r="Z750" s="96">
        <v>43264</v>
      </c>
      <c r="AA750" s="96">
        <v>43292</v>
      </c>
      <c r="AB750" s="96">
        <v>43299</v>
      </c>
      <c r="AC750" s="95" t="s">
        <v>2149</v>
      </c>
      <c r="AD750" s="134">
        <v>791538.42</v>
      </c>
      <c r="AE750" s="113">
        <f t="shared" si="111"/>
        <v>0</v>
      </c>
      <c r="AF750" s="60">
        <f t="shared" si="112"/>
        <v>0</v>
      </c>
      <c r="AG750" s="60">
        <f t="shared" si="113"/>
        <v>0</v>
      </c>
      <c r="AH750" s="60">
        <f t="shared" si="114"/>
        <v>1</v>
      </c>
      <c r="AI750" s="60">
        <f t="shared" si="115"/>
        <v>0</v>
      </c>
      <c r="AJ750" s="60">
        <f t="shared" si="116"/>
        <v>0</v>
      </c>
      <c r="AK750" s="60">
        <f t="shared" si="117"/>
        <v>0</v>
      </c>
      <c r="AL750" s="60">
        <f t="shared" si="118"/>
        <v>0</v>
      </c>
      <c r="AM750" s="60">
        <f t="shared" si="119"/>
        <v>1</v>
      </c>
      <c r="AN750" s="60">
        <f t="shared" si="120"/>
        <v>0</v>
      </c>
    </row>
    <row r="751" spans="1:40" customFormat="1" ht="35.450000000000003" hidden="1" customHeight="1">
      <c r="A751" s="26" t="s">
        <v>1297</v>
      </c>
      <c r="B751" s="34" t="s">
        <v>1527</v>
      </c>
      <c r="C751" s="26">
        <v>302422</v>
      </c>
      <c r="D751" s="35" t="s">
        <v>1528</v>
      </c>
      <c r="E751" s="35" t="s">
        <v>1488</v>
      </c>
      <c r="F751" s="36">
        <v>1</v>
      </c>
      <c r="G751" s="33"/>
      <c r="H751" s="34">
        <v>1</v>
      </c>
      <c r="I751" s="32"/>
      <c r="J751" s="32"/>
      <c r="K751" s="31"/>
      <c r="L751" s="31"/>
      <c r="M751" s="33"/>
      <c r="N751" s="39">
        <v>745160.40821250004</v>
      </c>
      <c r="O751" s="40" t="s">
        <v>1901</v>
      </c>
      <c r="P751" s="68">
        <v>1</v>
      </c>
      <c r="Q751" s="95" t="s">
        <v>1942</v>
      </c>
      <c r="R751" s="354"/>
      <c r="S751" s="100">
        <v>0.52</v>
      </c>
      <c r="T751" s="96">
        <v>43426</v>
      </c>
      <c r="U751" s="95"/>
      <c r="V751" s="117" t="s">
        <v>2150</v>
      </c>
      <c r="W751" s="117" t="s">
        <v>2152</v>
      </c>
      <c r="X751" s="96">
        <v>43193</v>
      </c>
      <c r="Y751" s="96">
        <v>43200</v>
      </c>
      <c r="Z751" s="96">
        <v>43264</v>
      </c>
      <c r="AA751" s="96">
        <v>43292</v>
      </c>
      <c r="AB751" s="96">
        <v>43299</v>
      </c>
      <c r="AC751" s="95" t="s">
        <v>2149</v>
      </c>
      <c r="AD751" s="134">
        <v>738002.63</v>
      </c>
      <c r="AE751" s="113">
        <f t="shared" si="111"/>
        <v>0</v>
      </c>
      <c r="AF751" s="60">
        <f t="shared" si="112"/>
        <v>0</v>
      </c>
      <c r="AG751" s="60">
        <f t="shared" si="113"/>
        <v>0</v>
      </c>
      <c r="AH751" s="60">
        <f t="shared" si="114"/>
        <v>1</v>
      </c>
      <c r="AI751" s="60">
        <f t="shared" si="115"/>
        <v>0</v>
      </c>
      <c r="AJ751" s="60">
        <f t="shared" si="116"/>
        <v>0</v>
      </c>
      <c r="AK751" s="60">
        <f t="shared" si="117"/>
        <v>0</v>
      </c>
      <c r="AL751" s="60">
        <f t="shared" si="118"/>
        <v>0</v>
      </c>
      <c r="AM751" s="60">
        <f t="shared" si="119"/>
        <v>1</v>
      </c>
      <c r="AN751" s="60">
        <f t="shared" si="120"/>
        <v>0</v>
      </c>
    </row>
    <row r="752" spans="1:40" customFormat="1" ht="35.450000000000003" hidden="1" customHeight="1">
      <c r="A752" s="26" t="s">
        <v>1297</v>
      </c>
      <c r="B752" s="34" t="s">
        <v>1477</v>
      </c>
      <c r="C752" s="26">
        <v>310811</v>
      </c>
      <c r="D752" s="35" t="s">
        <v>1542</v>
      </c>
      <c r="E752" s="35" t="s">
        <v>1488</v>
      </c>
      <c r="F752" s="36">
        <v>1</v>
      </c>
      <c r="G752" s="33"/>
      <c r="H752" s="34">
        <v>1</v>
      </c>
      <c r="I752" s="32"/>
      <c r="J752" s="32"/>
      <c r="K752" s="31"/>
      <c r="L752" s="31"/>
      <c r="M752" s="33"/>
      <c r="N752" s="39">
        <v>491147.86722749996</v>
      </c>
      <c r="O752" s="40" t="s">
        <v>1901</v>
      </c>
      <c r="P752" s="68">
        <v>1</v>
      </c>
      <c r="Q752" s="95" t="s">
        <v>1942</v>
      </c>
      <c r="R752" s="354"/>
      <c r="S752" s="100">
        <v>0.45</v>
      </c>
      <c r="T752" s="96">
        <v>43426</v>
      </c>
      <c r="U752" s="95"/>
      <c r="V752" s="117" t="s">
        <v>2150</v>
      </c>
      <c r="W752" s="117" t="s">
        <v>2152</v>
      </c>
      <c r="X752" s="96">
        <v>43193</v>
      </c>
      <c r="Y752" s="96">
        <v>43200</v>
      </c>
      <c r="Z752" s="96">
        <v>43264</v>
      </c>
      <c r="AA752" s="96">
        <v>43292</v>
      </c>
      <c r="AB752" s="96">
        <v>43299</v>
      </c>
      <c r="AC752" s="95" t="s">
        <v>2149</v>
      </c>
      <c r="AD752" s="134">
        <v>487116.68</v>
      </c>
      <c r="AE752" s="113">
        <f t="shared" si="111"/>
        <v>0</v>
      </c>
      <c r="AF752" s="60">
        <f t="shared" si="112"/>
        <v>0</v>
      </c>
      <c r="AG752" s="60">
        <f t="shared" si="113"/>
        <v>0</v>
      </c>
      <c r="AH752" s="60">
        <f t="shared" si="114"/>
        <v>1</v>
      </c>
      <c r="AI752" s="60">
        <f t="shared" si="115"/>
        <v>0</v>
      </c>
      <c r="AJ752" s="60">
        <f t="shared" si="116"/>
        <v>0</v>
      </c>
      <c r="AK752" s="60">
        <f t="shared" si="117"/>
        <v>0</v>
      </c>
      <c r="AL752" s="60">
        <f t="shared" si="118"/>
        <v>0</v>
      </c>
      <c r="AM752" s="60">
        <f t="shared" si="119"/>
        <v>1</v>
      </c>
      <c r="AN752" s="60">
        <f t="shared" si="120"/>
        <v>0</v>
      </c>
    </row>
    <row r="753" spans="1:40" customFormat="1" ht="35.450000000000003" hidden="1" customHeight="1">
      <c r="A753" s="26" t="s">
        <v>1297</v>
      </c>
      <c r="B753" s="34" t="s">
        <v>1477</v>
      </c>
      <c r="C753" s="26">
        <v>302405</v>
      </c>
      <c r="D753" s="35" t="s">
        <v>1506</v>
      </c>
      <c r="E753" s="35" t="s">
        <v>1507</v>
      </c>
      <c r="F753" s="36">
        <v>1</v>
      </c>
      <c r="G753" s="33"/>
      <c r="H753" s="34">
        <v>1</v>
      </c>
      <c r="I753" s="32"/>
      <c r="J753" s="32"/>
      <c r="K753" s="31"/>
      <c r="L753" s="31"/>
      <c r="M753" s="33"/>
      <c r="N753" s="39">
        <v>748732.64051250007</v>
      </c>
      <c r="O753" s="40" t="s">
        <v>1901</v>
      </c>
      <c r="P753" s="68">
        <v>1</v>
      </c>
      <c r="Q753" s="95" t="s">
        <v>1942</v>
      </c>
      <c r="R753" s="354"/>
      <c r="S753" s="100">
        <v>0.52</v>
      </c>
      <c r="T753" s="96">
        <v>43426</v>
      </c>
      <c r="U753" s="95"/>
      <c r="V753" s="117" t="s">
        <v>2150</v>
      </c>
      <c r="W753" s="117" t="s">
        <v>2152</v>
      </c>
      <c r="X753" s="96">
        <v>43193</v>
      </c>
      <c r="Y753" s="96">
        <v>43200</v>
      </c>
      <c r="Z753" s="96">
        <v>43264</v>
      </c>
      <c r="AA753" s="96">
        <v>43292</v>
      </c>
      <c r="AB753" s="96">
        <v>43299</v>
      </c>
      <c r="AC753" s="95" t="s">
        <v>2149</v>
      </c>
      <c r="AD753" s="134">
        <v>743800.76</v>
      </c>
      <c r="AE753" s="113">
        <f t="shared" si="111"/>
        <v>0</v>
      </c>
      <c r="AF753" s="60">
        <f t="shared" si="112"/>
        <v>0</v>
      </c>
      <c r="AG753" s="60">
        <f t="shared" si="113"/>
        <v>0</v>
      </c>
      <c r="AH753" s="60">
        <f t="shared" si="114"/>
        <v>1</v>
      </c>
      <c r="AI753" s="60">
        <f t="shared" si="115"/>
        <v>0</v>
      </c>
      <c r="AJ753" s="60">
        <f t="shared" si="116"/>
        <v>0</v>
      </c>
      <c r="AK753" s="60">
        <f t="shared" si="117"/>
        <v>0</v>
      </c>
      <c r="AL753" s="60">
        <f t="shared" si="118"/>
        <v>0</v>
      </c>
      <c r="AM753" s="60">
        <f t="shared" si="119"/>
        <v>1</v>
      </c>
      <c r="AN753" s="60">
        <f t="shared" si="120"/>
        <v>0</v>
      </c>
    </row>
    <row r="754" spans="1:40" customFormat="1" ht="35.450000000000003" hidden="1" customHeight="1">
      <c r="A754" s="26" t="s">
        <v>1297</v>
      </c>
      <c r="B754" s="34" t="s">
        <v>1477</v>
      </c>
      <c r="C754" s="26">
        <v>302420</v>
      </c>
      <c r="D754" s="35" t="s">
        <v>1525</v>
      </c>
      <c r="E754" s="35" t="s">
        <v>1507</v>
      </c>
      <c r="F754" s="36">
        <v>1</v>
      </c>
      <c r="G754" s="33"/>
      <c r="H754" s="34">
        <v>1</v>
      </c>
      <c r="I754" s="32"/>
      <c r="J754" s="32"/>
      <c r="K754" s="31"/>
      <c r="L754" s="31"/>
      <c r="M754" s="33"/>
      <c r="N754" s="39">
        <v>658113.7432275</v>
      </c>
      <c r="O754" s="40" t="s">
        <v>1901</v>
      </c>
      <c r="P754" s="68">
        <v>1</v>
      </c>
      <c r="Q754" s="95" t="s">
        <v>1942</v>
      </c>
      <c r="R754" s="354"/>
      <c r="S754" s="100">
        <v>0.5</v>
      </c>
      <c r="T754" s="96">
        <v>43426</v>
      </c>
      <c r="U754" s="95"/>
      <c r="V754" s="117" t="s">
        <v>2150</v>
      </c>
      <c r="W754" s="117" t="s">
        <v>2152</v>
      </c>
      <c r="X754" s="96">
        <v>43193</v>
      </c>
      <c r="Y754" s="96">
        <v>43200</v>
      </c>
      <c r="Z754" s="96">
        <v>43264</v>
      </c>
      <c r="AA754" s="96">
        <v>43292</v>
      </c>
      <c r="AB754" s="96">
        <v>43299</v>
      </c>
      <c r="AC754" s="95" t="s">
        <v>2149</v>
      </c>
      <c r="AD754" s="134">
        <v>652424.93000000005</v>
      </c>
      <c r="AE754" s="113">
        <f t="shared" si="111"/>
        <v>0</v>
      </c>
      <c r="AF754" s="60">
        <f t="shared" si="112"/>
        <v>0</v>
      </c>
      <c r="AG754" s="60">
        <f t="shared" si="113"/>
        <v>0</v>
      </c>
      <c r="AH754" s="60">
        <f t="shared" si="114"/>
        <v>1</v>
      </c>
      <c r="AI754" s="60">
        <f t="shared" si="115"/>
        <v>0</v>
      </c>
      <c r="AJ754" s="60">
        <f t="shared" si="116"/>
        <v>0</v>
      </c>
      <c r="AK754" s="60">
        <f t="shared" si="117"/>
        <v>0</v>
      </c>
      <c r="AL754" s="60">
        <f t="shared" si="118"/>
        <v>0</v>
      </c>
      <c r="AM754" s="60">
        <f t="shared" si="119"/>
        <v>1</v>
      </c>
      <c r="AN754" s="60">
        <f t="shared" si="120"/>
        <v>0</v>
      </c>
    </row>
    <row r="755" spans="1:40" customFormat="1" ht="35.450000000000003" hidden="1" customHeight="1">
      <c r="A755" s="26" t="s">
        <v>1297</v>
      </c>
      <c r="B755" s="34" t="s">
        <v>1477</v>
      </c>
      <c r="C755" s="26">
        <v>302388</v>
      </c>
      <c r="D755" s="35" t="s">
        <v>1482</v>
      </c>
      <c r="E755" s="35" t="s">
        <v>1094</v>
      </c>
      <c r="F755" s="36">
        <v>1</v>
      </c>
      <c r="G755" s="33"/>
      <c r="H755" s="34">
        <v>1</v>
      </c>
      <c r="I755" s="32"/>
      <c r="J755" s="32"/>
      <c r="K755" s="31"/>
      <c r="L755" s="31"/>
      <c r="M755" s="33"/>
      <c r="N755" s="39">
        <v>665249.70251250011</v>
      </c>
      <c r="O755" s="40" t="s">
        <v>1901</v>
      </c>
      <c r="P755" s="68">
        <v>1</v>
      </c>
      <c r="Q755" s="95" t="s">
        <v>1942</v>
      </c>
      <c r="R755" s="354"/>
      <c r="S755" s="100">
        <v>0.51</v>
      </c>
      <c r="T755" s="96">
        <v>43426</v>
      </c>
      <c r="U755" s="95"/>
      <c r="V755" s="117" t="s">
        <v>2150</v>
      </c>
      <c r="W755" s="117" t="s">
        <v>2152</v>
      </c>
      <c r="X755" s="96">
        <v>43193</v>
      </c>
      <c r="Y755" s="96">
        <v>43200</v>
      </c>
      <c r="Z755" s="96">
        <v>43264</v>
      </c>
      <c r="AA755" s="96">
        <v>43292</v>
      </c>
      <c r="AB755" s="96">
        <v>43299</v>
      </c>
      <c r="AC755" s="95" t="s">
        <v>2149</v>
      </c>
      <c r="AD755" s="134">
        <v>659227.04</v>
      </c>
      <c r="AE755" s="113">
        <f t="shared" si="111"/>
        <v>0</v>
      </c>
      <c r="AF755" s="60">
        <f t="shared" si="112"/>
        <v>0</v>
      </c>
      <c r="AG755" s="60">
        <f t="shared" si="113"/>
        <v>0</v>
      </c>
      <c r="AH755" s="60">
        <f t="shared" si="114"/>
        <v>1</v>
      </c>
      <c r="AI755" s="60">
        <f t="shared" si="115"/>
        <v>0</v>
      </c>
      <c r="AJ755" s="60">
        <f t="shared" si="116"/>
        <v>0</v>
      </c>
      <c r="AK755" s="60">
        <f t="shared" si="117"/>
        <v>0</v>
      </c>
      <c r="AL755" s="60">
        <f t="shared" si="118"/>
        <v>0</v>
      </c>
      <c r="AM755" s="60">
        <f t="shared" si="119"/>
        <v>1</v>
      </c>
      <c r="AN755" s="60">
        <f t="shared" si="120"/>
        <v>0</v>
      </c>
    </row>
    <row r="756" spans="1:40" customFormat="1" ht="35.450000000000003" hidden="1" customHeight="1">
      <c r="A756" s="26" t="s">
        <v>1297</v>
      </c>
      <c r="B756" s="34" t="s">
        <v>1477</v>
      </c>
      <c r="C756" s="26">
        <v>302391</v>
      </c>
      <c r="D756" s="35" t="s">
        <v>1486</v>
      </c>
      <c r="E756" s="35" t="s">
        <v>1381</v>
      </c>
      <c r="F756" s="36">
        <v>1</v>
      </c>
      <c r="G756" s="33"/>
      <c r="H756" s="34">
        <v>1</v>
      </c>
      <c r="I756" s="32"/>
      <c r="J756" s="32"/>
      <c r="K756" s="31"/>
      <c r="L756" s="31"/>
      <c r="M756" s="33"/>
      <c r="N756" s="39">
        <v>359385.49001250009</v>
      </c>
      <c r="O756" s="40" t="s">
        <v>1901</v>
      </c>
      <c r="P756" s="68">
        <v>1</v>
      </c>
      <c r="Q756" s="95" t="s">
        <v>1942</v>
      </c>
      <c r="R756" s="354"/>
      <c r="S756" s="100">
        <v>0.23</v>
      </c>
      <c r="T756" s="96">
        <v>43426</v>
      </c>
      <c r="U756" s="95"/>
      <c r="V756" s="117" t="s">
        <v>2150</v>
      </c>
      <c r="W756" s="117" t="s">
        <v>2152</v>
      </c>
      <c r="X756" s="96">
        <v>43193</v>
      </c>
      <c r="Y756" s="96">
        <v>43200</v>
      </c>
      <c r="Z756" s="96">
        <v>43264</v>
      </c>
      <c r="AA756" s="96">
        <v>43292</v>
      </c>
      <c r="AB756" s="96">
        <v>43299</v>
      </c>
      <c r="AC756" s="95" t="s">
        <v>2149</v>
      </c>
      <c r="AD756" s="134">
        <v>297233.15000000002</v>
      </c>
      <c r="AE756" s="113">
        <f t="shared" si="111"/>
        <v>0</v>
      </c>
      <c r="AF756" s="60">
        <f t="shared" si="112"/>
        <v>0</v>
      </c>
      <c r="AG756" s="60">
        <f t="shared" si="113"/>
        <v>0</v>
      </c>
      <c r="AH756" s="60">
        <f t="shared" si="114"/>
        <v>1</v>
      </c>
      <c r="AI756" s="60">
        <f t="shared" si="115"/>
        <v>0</v>
      </c>
      <c r="AJ756" s="60">
        <f t="shared" si="116"/>
        <v>0</v>
      </c>
      <c r="AK756" s="60">
        <f t="shared" si="117"/>
        <v>0</v>
      </c>
      <c r="AL756" s="60">
        <f t="shared" si="118"/>
        <v>0</v>
      </c>
      <c r="AM756" s="60">
        <f t="shared" si="119"/>
        <v>1</v>
      </c>
      <c r="AN756" s="60">
        <f t="shared" si="120"/>
        <v>0</v>
      </c>
    </row>
    <row r="757" spans="1:40" customFormat="1" ht="35.450000000000003" hidden="1" customHeight="1">
      <c r="A757" s="26" t="s">
        <v>1297</v>
      </c>
      <c r="B757" s="34" t="s">
        <v>1477</v>
      </c>
      <c r="C757" s="26">
        <v>302396</v>
      </c>
      <c r="D757" s="35" t="s">
        <v>1492</v>
      </c>
      <c r="E757" s="35" t="s">
        <v>1493</v>
      </c>
      <c r="F757" s="36">
        <v>2</v>
      </c>
      <c r="G757" s="33"/>
      <c r="H757" s="34">
        <v>1</v>
      </c>
      <c r="I757" s="32"/>
      <c r="J757" s="32"/>
      <c r="K757" s="31"/>
      <c r="L757" s="31"/>
      <c r="M757" s="33"/>
      <c r="N757" s="39">
        <v>896942.98842750001</v>
      </c>
      <c r="O757" s="40" t="s">
        <v>1901</v>
      </c>
      <c r="P757" s="68">
        <v>1</v>
      </c>
      <c r="Q757" s="95" t="s">
        <v>1942</v>
      </c>
      <c r="R757" s="354"/>
      <c r="S757" s="100">
        <v>0.54</v>
      </c>
      <c r="T757" s="96">
        <v>43426</v>
      </c>
      <c r="U757" s="95"/>
      <c r="V757" s="117" t="s">
        <v>2147</v>
      </c>
      <c r="W757" s="117" t="s">
        <v>2148</v>
      </c>
      <c r="X757" s="96">
        <v>43193</v>
      </c>
      <c r="Y757" s="96">
        <v>43200</v>
      </c>
      <c r="Z757" s="96">
        <v>43264</v>
      </c>
      <c r="AA757" s="96">
        <v>43292</v>
      </c>
      <c r="AB757" s="96">
        <v>43299</v>
      </c>
      <c r="AC757" s="95" t="s">
        <v>2149</v>
      </c>
      <c r="AD757" s="134">
        <v>890528.4</v>
      </c>
      <c r="AE757" s="113">
        <f t="shared" si="111"/>
        <v>0</v>
      </c>
      <c r="AF757" s="60">
        <f t="shared" si="112"/>
        <v>0</v>
      </c>
      <c r="AG757" s="60">
        <f t="shared" si="113"/>
        <v>0</v>
      </c>
      <c r="AH757" s="60">
        <f t="shared" si="114"/>
        <v>1</v>
      </c>
      <c r="AI757" s="60">
        <f t="shared" si="115"/>
        <v>0</v>
      </c>
      <c r="AJ757" s="60">
        <f t="shared" si="116"/>
        <v>0</v>
      </c>
      <c r="AK757" s="60">
        <f t="shared" si="117"/>
        <v>0</v>
      </c>
      <c r="AL757" s="60">
        <f t="shared" si="118"/>
        <v>0</v>
      </c>
      <c r="AM757" s="60">
        <f t="shared" si="119"/>
        <v>1</v>
      </c>
      <c r="AN757" s="60">
        <f t="shared" si="120"/>
        <v>0</v>
      </c>
    </row>
    <row r="758" spans="1:40" customFormat="1" ht="35.450000000000003" hidden="1" customHeight="1">
      <c r="A758" s="26" t="s">
        <v>1297</v>
      </c>
      <c r="B758" s="34" t="s">
        <v>1477</v>
      </c>
      <c r="C758" s="26">
        <v>302421</v>
      </c>
      <c r="D758" s="35" t="s">
        <v>1526</v>
      </c>
      <c r="E758" s="35" t="s">
        <v>1493</v>
      </c>
      <c r="F758" s="36">
        <v>2</v>
      </c>
      <c r="G758" s="33"/>
      <c r="H758" s="34">
        <v>1</v>
      </c>
      <c r="I758" s="32"/>
      <c r="J758" s="32"/>
      <c r="K758" s="31"/>
      <c r="L758" s="31"/>
      <c r="M758" s="33"/>
      <c r="N758" s="39">
        <v>920469.99822750001</v>
      </c>
      <c r="O758" s="40" t="s">
        <v>1901</v>
      </c>
      <c r="P758" s="68">
        <v>1</v>
      </c>
      <c r="Q758" s="95" t="s">
        <v>1942</v>
      </c>
      <c r="R758" s="354"/>
      <c r="S758" s="100">
        <v>0.55000000000000004</v>
      </c>
      <c r="T758" s="96">
        <v>43426</v>
      </c>
      <c r="U758" s="95"/>
      <c r="V758" s="117" t="s">
        <v>2147</v>
      </c>
      <c r="W758" s="117" t="s">
        <v>2148</v>
      </c>
      <c r="X758" s="96">
        <v>43193</v>
      </c>
      <c r="Y758" s="96">
        <v>43200</v>
      </c>
      <c r="Z758" s="96">
        <v>43264</v>
      </c>
      <c r="AA758" s="96">
        <v>43292</v>
      </c>
      <c r="AB758" s="96">
        <v>43299</v>
      </c>
      <c r="AC758" s="95" t="s">
        <v>2149</v>
      </c>
      <c r="AD758" s="134">
        <v>911404.75</v>
      </c>
      <c r="AE758" s="113">
        <f t="shared" si="111"/>
        <v>0</v>
      </c>
      <c r="AF758" s="60">
        <f t="shared" si="112"/>
        <v>0</v>
      </c>
      <c r="AG758" s="60">
        <f t="shared" si="113"/>
        <v>0</v>
      </c>
      <c r="AH758" s="60">
        <f t="shared" si="114"/>
        <v>1</v>
      </c>
      <c r="AI758" s="60">
        <f t="shared" si="115"/>
        <v>0</v>
      </c>
      <c r="AJ758" s="60">
        <f t="shared" si="116"/>
        <v>0</v>
      </c>
      <c r="AK758" s="60">
        <f t="shared" si="117"/>
        <v>0</v>
      </c>
      <c r="AL758" s="60">
        <f t="shared" si="118"/>
        <v>0</v>
      </c>
      <c r="AM758" s="60">
        <f t="shared" si="119"/>
        <v>1</v>
      </c>
      <c r="AN758" s="60">
        <f t="shared" si="120"/>
        <v>0</v>
      </c>
    </row>
    <row r="759" spans="1:40" customFormat="1" ht="35.450000000000003" hidden="1" customHeight="1">
      <c r="A759" s="26" t="s">
        <v>1297</v>
      </c>
      <c r="B759" s="34" t="s">
        <v>1477</v>
      </c>
      <c r="C759" s="26">
        <v>310804</v>
      </c>
      <c r="D759" s="35" t="s">
        <v>1535</v>
      </c>
      <c r="E759" s="35" t="s">
        <v>1493</v>
      </c>
      <c r="F759" s="36">
        <v>2</v>
      </c>
      <c r="G759" s="33"/>
      <c r="H759" s="34">
        <v>1</v>
      </c>
      <c r="I759" s="32"/>
      <c r="J759" s="32"/>
      <c r="K759" s="31"/>
      <c r="L759" s="31"/>
      <c r="M759" s="33"/>
      <c r="N759" s="39">
        <v>460476.39282750007</v>
      </c>
      <c r="O759" s="40" t="s">
        <v>1901</v>
      </c>
      <c r="P759" s="68">
        <v>1</v>
      </c>
      <c r="Q759" s="95" t="s">
        <v>1942</v>
      </c>
      <c r="R759" s="354"/>
      <c r="S759" s="100">
        <v>0.41</v>
      </c>
      <c r="T759" s="96">
        <v>43426</v>
      </c>
      <c r="U759" s="95"/>
      <c r="V759" s="117" t="s">
        <v>2147</v>
      </c>
      <c r="W759" s="117" t="s">
        <v>2148</v>
      </c>
      <c r="X759" s="96">
        <v>43193</v>
      </c>
      <c r="Y759" s="96">
        <v>43200</v>
      </c>
      <c r="Z759" s="96">
        <v>43264</v>
      </c>
      <c r="AA759" s="96">
        <v>43292</v>
      </c>
      <c r="AB759" s="96">
        <v>43299</v>
      </c>
      <c r="AC759" s="95" t="s">
        <v>2149</v>
      </c>
      <c r="AD759" s="134">
        <v>454038.44</v>
      </c>
      <c r="AE759" s="113">
        <f t="shared" si="111"/>
        <v>0</v>
      </c>
      <c r="AF759" s="60">
        <f t="shared" si="112"/>
        <v>0</v>
      </c>
      <c r="AG759" s="60">
        <f t="shared" si="113"/>
        <v>0</v>
      </c>
      <c r="AH759" s="60">
        <f t="shared" si="114"/>
        <v>1</v>
      </c>
      <c r="AI759" s="60">
        <f t="shared" si="115"/>
        <v>0</v>
      </c>
      <c r="AJ759" s="60">
        <f t="shared" si="116"/>
        <v>0</v>
      </c>
      <c r="AK759" s="60">
        <f t="shared" si="117"/>
        <v>0</v>
      </c>
      <c r="AL759" s="60">
        <f t="shared" si="118"/>
        <v>0</v>
      </c>
      <c r="AM759" s="60">
        <f t="shared" si="119"/>
        <v>1</v>
      </c>
      <c r="AN759" s="60">
        <f t="shared" si="120"/>
        <v>0</v>
      </c>
    </row>
    <row r="760" spans="1:40" customFormat="1" ht="35.450000000000003" hidden="1" customHeight="1">
      <c r="A760" s="26" t="s">
        <v>1297</v>
      </c>
      <c r="B760" s="34" t="s">
        <v>1477</v>
      </c>
      <c r="C760" s="26">
        <v>310808</v>
      </c>
      <c r="D760" s="35" t="s">
        <v>1539</v>
      </c>
      <c r="E760" s="35" t="s">
        <v>1493</v>
      </c>
      <c r="F760" s="36">
        <v>2</v>
      </c>
      <c r="G760" s="33"/>
      <c r="H760" s="34">
        <v>1</v>
      </c>
      <c r="I760" s="32"/>
      <c r="J760" s="32"/>
      <c r="K760" s="31"/>
      <c r="L760" s="31"/>
      <c r="M760" s="33"/>
      <c r="N760" s="39">
        <v>720451.15962749999</v>
      </c>
      <c r="O760" s="40" t="s">
        <v>1901</v>
      </c>
      <c r="P760" s="68">
        <v>1</v>
      </c>
      <c r="Q760" s="95" t="s">
        <v>1942</v>
      </c>
      <c r="R760" s="354"/>
      <c r="S760" s="100">
        <v>0.51</v>
      </c>
      <c r="T760" s="96">
        <v>43426</v>
      </c>
      <c r="U760" s="95"/>
      <c r="V760" s="117" t="s">
        <v>2147</v>
      </c>
      <c r="W760" s="117" t="s">
        <v>2148</v>
      </c>
      <c r="X760" s="96">
        <v>43193</v>
      </c>
      <c r="Y760" s="96">
        <v>43200</v>
      </c>
      <c r="Z760" s="96">
        <v>43264</v>
      </c>
      <c r="AA760" s="96">
        <v>43292</v>
      </c>
      <c r="AB760" s="96">
        <v>43299</v>
      </c>
      <c r="AC760" s="95" t="s">
        <v>2149</v>
      </c>
      <c r="AD760" s="134">
        <v>711055.12</v>
      </c>
      <c r="AE760" s="113">
        <f t="shared" si="111"/>
        <v>0</v>
      </c>
      <c r="AF760" s="60">
        <f t="shared" si="112"/>
        <v>0</v>
      </c>
      <c r="AG760" s="60">
        <f t="shared" si="113"/>
        <v>0</v>
      </c>
      <c r="AH760" s="60">
        <f t="shared" si="114"/>
        <v>1</v>
      </c>
      <c r="AI760" s="60">
        <f t="shared" si="115"/>
        <v>0</v>
      </c>
      <c r="AJ760" s="60">
        <f t="shared" si="116"/>
        <v>0</v>
      </c>
      <c r="AK760" s="60">
        <f t="shared" si="117"/>
        <v>0</v>
      </c>
      <c r="AL760" s="60">
        <f t="shared" si="118"/>
        <v>0</v>
      </c>
      <c r="AM760" s="60">
        <f t="shared" si="119"/>
        <v>1</v>
      </c>
      <c r="AN760" s="60">
        <f t="shared" si="120"/>
        <v>0</v>
      </c>
    </row>
    <row r="761" spans="1:40" customFormat="1" ht="35.450000000000003" hidden="1" customHeight="1">
      <c r="A761" s="26" t="s">
        <v>1297</v>
      </c>
      <c r="B761" s="34" t="s">
        <v>1477</v>
      </c>
      <c r="C761" s="26">
        <v>302385</v>
      </c>
      <c r="D761" s="35" t="s">
        <v>1478</v>
      </c>
      <c r="E761" s="35" t="s">
        <v>1479</v>
      </c>
      <c r="F761" s="36">
        <v>2</v>
      </c>
      <c r="G761" s="33"/>
      <c r="H761" s="34">
        <v>1</v>
      </c>
      <c r="I761" s="32"/>
      <c r="J761" s="32"/>
      <c r="K761" s="31"/>
      <c r="L761" s="31"/>
      <c r="M761" s="33"/>
      <c r="N761" s="39">
        <v>593486.43432749994</v>
      </c>
      <c r="O761" s="40" t="s">
        <v>1901</v>
      </c>
      <c r="P761" s="68">
        <v>1</v>
      </c>
      <c r="Q761" s="95" t="s">
        <v>1942</v>
      </c>
      <c r="R761" s="354"/>
      <c r="S761" s="100">
        <v>0.48</v>
      </c>
      <c r="T761" s="96">
        <v>43426</v>
      </c>
      <c r="U761" s="95"/>
      <c r="V761" s="117" t="s">
        <v>2147</v>
      </c>
      <c r="W761" s="117" t="s">
        <v>2148</v>
      </c>
      <c r="X761" s="96">
        <v>43193</v>
      </c>
      <c r="Y761" s="96">
        <v>43200</v>
      </c>
      <c r="Z761" s="96">
        <v>43264</v>
      </c>
      <c r="AA761" s="96">
        <v>43292</v>
      </c>
      <c r="AB761" s="96">
        <v>43299</v>
      </c>
      <c r="AC761" s="95" t="s">
        <v>2149</v>
      </c>
      <c r="AD761" s="134">
        <v>568081.07999999996</v>
      </c>
      <c r="AE761" s="113">
        <f t="shared" si="111"/>
        <v>0</v>
      </c>
      <c r="AF761" s="60">
        <f t="shared" si="112"/>
        <v>0</v>
      </c>
      <c r="AG761" s="60">
        <f t="shared" si="113"/>
        <v>0</v>
      </c>
      <c r="AH761" s="60">
        <f t="shared" si="114"/>
        <v>1</v>
      </c>
      <c r="AI761" s="60">
        <f t="shared" si="115"/>
        <v>0</v>
      </c>
      <c r="AJ761" s="60">
        <f t="shared" si="116"/>
        <v>0</v>
      </c>
      <c r="AK761" s="60">
        <f t="shared" si="117"/>
        <v>0</v>
      </c>
      <c r="AL761" s="60">
        <f t="shared" si="118"/>
        <v>0</v>
      </c>
      <c r="AM761" s="60">
        <f t="shared" si="119"/>
        <v>1</v>
      </c>
      <c r="AN761" s="60">
        <f t="shared" si="120"/>
        <v>0</v>
      </c>
    </row>
    <row r="762" spans="1:40" customFormat="1" ht="35.450000000000003" hidden="1" customHeight="1">
      <c r="A762" s="26" t="s">
        <v>1297</v>
      </c>
      <c r="B762" s="34" t="s">
        <v>1477</v>
      </c>
      <c r="C762" s="26">
        <v>302414</v>
      </c>
      <c r="D762" s="35" t="s">
        <v>1519</v>
      </c>
      <c r="E762" s="35" t="s">
        <v>1479</v>
      </c>
      <c r="F762" s="36">
        <v>2</v>
      </c>
      <c r="G762" s="33"/>
      <c r="H762" s="34">
        <v>1</v>
      </c>
      <c r="I762" s="32"/>
      <c r="J762" s="32"/>
      <c r="K762" s="31"/>
      <c r="L762" s="31"/>
      <c r="M762" s="33"/>
      <c r="N762" s="39">
        <v>722824.14251250005</v>
      </c>
      <c r="O762" s="40" t="s">
        <v>1901</v>
      </c>
      <c r="P762" s="68">
        <v>1</v>
      </c>
      <c r="Q762" s="95" t="s">
        <v>1942</v>
      </c>
      <c r="R762" s="354"/>
      <c r="S762" s="100">
        <v>0.48</v>
      </c>
      <c r="T762" s="96">
        <v>43426</v>
      </c>
      <c r="U762" s="95"/>
      <c r="V762" s="117" t="s">
        <v>2147</v>
      </c>
      <c r="W762" s="117" t="s">
        <v>2148</v>
      </c>
      <c r="X762" s="96">
        <v>43193</v>
      </c>
      <c r="Y762" s="96">
        <v>43200</v>
      </c>
      <c r="Z762" s="96">
        <v>43264</v>
      </c>
      <c r="AA762" s="96">
        <v>43292</v>
      </c>
      <c r="AB762" s="96">
        <v>43299</v>
      </c>
      <c r="AC762" s="95" t="s">
        <v>2149</v>
      </c>
      <c r="AD762" s="134">
        <v>713297.85</v>
      </c>
      <c r="AE762" s="113">
        <f t="shared" si="111"/>
        <v>0</v>
      </c>
      <c r="AF762" s="60">
        <f t="shared" si="112"/>
        <v>0</v>
      </c>
      <c r="AG762" s="60">
        <f t="shared" si="113"/>
        <v>0</v>
      </c>
      <c r="AH762" s="60">
        <f t="shared" si="114"/>
        <v>1</v>
      </c>
      <c r="AI762" s="60">
        <f t="shared" si="115"/>
        <v>0</v>
      </c>
      <c r="AJ762" s="60">
        <f t="shared" si="116"/>
        <v>0</v>
      </c>
      <c r="AK762" s="60">
        <f t="shared" si="117"/>
        <v>0</v>
      </c>
      <c r="AL762" s="60">
        <f t="shared" si="118"/>
        <v>0</v>
      </c>
      <c r="AM762" s="60">
        <f t="shared" si="119"/>
        <v>1</v>
      </c>
      <c r="AN762" s="60">
        <f t="shared" si="120"/>
        <v>0</v>
      </c>
    </row>
    <row r="763" spans="1:40" customFormat="1" ht="35.450000000000003" hidden="1" customHeight="1">
      <c r="A763" s="26" t="s">
        <v>1297</v>
      </c>
      <c r="B763" s="34" t="s">
        <v>1477</v>
      </c>
      <c r="C763" s="26">
        <v>302415</v>
      </c>
      <c r="D763" s="35" t="s">
        <v>1520</v>
      </c>
      <c r="E763" s="35" t="s">
        <v>1479</v>
      </c>
      <c r="F763" s="36">
        <v>2</v>
      </c>
      <c r="G763" s="33"/>
      <c r="H763" s="34">
        <v>1</v>
      </c>
      <c r="I763" s="32"/>
      <c r="J763" s="32"/>
      <c r="K763" s="31"/>
      <c r="L763" s="31"/>
      <c r="M763" s="33"/>
      <c r="N763" s="39">
        <v>575821.54932749993</v>
      </c>
      <c r="O763" s="40" t="s">
        <v>1901</v>
      </c>
      <c r="P763" s="68">
        <v>1</v>
      </c>
      <c r="Q763" s="95" t="s">
        <v>1942</v>
      </c>
      <c r="R763" s="354"/>
      <c r="S763" s="100">
        <v>0.51</v>
      </c>
      <c r="T763" s="96">
        <v>43426</v>
      </c>
      <c r="U763" s="95"/>
      <c r="V763" s="117" t="s">
        <v>2147</v>
      </c>
      <c r="W763" s="117" t="s">
        <v>2148</v>
      </c>
      <c r="X763" s="96">
        <v>43193</v>
      </c>
      <c r="Y763" s="96">
        <v>43200</v>
      </c>
      <c r="Z763" s="96">
        <v>43264</v>
      </c>
      <c r="AA763" s="96">
        <v>43292</v>
      </c>
      <c r="AB763" s="96">
        <v>43299</v>
      </c>
      <c r="AC763" s="95" t="s">
        <v>2149</v>
      </c>
      <c r="AD763" s="134">
        <v>568986.35</v>
      </c>
      <c r="AE763" s="113">
        <f t="shared" si="111"/>
        <v>0</v>
      </c>
      <c r="AF763" s="60">
        <f t="shared" si="112"/>
        <v>0</v>
      </c>
      <c r="AG763" s="60">
        <f t="shared" si="113"/>
        <v>0</v>
      </c>
      <c r="AH763" s="60">
        <f t="shared" si="114"/>
        <v>1</v>
      </c>
      <c r="AI763" s="60">
        <f t="shared" si="115"/>
        <v>0</v>
      </c>
      <c r="AJ763" s="60">
        <f t="shared" si="116"/>
        <v>0</v>
      </c>
      <c r="AK763" s="60">
        <f t="shared" si="117"/>
        <v>0</v>
      </c>
      <c r="AL763" s="60">
        <f t="shared" si="118"/>
        <v>0</v>
      </c>
      <c r="AM763" s="60">
        <f t="shared" si="119"/>
        <v>1</v>
      </c>
      <c r="AN763" s="60">
        <f t="shared" si="120"/>
        <v>0</v>
      </c>
    </row>
    <row r="764" spans="1:40" customFormat="1" ht="35.450000000000003" hidden="1" customHeight="1">
      <c r="A764" s="26" t="s">
        <v>1297</v>
      </c>
      <c r="B764" s="34" t="s">
        <v>1477</v>
      </c>
      <c r="C764" s="26">
        <v>302401</v>
      </c>
      <c r="D764" s="35" t="s">
        <v>1500</v>
      </c>
      <c r="E764" s="35" t="s">
        <v>1501</v>
      </c>
      <c r="F764" s="36">
        <v>2</v>
      </c>
      <c r="G764" s="33"/>
      <c r="H764" s="34">
        <v>1</v>
      </c>
      <c r="I764" s="32"/>
      <c r="J764" s="32"/>
      <c r="K764" s="31"/>
      <c r="L764" s="31"/>
      <c r="M764" s="33"/>
      <c r="N764" s="39">
        <v>661685.97552750004</v>
      </c>
      <c r="O764" s="40" t="s">
        <v>1901</v>
      </c>
      <c r="P764" s="68">
        <v>1</v>
      </c>
      <c r="Q764" s="95" t="s">
        <v>1942</v>
      </c>
      <c r="R764" s="354"/>
      <c r="S764" s="100">
        <v>0.5</v>
      </c>
      <c r="T764" s="96">
        <v>43426</v>
      </c>
      <c r="U764" s="95"/>
      <c r="V764" s="117" t="s">
        <v>2153</v>
      </c>
      <c r="W764" s="117" t="s">
        <v>2154</v>
      </c>
      <c r="X764" s="96">
        <v>43193</v>
      </c>
      <c r="Y764" s="96">
        <v>43200</v>
      </c>
      <c r="Z764" s="96">
        <v>43264</v>
      </c>
      <c r="AA764" s="96">
        <v>43292</v>
      </c>
      <c r="AB764" s="96">
        <v>43299</v>
      </c>
      <c r="AC764" s="95" t="s">
        <v>2149</v>
      </c>
      <c r="AD764" s="134">
        <v>655830.34</v>
      </c>
      <c r="AE764" s="113">
        <f t="shared" si="111"/>
        <v>0</v>
      </c>
      <c r="AF764" s="60">
        <f t="shared" si="112"/>
        <v>0</v>
      </c>
      <c r="AG764" s="60">
        <f t="shared" si="113"/>
        <v>0</v>
      </c>
      <c r="AH764" s="60">
        <f t="shared" si="114"/>
        <v>1</v>
      </c>
      <c r="AI764" s="60">
        <f t="shared" si="115"/>
        <v>0</v>
      </c>
      <c r="AJ764" s="60">
        <f t="shared" si="116"/>
        <v>0</v>
      </c>
      <c r="AK764" s="60">
        <f t="shared" si="117"/>
        <v>0</v>
      </c>
      <c r="AL764" s="60">
        <f t="shared" si="118"/>
        <v>0</v>
      </c>
      <c r="AM764" s="60">
        <f t="shared" si="119"/>
        <v>1</v>
      </c>
      <c r="AN764" s="60">
        <f t="shared" si="120"/>
        <v>0</v>
      </c>
    </row>
    <row r="765" spans="1:40" customFormat="1" ht="35.450000000000003" hidden="1" customHeight="1">
      <c r="A765" s="26" t="s">
        <v>1297</v>
      </c>
      <c r="B765" s="34" t="s">
        <v>1477</v>
      </c>
      <c r="C765" s="26">
        <v>310806</v>
      </c>
      <c r="D765" s="35" t="s">
        <v>1537</v>
      </c>
      <c r="E765" s="35" t="s">
        <v>1501</v>
      </c>
      <c r="F765" s="36">
        <v>2</v>
      </c>
      <c r="G765" s="33"/>
      <c r="H765" s="34">
        <v>1</v>
      </c>
      <c r="I765" s="32"/>
      <c r="J765" s="32"/>
      <c r="K765" s="31"/>
      <c r="L765" s="31"/>
      <c r="M765" s="33"/>
      <c r="N765" s="39">
        <v>886226.29152749991</v>
      </c>
      <c r="O765" s="40" t="s">
        <v>1901</v>
      </c>
      <c r="P765" s="68">
        <v>1</v>
      </c>
      <c r="Q765" s="95" t="s">
        <v>1942</v>
      </c>
      <c r="R765" s="354"/>
      <c r="S765" s="100">
        <v>0.53</v>
      </c>
      <c r="T765" s="96">
        <v>43426</v>
      </c>
      <c r="U765" s="95"/>
      <c r="V765" s="117" t="s">
        <v>2153</v>
      </c>
      <c r="W765" s="117" t="s">
        <v>2154</v>
      </c>
      <c r="X765" s="96">
        <v>43193</v>
      </c>
      <c r="Y765" s="96">
        <v>43200</v>
      </c>
      <c r="Z765" s="96">
        <v>43264</v>
      </c>
      <c r="AA765" s="96">
        <v>43292</v>
      </c>
      <c r="AB765" s="96">
        <v>43299</v>
      </c>
      <c r="AC765" s="95" t="s">
        <v>2149</v>
      </c>
      <c r="AD765" s="134">
        <v>877667.33</v>
      </c>
      <c r="AE765" s="113">
        <f t="shared" si="111"/>
        <v>0</v>
      </c>
      <c r="AF765" s="60">
        <f t="shared" si="112"/>
        <v>0</v>
      </c>
      <c r="AG765" s="60">
        <f t="shared" si="113"/>
        <v>0</v>
      </c>
      <c r="AH765" s="60">
        <f t="shared" si="114"/>
        <v>1</v>
      </c>
      <c r="AI765" s="60">
        <f t="shared" si="115"/>
        <v>0</v>
      </c>
      <c r="AJ765" s="60">
        <f t="shared" si="116"/>
        <v>0</v>
      </c>
      <c r="AK765" s="60">
        <f t="shared" si="117"/>
        <v>0</v>
      </c>
      <c r="AL765" s="60">
        <f t="shared" si="118"/>
        <v>0</v>
      </c>
      <c r="AM765" s="60">
        <f t="shared" si="119"/>
        <v>1</v>
      </c>
      <c r="AN765" s="60">
        <f t="shared" si="120"/>
        <v>0</v>
      </c>
    </row>
    <row r="766" spans="1:40" customFormat="1" ht="35.450000000000003" hidden="1" customHeight="1">
      <c r="A766" s="26" t="s">
        <v>1297</v>
      </c>
      <c r="B766" s="34" t="s">
        <v>1477</v>
      </c>
      <c r="C766" s="26">
        <v>302386</v>
      </c>
      <c r="D766" s="35" t="s">
        <v>1480</v>
      </c>
      <c r="E766" s="35" t="s">
        <v>1481</v>
      </c>
      <c r="F766" s="36">
        <v>2</v>
      </c>
      <c r="G766" s="33"/>
      <c r="H766" s="34">
        <v>1</v>
      </c>
      <c r="I766" s="32"/>
      <c r="J766" s="32"/>
      <c r="K766" s="31"/>
      <c r="L766" s="31"/>
      <c r="M766" s="33"/>
      <c r="N766" s="39">
        <v>743969.66411250003</v>
      </c>
      <c r="O766" s="40" t="s">
        <v>1901</v>
      </c>
      <c r="P766" s="68">
        <v>1</v>
      </c>
      <c r="Q766" s="95" t="s">
        <v>1942</v>
      </c>
      <c r="R766" s="354"/>
      <c r="S766" s="100">
        <v>0.52</v>
      </c>
      <c r="T766" s="96">
        <v>43426</v>
      </c>
      <c r="U766" s="95"/>
      <c r="V766" s="117" t="s">
        <v>2153</v>
      </c>
      <c r="W766" s="117" t="s">
        <v>2154</v>
      </c>
      <c r="X766" s="96">
        <v>43193</v>
      </c>
      <c r="Y766" s="96">
        <v>43200</v>
      </c>
      <c r="Z766" s="96">
        <v>43264</v>
      </c>
      <c r="AA766" s="96">
        <v>43292</v>
      </c>
      <c r="AB766" s="96">
        <v>43299</v>
      </c>
      <c r="AC766" s="95" t="s">
        <v>2149</v>
      </c>
      <c r="AD766" s="134">
        <v>733287.85</v>
      </c>
      <c r="AE766" s="113">
        <f t="shared" si="111"/>
        <v>0</v>
      </c>
      <c r="AF766" s="60">
        <f t="shared" si="112"/>
        <v>0</v>
      </c>
      <c r="AG766" s="60">
        <f t="shared" si="113"/>
        <v>0</v>
      </c>
      <c r="AH766" s="60">
        <f t="shared" si="114"/>
        <v>1</v>
      </c>
      <c r="AI766" s="60">
        <f t="shared" si="115"/>
        <v>0</v>
      </c>
      <c r="AJ766" s="60">
        <f t="shared" si="116"/>
        <v>0</v>
      </c>
      <c r="AK766" s="60">
        <f t="shared" si="117"/>
        <v>0</v>
      </c>
      <c r="AL766" s="60">
        <f t="shared" si="118"/>
        <v>0</v>
      </c>
      <c r="AM766" s="60">
        <f t="shared" si="119"/>
        <v>1</v>
      </c>
      <c r="AN766" s="60">
        <f t="shared" si="120"/>
        <v>0</v>
      </c>
    </row>
    <row r="767" spans="1:40" customFormat="1" ht="35.450000000000003" hidden="1" customHeight="1">
      <c r="A767" s="26" t="s">
        <v>1297</v>
      </c>
      <c r="B767" s="34" t="s">
        <v>1477</v>
      </c>
      <c r="C767" s="26">
        <v>302402</v>
      </c>
      <c r="D767" s="35" t="s">
        <v>1502</v>
      </c>
      <c r="E767" s="35" t="s">
        <v>1481</v>
      </c>
      <c r="F767" s="36">
        <v>2</v>
      </c>
      <c r="G767" s="33"/>
      <c r="H767" s="34">
        <v>1</v>
      </c>
      <c r="I767" s="32"/>
      <c r="J767" s="32"/>
      <c r="K767" s="31"/>
      <c r="L767" s="31"/>
      <c r="M767" s="33"/>
      <c r="N767" s="39">
        <v>833406.32261249993</v>
      </c>
      <c r="O767" s="40" t="s">
        <v>1901</v>
      </c>
      <c r="P767" s="68">
        <v>1</v>
      </c>
      <c r="Q767" s="95" t="s">
        <v>1942</v>
      </c>
      <c r="R767" s="354"/>
      <c r="S767" s="100">
        <v>0.54</v>
      </c>
      <c r="T767" s="96">
        <v>43426</v>
      </c>
      <c r="U767" s="95"/>
      <c r="V767" s="117" t="s">
        <v>2153</v>
      </c>
      <c r="W767" s="117" t="s">
        <v>2154</v>
      </c>
      <c r="X767" s="96">
        <v>43193</v>
      </c>
      <c r="Y767" s="96">
        <v>43200</v>
      </c>
      <c r="Z767" s="96">
        <v>43264</v>
      </c>
      <c r="AA767" s="96">
        <v>43292</v>
      </c>
      <c r="AB767" s="96">
        <v>43299</v>
      </c>
      <c r="AC767" s="95" t="s">
        <v>2149</v>
      </c>
      <c r="AD767" s="134">
        <v>822785.16</v>
      </c>
      <c r="AE767" s="113">
        <f t="shared" si="111"/>
        <v>0</v>
      </c>
      <c r="AF767" s="60">
        <f t="shared" si="112"/>
        <v>0</v>
      </c>
      <c r="AG767" s="60">
        <f t="shared" si="113"/>
        <v>0</v>
      </c>
      <c r="AH767" s="60">
        <f t="shared" si="114"/>
        <v>1</v>
      </c>
      <c r="AI767" s="60">
        <f t="shared" si="115"/>
        <v>0</v>
      </c>
      <c r="AJ767" s="60">
        <f t="shared" si="116"/>
        <v>0</v>
      </c>
      <c r="AK767" s="60">
        <f t="shared" si="117"/>
        <v>0</v>
      </c>
      <c r="AL767" s="60">
        <f t="shared" si="118"/>
        <v>0</v>
      </c>
      <c r="AM767" s="60">
        <f t="shared" si="119"/>
        <v>1</v>
      </c>
      <c r="AN767" s="60">
        <f t="shared" si="120"/>
        <v>0</v>
      </c>
    </row>
    <row r="768" spans="1:40" customFormat="1" ht="35.450000000000003" hidden="1" customHeight="1">
      <c r="A768" s="26" t="s">
        <v>1297</v>
      </c>
      <c r="B768" s="34" t="s">
        <v>1477</v>
      </c>
      <c r="C768" s="26">
        <v>302416</v>
      </c>
      <c r="D768" s="35" t="s">
        <v>1521</v>
      </c>
      <c r="E768" s="35" t="s">
        <v>1481</v>
      </c>
      <c r="F768" s="36">
        <v>2</v>
      </c>
      <c r="G768" s="33"/>
      <c r="H768" s="34">
        <v>1</v>
      </c>
      <c r="I768" s="32"/>
      <c r="J768" s="32"/>
      <c r="K768" s="31"/>
      <c r="L768" s="31"/>
      <c r="M768" s="33"/>
      <c r="N768" s="39">
        <v>751114.1287125001</v>
      </c>
      <c r="O768" s="40" t="s">
        <v>1901</v>
      </c>
      <c r="P768" s="68">
        <v>1</v>
      </c>
      <c r="Q768" s="95" t="s">
        <v>1942</v>
      </c>
      <c r="R768" s="354"/>
      <c r="S768" s="100">
        <v>0.53</v>
      </c>
      <c r="T768" s="96">
        <v>43426</v>
      </c>
      <c r="U768" s="95"/>
      <c r="V768" s="117" t="s">
        <v>2153</v>
      </c>
      <c r="W768" s="117" t="s">
        <v>2154</v>
      </c>
      <c r="X768" s="96">
        <v>43193</v>
      </c>
      <c r="Y768" s="96">
        <v>43200</v>
      </c>
      <c r="Z768" s="96">
        <v>43264</v>
      </c>
      <c r="AA768" s="96">
        <v>43292</v>
      </c>
      <c r="AB768" s="96">
        <v>43299</v>
      </c>
      <c r="AC768" s="95" t="s">
        <v>2149</v>
      </c>
      <c r="AD768" s="134">
        <v>740041.9</v>
      </c>
      <c r="AE768" s="113">
        <f t="shared" si="111"/>
        <v>0</v>
      </c>
      <c r="AF768" s="60">
        <f t="shared" si="112"/>
        <v>0</v>
      </c>
      <c r="AG768" s="60">
        <f t="shared" si="113"/>
        <v>0</v>
      </c>
      <c r="AH768" s="60">
        <f t="shared" si="114"/>
        <v>1</v>
      </c>
      <c r="AI768" s="60">
        <f t="shared" si="115"/>
        <v>0</v>
      </c>
      <c r="AJ768" s="60">
        <f t="shared" si="116"/>
        <v>0</v>
      </c>
      <c r="AK768" s="60">
        <f t="shared" si="117"/>
        <v>0</v>
      </c>
      <c r="AL768" s="60">
        <f t="shared" si="118"/>
        <v>0</v>
      </c>
      <c r="AM768" s="60">
        <f t="shared" si="119"/>
        <v>1</v>
      </c>
      <c r="AN768" s="60">
        <f t="shared" si="120"/>
        <v>0</v>
      </c>
    </row>
    <row r="769" spans="1:40" customFormat="1" ht="35.450000000000003" hidden="1" customHeight="1">
      <c r="A769" s="26" t="s">
        <v>1297</v>
      </c>
      <c r="B769" s="34" t="s">
        <v>1477</v>
      </c>
      <c r="C769" s="26">
        <v>302417</v>
      </c>
      <c r="D769" s="35" t="s">
        <v>1522</v>
      </c>
      <c r="E769" s="35" t="s">
        <v>1481</v>
      </c>
      <c r="F769" s="36">
        <v>2</v>
      </c>
      <c r="G769" s="33"/>
      <c r="H769" s="34">
        <v>1</v>
      </c>
      <c r="I769" s="32"/>
      <c r="J769" s="32"/>
      <c r="K769" s="31"/>
      <c r="L769" s="31"/>
      <c r="M769" s="33"/>
      <c r="N769" s="39">
        <v>632196.73991249991</v>
      </c>
      <c r="O769" s="40" t="s">
        <v>1901</v>
      </c>
      <c r="P769" s="68">
        <v>1</v>
      </c>
      <c r="Q769" s="95" t="s">
        <v>1942</v>
      </c>
      <c r="R769" s="354"/>
      <c r="S769" s="100">
        <v>0.48</v>
      </c>
      <c r="T769" s="96">
        <v>43426</v>
      </c>
      <c r="U769" s="95"/>
      <c r="V769" s="117" t="s">
        <v>2153</v>
      </c>
      <c r="W769" s="117" t="s">
        <v>2154</v>
      </c>
      <c r="X769" s="96">
        <v>43193</v>
      </c>
      <c r="Y769" s="96">
        <v>43200</v>
      </c>
      <c r="Z769" s="96">
        <v>43264</v>
      </c>
      <c r="AA769" s="96">
        <v>43292</v>
      </c>
      <c r="AB769" s="96">
        <v>43299</v>
      </c>
      <c r="AC769" s="95" t="s">
        <v>2149</v>
      </c>
      <c r="AD769" s="134">
        <v>627717.72</v>
      </c>
      <c r="AE769" s="113">
        <f t="shared" si="111"/>
        <v>0</v>
      </c>
      <c r="AF769" s="60">
        <f t="shared" si="112"/>
        <v>0</v>
      </c>
      <c r="AG769" s="60">
        <f t="shared" si="113"/>
        <v>0</v>
      </c>
      <c r="AH769" s="60">
        <f t="shared" si="114"/>
        <v>1</v>
      </c>
      <c r="AI769" s="60">
        <f t="shared" si="115"/>
        <v>0</v>
      </c>
      <c r="AJ769" s="60">
        <f t="shared" si="116"/>
        <v>0</v>
      </c>
      <c r="AK769" s="60">
        <f t="shared" si="117"/>
        <v>0</v>
      </c>
      <c r="AL769" s="60">
        <f t="shared" si="118"/>
        <v>0</v>
      </c>
      <c r="AM769" s="60">
        <f t="shared" si="119"/>
        <v>1</v>
      </c>
      <c r="AN769" s="60">
        <f t="shared" si="120"/>
        <v>0</v>
      </c>
    </row>
    <row r="770" spans="1:40" customFormat="1" ht="35.450000000000003" hidden="1" customHeight="1">
      <c r="A770" s="26" t="s">
        <v>1297</v>
      </c>
      <c r="B770" s="34" t="s">
        <v>1477</v>
      </c>
      <c r="C770" s="26">
        <v>310814</v>
      </c>
      <c r="D770" s="35" t="s">
        <v>1545</v>
      </c>
      <c r="E770" s="35" t="s">
        <v>1481</v>
      </c>
      <c r="F770" s="36">
        <v>2</v>
      </c>
      <c r="G770" s="33"/>
      <c r="H770" s="34">
        <v>1</v>
      </c>
      <c r="I770" s="32"/>
      <c r="J770" s="32"/>
      <c r="K770" s="31"/>
      <c r="L770" s="31"/>
      <c r="M770" s="33"/>
      <c r="N770" s="39">
        <v>745160.40821250004</v>
      </c>
      <c r="O770" s="40" t="s">
        <v>1901</v>
      </c>
      <c r="P770" s="68">
        <v>1</v>
      </c>
      <c r="Q770" s="95" t="s">
        <v>1942</v>
      </c>
      <c r="R770" s="354"/>
      <c r="S770" s="100">
        <v>0.52</v>
      </c>
      <c r="T770" s="96">
        <v>43426</v>
      </c>
      <c r="U770" s="95"/>
      <c r="V770" s="117" t="s">
        <v>2153</v>
      </c>
      <c r="W770" s="117" t="s">
        <v>2154</v>
      </c>
      <c r="X770" s="96">
        <v>43193</v>
      </c>
      <c r="Y770" s="96">
        <v>43200</v>
      </c>
      <c r="Z770" s="96">
        <v>43264</v>
      </c>
      <c r="AA770" s="96">
        <v>43292</v>
      </c>
      <c r="AB770" s="96">
        <v>43299</v>
      </c>
      <c r="AC770" s="95" t="s">
        <v>2149</v>
      </c>
      <c r="AD770" s="134">
        <v>734413.53</v>
      </c>
      <c r="AE770" s="113">
        <f t="shared" si="111"/>
        <v>0</v>
      </c>
      <c r="AF770" s="60">
        <f t="shared" si="112"/>
        <v>0</v>
      </c>
      <c r="AG770" s="60">
        <f t="shared" si="113"/>
        <v>0</v>
      </c>
      <c r="AH770" s="60">
        <f t="shared" si="114"/>
        <v>1</v>
      </c>
      <c r="AI770" s="60">
        <f t="shared" si="115"/>
        <v>0</v>
      </c>
      <c r="AJ770" s="60">
        <f t="shared" si="116"/>
        <v>0</v>
      </c>
      <c r="AK770" s="60">
        <f t="shared" si="117"/>
        <v>0</v>
      </c>
      <c r="AL770" s="60">
        <f t="shared" si="118"/>
        <v>0</v>
      </c>
      <c r="AM770" s="60">
        <f t="shared" si="119"/>
        <v>1</v>
      </c>
      <c r="AN770" s="60">
        <f t="shared" si="120"/>
        <v>0</v>
      </c>
    </row>
    <row r="771" spans="1:40" customFormat="1" ht="35.450000000000003" hidden="1" customHeight="1">
      <c r="A771" s="26" t="s">
        <v>1297</v>
      </c>
      <c r="B771" s="34" t="s">
        <v>1477</v>
      </c>
      <c r="C771" s="26">
        <v>302406</v>
      </c>
      <c r="D771" s="35" t="s">
        <v>1508</v>
      </c>
      <c r="E771" s="35" t="s">
        <v>1509</v>
      </c>
      <c r="F771" s="36">
        <v>2</v>
      </c>
      <c r="G771" s="33"/>
      <c r="H771" s="34">
        <v>1</v>
      </c>
      <c r="I771" s="32"/>
      <c r="J771" s="32"/>
      <c r="K771" s="31"/>
      <c r="L771" s="31"/>
      <c r="M771" s="33"/>
      <c r="N771" s="39">
        <v>835787.81081249996</v>
      </c>
      <c r="O771" s="40" t="s">
        <v>1901</v>
      </c>
      <c r="P771" s="68">
        <v>1</v>
      </c>
      <c r="Q771" s="95" t="s">
        <v>1942</v>
      </c>
      <c r="R771" s="354"/>
      <c r="S771" s="100">
        <v>0.54</v>
      </c>
      <c r="T771" s="96">
        <v>43426</v>
      </c>
      <c r="U771" s="95"/>
      <c r="V771" s="117" t="s">
        <v>2155</v>
      </c>
      <c r="W771" s="117" t="s">
        <v>2156</v>
      </c>
      <c r="X771" s="96">
        <v>43193</v>
      </c>
      <c r="Y771" s="96">
        <v>43200</v>
      </c>
      <c r="Z771" s="96">
        <v>43264</v>
      </c>
      <c r="AA771" s="96">
        <v>43292</v>
      </c>
      <c r="AB771" s="96">
        <v>43299</v>
      </c>
      <c r="AC771" s="95" t="s">
        <v>2149</v>
      </c>
      <c r="AD771" s="134">
        <v>825036.51</v>
      </c>
      <c r="AE771" s="113">
        <f t="shared" si="111"/>
        <v>0</v>
      </c>
      <c r="AF771" s="60">
        <f t="shared" si="112"/>
        <v>0</v>
      </c>
      <c r="AG771" s="60">
        <f t="shared" si="113"/>
        <v>0</v>
      </c>
      <c r="AH771" s="60">
        <f t="shared" si="114"/>
        <v>1</v>
      </c>
      <c r="AI771" s="60">
        <f t="shared" si="115"/>
        <v>0</v>
      </c>
      <c r="AJ771" s="60">
        <f t="shared" si="116"/>
        <v>0</v>
      </c>
      <c r="AK771" s="60">
        <f t="shared" si="117"/>
        <v>0</v>
      </c>
      <c r="AL771" s="60">
        <f t="shared" si="118"/>
        <v>0</v>
      </c>
      <c r="AM771" s="60">
        <f t="shared" si="119"/>
        <v>1</v>
      </c>
      <c r="AN771" s="60">
        <f t="shared" si="120"/>
        <v>0</v>
      </c>
    </row>
    <row r="772" spans="1:40" customFormat="1" ht="35.450000000000003" hidden="1" customHeight="1">
      <c r="A772" s="26" t="s">
        <v>1297</v>
      </c>
      <c r="B772" s="34" t="s">
        <v>1477</v>
      </c>
      <c r="C772" s="26">
        <v>310807</v>
      </c>
      <c r="D772" s="35" t="s">
        <v>1538</v>
      </c>
      <c r="E772" s="35" t="s">
        <v>1509</v>
      </c>
      <c r="F772" s="36">
        <v>2</v>
      </c>
      <c r="G772" s="33"/>
      <c r="H772" s="34">
        <v>1</v>
      </c>
      <c r="I772" s="32"/>
      <c r="J772" s="32"/>
      <c r="K772" s="31"/>
      <c r="L772" s="31"/>
      <c r="M772" s="33"/>
      <c r="N772" s="39">
        <v>829834.09031250002</v>
      </c>
      <c r="O772" s="40" t="s">
        <v>1901</v>
      </c>
      <c r="P772" s="68">
        <v>1</v>
      </c>
      <c r="Q772" s="95" t="s">
        <v>1942</v>
      </c>
      <c r="R772" s="354"/>
      <c r="S772" s="100">
        <v>0.54</v>
      </c>
      <c r="T772" s="96">
        <v>43426</v>
      </c>
      <c r="U772" s="95"/>
      <c r="V772" s="117" t="s">
        <v>2155</v>
      </c>
      <c r="W772" s="117" t="s">
        <v>2156</v>
      </c>
      <c r="X772" s="96">
        <v>43193</v>
      </c>
      <c r="Y772" s="96">
        <v>43200</v>
      </c>
      <c r="Z772" s="96">
        <v>43264</v>
      </c>
      <c r="AA772" s="96">
        <v>43292</v>
      </c>
      <c r="AB772" s="96">
        <v>43299</v>
      </c>
      <c r="AC772" s="95" t="s">
        <v>2149</v>
      </c>
      <c r="AD772" s="134">
        <v>819408.14</v>
      </c>
      <c r="AE772" s="113">
        <f t="shared" si="111"/>
        <v>0</v>
      </c>
      <c r="AF772" s="60">
        <f t="shared" si="112"/>
        <v>0</v>
      </c>
      <c r="AG772" s="60">
        <f t="shared" si="113"/>
        <v>0</v>
      </c>
      <c r="AH772" s="60">
        <f t="shared" si="114"/>
        <v>1</v>
      </c>
      <c r="AI772" s="60">
        <f t="shared" si="115"/>
        <v>0</v>
      </c>
      <c r="AJ772" s="60">
        <f t="shared" si="116"/>
        <v>0</v>
      </c>
      <c r="AK772" s="60">
        <f t="shared" si="117"/>
        <v>0</v>
      </c>
      <c r="AL772" s="60">
        <f t="shared" si="118"/>
        <v>0</v>
      </c>
      <c r="AM772" s="60">
        <f t="shared" si="119"/>
        <v>1</v>
      </c>
      <c r="AN772" s="60">
        <f t="shared" si="120"/>
        <v>0</v>
      </c>
    </row>
    <row r="773" spans="1:40" customFormat="1" ht="35.450000000000003" hidden="1" customHeight="1">
      <c r="A773" s="26" t="s">
        <v>1297</v>
      </c>
      <c r="B773" s="34" t="s">
        <v>1477</v>
      </c>
      <c r="C773" s="26">
        <v>302407</v>
      </c>
      <c r="D773" s="35" t="s">
        <v>1510</v>
      </c>
      <c r="E773" s="35" t="s">
        <v>1511</v>
      </c>
      <c r="F773" s="36">
        <v>2</v>
      </c>
      <c r="G773" s="33"/>
      <c r="H773" s="34">
        <v>1</v>
      </c>
      <c r="I773" s="32"/>
      <c r="J773" s="32"/>
      <c r="K773" s="31"/>
      <c r="L773" s="31"/>
      <c r="M773" s="33"/>
      <c r="N773" s="39">
        <v>834605.57202750002</v>
      </c>
      <c r="O773" s="40" t="s">
        <v>1901</v>
      </c>
      <c r="P773" s="68">
        <v>1</v>
      </c>
      <c r="Q773" s="95" t="s">
        <v>1942</v>
      </c>
      <c r="R773" s="354"/>
      <c r="S773" s="100">
        <v>0.54</v>
      </c>
      <c r="T773" s="96">
        <v>43426</v>
      </c>
      <c r="U773" s="95"/>
      <c r="V773" s="117" t="s">
        <v>2157</v>
      </c>
      <c r="W773" s="117" t="s">
        <v>2158</v>
      </c>
      <c r="X773" s="96">
        <v>43193</v>
      </c>
      <c r="Y773" s="96">
        <v>43200</v>
      </c>
      <c r="Z773" s="96">
        <v>43264</v>
      </c>
      <c r="AA773" s="96">
        <v>43292</v>
      </c>
      <c r="AB773" s="96">
        <v>43299</v>
      </c>
      <c r="AC773" s="95" t="s">
        <v>2149</v>
      </c>
      <c r="AD773" s="134">
        <v>823919.46</v>
      </c>
      <c r="AE773" s="113">
        <f t="shared" si="111"/>
        <v>0</v>
      </c>
      <c r="AF773" s="60">
        <f t="shared" si="112"/>
        <v>0</v>
      </c>
      <c r="AG773" s="60">
        <f t="shared" si="113"/>
        <v>0</v>
      </c>
      <c r="AH773" s="60">
        <f t="shared" si="114"/>
        <v>1</v>
      </c>
      <c r="AI773" s="60">
        <f t="shared" si="115"/>
        <v>0</v>
      </c>
      <c r="AJ773" s="60">
        <f t="shared" si="116"/>
        <v>0</v>
      </c>
      <c r="AK773" s="60">
        <f t="shared" si="117"/>
        <v>0</v>
      </c>
      <c r="AL773" s="60">
        <f t="shared" si="118"/>
        <v>0</v>
      </c>
      <c r="AM773" s="60">
        <f t="shared" si="119"/>
        <v>1</v>
      </c>
      <c r="AN773" s="60">
        <f t="shared" si="120"/>
        <v>0</v>
      </c>
    </row>
    <row r="774" spans="1:40" customFormat="1" ht="35.450000000000003" hidden="1" customHeight="1">
      <c r="A774" s="26" t="s">
        <v>1297</v>
      </c>
      <c r="B774" s="34" t="s">
        <v>1477</v>
      </c>
      <c r="C774" s="26">
        <v>302408</v>
      </c>
      <c r="D774" s="35" t="s">
        <v>1512</v>
      </c>
      <c r="E774" s="35" t="s">
        <v>1511</v>
      </c>
      <c r="F774" s="36">
        <v>2</v>
      </c>
      <c r="G774" s="33"/>
      <c r="H774" s="34">
        <v>1</v>
      </c>
      <c r="I774" s="32"/>
      <c r="J774" s="32"/>
      <c r="K774" s="31"/>
      <c r="L774" s="31"/>
      <c r="M774" s="33"/>
      <c r="N774" s="39">
        <v>665258.20782749995</v>
      </c>
      <c r="O774" s="40" t="s">
        <v>1901</v>
      </c>
      <c r="P774" s="68">
        <v>1</v>
      </c>
      <c r="Q774" s="95" t="s">
        <v>1942</v>
      </c>
      <c r="R774" s="354"/>
      <c r="S774" s="100">
        <v>0.51</v>
      </c>
      <c r="T774" s="96">
        <v>43426</v>
      </c>
      <c r="U774" s="95"/>
      <c r="V774" s="117" t="s">
        <v>2157</v>
      </c>
      <c r="W774" s="117" t="s">
        <v>2158</v>
      </c>
      <c r="X774" s="96">
        <v>43193</v>
      </c>
      <c r="Y774" s="96">
        <v>43200</v>
      </c>
      <c r="Z774" s="96">
        <v>43264</v>
      </c>
      <c r="AA774" s="96">
        <v>43292</v>
      </c>
      <c r="AB774" s="96">
        <v>43299</v>
      </c>
      <c r="AC774" s="95" t="s">
        <v>2149</v>
      </c>
      <c r="AD774" s="134">
        <v>659235.74</v>
      </c>
      <c r="AE774" s="113">
        <f t="shared" si="111"/>
        <v>0</v>
      </c>
      <c r="AF774" s="60">
        <f t="shared" si="112"/>
        <v>0</v>
      </c>
      <c r="AG774" s="60">
        <f t="shared" si="113"/>
        <v>0</v>
      </c>
      <c r="AH774" s="60">
        <f t="shared" si="114"/>
        <v>1</v>
      </c>
      <c r="AI774" s="60">
        <f t="shared" si="115"/>
        <v>0</v>
      </c>
      <c r="AJ774" s="60">
        <f t="shared" si="116"/>
        <v>0</v>
      </c>
      <c r="AK774" s="60">
        <f t="shared" si="117"/>
        <v>0</v>
      </c>
      <c r="AL774" s="60">
        <f t="shared" si="118"/>
        <v>0</v>
      </c>
      <c r="AM774" s="60">
        <f t="shared" si="119"/>
        <v>1</v>
      </c>
      <c r="AN774" s="60">
        <f t="shared" si="120"/>
        <v>0</v>
      </c>
    </row>
    <row r="775" spans="1:40" customFormat="1" ht="35.450000000000003" hidden="1" customHeight="1">
      <c r="A775" s="26" t="s">
        <v>1297</v>
      </c>
      <c r="B775" s="34" t="s">
        <v>1477</v>
      </c>
      <c r="C775" s="26">
        <v>302409</v>
      </c>
      <c r="D775" s="35" t="s">
        <v>1513</v>
      </c>
      <c r="E775" s="35" t="s">
        <v>1511</v>
      </c>
      <c r="F775" s="36">
        <v>2</v>
      </c>
      <c r="G775" s="33"/>
      <c r="H775" s="34">
        <v>1</v>
      </c>
      <c r="I775" s="32"/>
      <c r="J775" s="32"/>
      <c r="K775" s="31"/>
      <c r="L775" s="31"/>
      <c r="M775" s="33"/>
      <c r="N775" s="39">
        <v>671211.92832750001</v>
      </c>
      <c r="O775" s="40" t="s">
        <v>1901</v>
      </c>
      <c r="P775" s="68">
        <v>1</v>
      </c>
      <c r="Q775" s="95" t="s">
        <v>1942</v>
      </c>
      <c r="R775" s="354"/>
      <c r="S775" s="100">
        <v>0.51</v>
      </c>
      <c r="T775" s="96">
        <v>43426</v>
      </c>
      <c r="U775" s="95"/>
      <c r="V775" s="117" t="s">
        <v>2157</v>
      </c>
      <c r="W775" s="117" t="s">
        <v>2158</v>
      </c>
      <c r="X775" s="96">
        <v>43193</v>
      </c>
      <c r="Y775" s="96">
        <v>43200</v>
      </c>
      <c r="Z775" s="96">
        <v>43264</v>
      </c>
      <c r="AA775" s="96">
        <v>43292</v>
      </c>
      <c r="AB775" s="96">
        <v>43299</v>
      </c>
      <c r="AC775" s="95" t="s">
        <v>2149</v>
      </c>
      <c r="AD775" s="134">
        <v>659558.6</v>
      </c>
      <c r="AE775" s="113">
        <f t="shared" si="111"/>
        <v>0</v>
      </c>
      <c r="AF775" s="60">
        <f t="shared" si="112"/>
        <v>0</v>
      </c>
      <c r="AG775" s="60">
        <f t="shared" si="113"/>
        <v>0</v>
      </c>
      <c r="AH775" s="60">
        <f t="shared" si="114"/>
        <v>1</v>
      </c>
      <c r="AI775" s="60">
        <f t="shared" si="115"/>
        <v>0</v>
      </c>
      <c r="AJ775" s="60">
        <f t="shared" si="116"/>
        <v>0</v>
      </c>
      <c r="AK775" s="60">
        <f t="shared" si="117"/>
        <v>0</v>
      </c>
      <c r="AL775" s="60">
        <f t="shared" si="118"/>
        <v>0</v>
      </c>
      <c r="AM775" s="60">
        <f t="shared" si="119"/>
        <v>1</v>
      </c>
      <c r="AN775" s="60">
        <f t="shared" si="120"/>
        <v>0</v>
      </c>
    </row>
    <row r="776" spans="1:40" customFormat="1" ht="35.450000000000003" hidden="1" customHeight="1">
      <c r="A776" s="26" t="s">
        <v>1297</v>
      </c>
      <c r="B776" s="34" t="s">
        <v>1477</v>
      </c>
      <c r="C776" s="26">
        <v>302411</v>
      </c>
      <c r="D776" s="35" t="s">
        <v>1516</v>
      </c>
      <c r="E776" s="35" t="s">
        <v>1511</v>
      </c>
      <c r="F776" s="36">
        <v>2</v>
      </c>
      <c r="G776" s="33"/>
      <c r="H776" s="34">
        <v>1</v>
      </c>
      <c r="I776" s="32"/>
      <c r="J776" s="32"/>
      <c r="K776" s="31"/>
      <c r="L776" s="31"/>
      <c r="M776" s="33"/>
      <c r="N776" s="39">
        <v>666448.95192749996</v>
      </c>
      <c r="O776" s="40" t="s">
        <v>1901</v>
      </c>
      <c r="P776" s="68">
        <v>1</v>
      </c>
      <c r="Q776" s="95" t="s">
        <v>1942</v>
      </c>
      <c r="R776" s="354"/>
      <c r="S776" s="100">
        <v>0.51</v>
      </c>
      <c r="T776" s="96">
        <v>43426</v>
      </c>
      <c r="U776" s="95"/>
      <c r="V776" s="117" t="s">
        <v>2157</v>
      </c>
      <c r="W776" s="117" t="s">
        <v>2158</v>
      </c>
      <c r="X776" s="96">
        <v>43193</v>
      </c>
      <c r="Y776" s="96">
        <v>43200</v>
      </c>
      <c r="Z776" s="96">
        <v>43264</v>
      </c>
      <c r="AA776" s="96">
        <v>43292</v>
      </c>
      <c r="AB776" s="96">
        <v>43299</v>
      </c>
      <c r="AC776" s="95" t="s">
        <v>2149</v>
      </c>
      <c r="AD776" s="134">
        <v>660370.87</v>
      </c>
      <c r="AE776" s="113">
        <f t="shared" ref="AE776:AE839" si="121">IF($Q776="Reverted",1,0)</f>
        <v>0</v>
      </c>
      <c r="AF776" s="60">
        <f t="shared" ref="AF776:AF839" si="122">IF($Q776="Not yet started",1,0)</f>
        <v>0</v>
      </c>
      <c r="AG776" s="60">
        <f t="shared" ref="AG776:AG839" si="123">IF($Q776="Under Procurement",1,0)</f>
        <v>0</v>
      </c>
      <c r="AH776" s="60">
        <f t="shared" ref="AH776:AH839" si="124">IF($Q776="Ongoing",1,0)</f>
        <v>1</v>
      </c>
      <c r="AI776" s="60">
        <f t="shared" ref="AI776:AI839" si="125">IF($Q776="Completed",1,0)</f>
        <v>0</v>
      </c>
      <c r="AJ776" s="60">
        <f t="shared" ref="AJ776:AJ839" si="126">IF($AE776=1,$H776,0)</f>
        <v>0</v>
      </c>
      <c r="AK776" s="60">
        <f t="shared" ref="AK776:AK839" si="127">IF($AF776=1,$H776,0)</f>
        <v>0</v>
      </c>
      <c r="AL776" s="60">
        <f t="shared" ref="AL776:AL839" si="128">IF($AG776=1,$H776,0)</f>
        <v>0</v>
      </c>
      <c r="AM776" s="60">
        <f t="shared" ref="AM776:AM839" si="129">IF($AH776=1,$H776,0)</f>
        <v>1</v>
      </c>
      <c r="AN776" s="60">
        <f t="shared" ref="AN776:AN839" si="130">IF($AI776=1,$H776,0)</f>
        <v>0</v>
      </c>
    </row>
    <row r="777" spans="1:40" customFormat="1" ht="35.450000000000003" hidden="1" customHeight="1">
      <c r="A777" s="26" t="s">
        <v>1297</v>
      </c>
      <c r="B777" s="34" t="s">
        <v>1477</v>
      </c>
      <c r="C777" s="26">
        <v>302397</v>
      </c>
      <c r="D777" s="35" t="s">
        <v>1494</v>
      </c>
      <c r="E777" s="35" t="s">
        <v>1495</v>
      </c>
      <c r="F777" s="36">
        <v>2</v>
      </c>
      <c r="G777" s="33"/>
      <c r="H777" s="34">
        <v>1</v>
      </c>
      <c r="I777" s="32"/>
      <c r="J777" s="32"/>
      <c r="K777" s="31"/>
      <c r="L777" s="31"/>
      <c r="M777" s="33"/>
      <c r="N777" s="39">
        <v>889798.52382749994</v>
      </c>
      <c r="O777" s="40" t="s">
        <v>1901</v>
      </c>
      <c r="P777" s="68">
        <v>1</v>
      </c>
      <c r="Q777" s="95" t="s">
        <v>1942</v>
      </c>
      <c r="R777" s="354"/>
      <c r="S777" s="100">
        <v>0.53</v>
      </c>
      <c r="T777" s="96">
        <v>43426</v>
      </c>
      <c r="U777" s="95"/>
      <c r="V777" s="117" t="s">
        <v>2155</v>
      </c>
      <c r="W777" s="117" t="s">
        <v>2156</v>
      </c>
      <c r="X777" s="96">
        <v>43193</v>
      </c>
      <c r="Y777" s="96">
        <v>43200</v>
      </c>
      <c r="Z777" s="96">
        <v>43264</v>
      </c>
      <c r="AA777" s="96">
        <v>43292</v>
      </c>
      <c r="AB777" s="96">
        <v>43299</v>
      </c>
      <c r="AC777" s="95" t="s">
        <v>2149</v>
      </c>
      <c r="AD777" s="134">
        <v>881044.35</v>
      </c>
      <c r="AE777" s="113">
        <f t="shared" si="121"/>
        <v>0</v>
      </c>
      <c r="AF777" s="60">
        <f t="shared" si="122"/>
        <v>0</v>
      </c>
      <c r="AG777" s="60">
        <f t="shared" si="123"/>
        <v>0</v>
      </c>
      <c r="AH777" s="60">
        <f t="shared" si="124"/>
        <v>1</v>
      </c>
      <c r="AI777" s="60">
        <f t="shared" si="125"/>
        <v>0</v>
      </c>
      <c r="AJ777" s="60">
        <f t="shared" si="126"/>
        <v>0</v>
      </c>
      <c r="AK777" s="60">
        <f t="shared" si="127"/>
        <v>0</v>
      </c>
      <c r="AL777" s="60">
        <f t="shared" si="128"/>
        <v>0</v>
      </c>
      <c r="AM777" s="60">
        <f t="shared" si="129"/>
        <v>1</v>
      </c>
      <c r="AN777" s="60">
        <f t="shared" si="130"/>
        <v>0</v>
      </c>
    </row>
    <row r="778" spans="1:40" customFormat="1" ht="35.450000000000003" hidden="1" customHeight="1">
      <c r="A778" s="26" t="s">
        <v>1297</v>
      </c>
      <c r="B778" s="34" t="s">
        <v>1477</v>
      </c>
      <c r="C778" s="26">
        <v>310805</v>
      </c>
      <c r="D778" s="35" t="s">
        <v>1536</v>
      </c>
      <c r="E778" s="35" t="s">
        <v>1495</v>
      </c>
      <c r="F778" s="36">
        <v>2</v>
      </c>
      <c r="G778" s="33"/>
      <c r="H778" s="34">
        <v>1</v>
      </c>
      <c r="I778" s="32"/>
      <c r="J778" s="32"/>
      <c r="K778" s="31"/>
      <c r="L778" s="31"/>
      <c r="M778" s="33"/>
      <c r="N778" s="39">
        <v>890989.26792749995</v>
      </c>
      <c r="O778" s="40" t="s">
        <v>1901</v>
      </c>
      <c r="P778" s="68">
        <v>1</v>
      </c>
      <c r="Q778" s="95" t="s">
        <v>1942</v>
      </c>
      <c r="R778" s="354"/>
      <c r="S778" s="100">
        <v>0.54</v>
      </c>
      <c r="T778" s="96">
        <v>43426</v>
      </c>
      <c r="U778" s="95"/>
      <c r="V778" s="117" t="s">
        <v>2155</v>
      </c>
      <c r="W778" s="117" t="s">
        <v>2156</v>
      </c>
      <c r="X778" s="96">
        <v>43193</v>
      </c>
      <c r="Y778" s="96">
        <v>43200</v>
      </c>
      <c r="Z778" s="96">
        <v>43264</v>
      </c>
      <c r="AA778" s="96">
        <v>43292</v>
      </c>
      <c r="AB778" s="96">
        <v>43299</v>
      </c>
      <c r="AC778" s="95" t="s">
        <v>2149</v>
      </c>
      <c r="AD778" s="134">
        <v>882170.02</v>
      </c>
      <c r="AE778" s="113">
        <f t="shared" si="121"/>
        <v>0</v>
      </c>
      <c r="AF778" s="60">
        <f t="shared" si="122"/>
        <v>0</v>
      </c>
      <c r="AG778" s="60">
        <f t="shared" si="123"/>
        <v>0</v>
      </c>
      <c r="AH778" s="60">
        <f t="shared" si="124"/>
        <v>1</v>
      </c>
      <c r="AI778" s="60">
        <f t="shared" si="125"/>
        <v>0</v>
      </c>
      <c r="AJ778" s="60">
        <f t="shared" si="126"/>
        <v>0</v>
      </c>
      <c r="AK778" s="60">
        <f t="shared" si="127"/>
        <v>0</v>
      </c>
      <c r="AL778" s="60">
        <f t="shared" si="128"/>
        <v>0</v>
      </c>
      <c r="AM778" s="60">
        <f t="shared" si="129"/>
        <v>1</v>
      </c>
      <c r="AN778" s="60">
        <f t="shared" si="130"/>
        <v>0</v>
      </c>
    </row>
    <row r="779" spans="1:40" customFormat="1" ht="35.450000000000003" hidden="1" customHeight="1">
      <c r="A779" s="26" t="s">
        <v>1297</v>
      </c>
      <c r="B779" s="34" t="s">
        <v>1477</v>
      </c>
      <c r="C779" s="26">
        <v>310813</v>
      </c>
      <c r="D779" s="35" t="s">
        <v>1544</v>
      </c>
      <c r="E779" s="35" t="s">
        <v>1495</v>
      </c>
      <c r="F779" s="36">
        <v>2</v>
      </c>
      <c r="G779" s="33"/>
      <c r="H779" s="34">
        <v>1</v>
      </c>
      <c r="I779" s="32"/>
      <c r="J779" s="32"/>
      <c r="K779" s="31"/>
      <c r="L779" s="31"/>
      <c r="M779" s="33"/>
      <c r="N779" s="39">
        <v>883844.80332750012</v>
      </c>
      <c r="O779" s="40" t="s">
        <v>1901</v>
      </c>
      <c r="P779" s="68">
        <v>1</v>
      </c>
      <c r="Q779" s="95" t="s">
        <v>1942</v>
      </c>
      <c r="R779" s="354"/>
      <c r="S779" s="100">
        <v>0.54</v>
      </c>
      <c r="T779" s="96">
        <v>43426</v>
      </c>
      <c r="U779" s="95"/>
      <c r="V779" s="117" t="s">
        <v>2155</v>
      </c>
      <c r="W779" s="117" t="s">
        <v>2156</v>
      </c>
      <c r="X779" s="96">
        <v>43193</v>
      </c>
      <c r="Y779" s="96">
        <v>43200</v>
      </c>
      <c r="Z779" s="96">
        <v>43264</v>
      </c>
      <c r="AA779" s="96">
        <v>43292</v>
      </c>
      <c r="AB779" s="96">
        <v>43299</v>
      </c>
      <c r="AC779" s="95" t="s">
        <v>2149</v>
      </c>
      <c r="AD779" s="134">
        <v>875415.98</v>
      </c>
      <c r="AE779" s="113">
        <f t="shared" si="121"/>
        <v>0</v>
      </c>
      <c r="AF779" s="60">
        <f t="shared" si="122"/>
        <v>0</v>
      </c>
      <c r="AG779" s="60">
        <f t="shared" si="123"/>
        <v>0</v>
      </c>
      <c r="AH779" s="60">
        <f t="shared" si="124"/>
        <v>1</v>
      </c>
      <c r="AI779" s="60">
        <f t="shared" si="125"/>
        <v>0</v>
      </c>
      <c r="AJ779" s="60">
        <f t="shared" si="126"/>
        <v>0</v>
      </c>
      <c r="AK779" s="60">
        <f t="shared" si="127"/>
        <v>0</v>
      </c>
      <c r="AL779" s="60">
        <f t="shared" si="128"/>
        <v>0</v>
      </c>
      <c r="AM779" s="60">
        <f t="shared" si="129"/>
        <v>1</v>
      </c>
      <c r="AN779" s="60">
        <f t="shared" si="130"/>
        <v>0</v>
      </c>
    </row>
    <row r="780" spans="1:40" customFormat="1" ht="35.450000000000003" hidden="1" customHeight="1">
      <c r="A780" s="26" t="s">
        <v>1297</v>
      </c>
      <c r="B780" s="34" t="s">
        <v>1477</v>
      </c>
      <c r="C780" s="26">
        <v>302424</v>
      </c>
      <c r="D780" s="35" t="s">
        <v>1530</v>
      </c>
      <c r="E780" s="35" t="s">
        <v>1531</v>
      </c>
      <c r="F780" s="36">
        <v>2</v>
      </c>
      <c r="G780" s="33"/>
      <c r="H780" s="34">
        <v>1</v>
      </c>
      <c r="I780" s="32"/>
      <c r="J780" s="32"/>
      <c r="K780" s="31"/>
      <c r="L780" s="31"/>
      <c r="M780" s="33"/>
      <c r="N780" s="39">
        <v>1228794.2095275002</v>
      </c>
      <c r="O780" s="40" t="s">
        <v>1901</v>
      </c>
      <c r="P780" s="68">
        <v>1</v>
      </c>
      <c r="Q780" s="95" t="s">
        <v>1942</v>
      </c>
      <c r="R780" s="354"/>
      <c r="S780" s="100">
        <v>0.56999999999999995</v>
      </c>
      <c r="T780" s="96">
        <v>43426</v>
      </c>
      <c r="U780" s="95"/>
      <c r="V780" s="117" t="s">
        <v>2155</v>
      </c>
      <c r="W780" s="117" t="s">
        <v>2156</v>
      </c>
      <c r="X780" s="96">
        <v>43193</v>
      </c>
      <c r="Y780" s="96">
        <v>43200</v>
      </c>
      <c r="Z780" s="96">
        <v>43264</v>
      </c>
      <c r="AA780" s="96">
        <v>43292</v>
      </c>
      <c r="AB780" s="96">
        <v>43299</v>
      </c>
      <c r="AC780" s="95" t="s">
        <v>2149</v>
      </c>
      <c r="AD780" s="134">
        <v>1198341.71</v>
      </c>
      <c r="AE780" s="113">
        <f t="shared" si="121"/>
        <v>0</v>
      </c>
      <c r="AF780" s="60">
        <f t="shared" si="122"/>
        <v>0</v>
      </c>
      <c r="AG780" s="60">
        <f t="shared" si="123"/>
        <v>0</v>
      </c>
      <c r="AH780" s="60">
        <f t="shared" si="124"/>
        <v>1</v>
      </c>
      <c r="AI780" s="60">
        <f t="shared" si="125"/>
        <v>0</v>
      </c>
      <c r="AJ780" s="60">
        <f t="shared" si="126"/>
        <v>0</v>
      </c>
      <c r="AK780" s="60">
        <f t="shared" si="127"/>
        <v>0</v>
      </c>
      <c r="AL780" s="60">
        <f t="shared" si="128"/>
        <v>0</v>
      </c>
      <c r="AM780" s="60">
        <f t="shared" si="129"/>
        <v>1</v>
      </c>
      <c r="AN780" s="60">
        <f t="shared" si="130"/>
        <v>0</v>
      </c>
    </row>
    <row r="781" spans="1:40" customFormat="1" ht="35.450000000000003" hidden="1" customHeight="1">
      <c r="A781" s="26" t="s">
        <v>1297</v>
      </c>
      <c r="B781" s="34" t="s">
        <v>1477</v>
      </c>
      <c r="C781" s="26">
        <v>310810</v>
      </c>
      <c r="D781" s="35" t="s">
        <v>1541</v>
      </c>
      <c r="E781" s="35" t="s">
        <v>1531</v>
      </c>
      <c r="F781" s="36">
        <v>2</v>
      </c>
      <c r="G781" s="33"/>
      <c r="H781" s="34">
        <v>1</v>
      </c>
      <c r="I781" s="32"/>
      <c r="J781" s="32"/>
      <c r="K781" s="31"/>
      <c r="L781" s="31"/>
      <c r="M781" s="33"/>
      <c r="N781" s="39">
        <v>749774.86872750008</v>
      </c>
      <c r="O781" s="40" t="s">
        <v>1901</v>
      </c>
      <c r="P781" s="68">
        <v>1</v>
      </c>
      <c r="Q781" s="95" t="s">
        <v>1942</v>
      </c>
      <c r="R781" s="354"/>
      <c r="S781" s="100">
        <v>0.51</v>
      </c>
      <c r="T781" s="96">
        <v>43426</v>
      </c>
      <c r="U781" s="95"/>
      <c r="V781" s="117" t="s">
        <v>2155</v>
      </c>
      <c r="W781" s="117" t="s">
        <v>2156</v>
      </c>
      <c r="X781" s="96">
        <v>43193</v>
      </c>
      <c r="Y781" s="96">
        <v>43200</v>
      </c>
      <c r="Z781" s="96">
        <v>43264</v>
      </c>
      <c r="AA781" s="96">
        <v>43292</v>
      </c>
      <c r="AB781" s="96">
        <v>43299</v>
      </c>
      <c r="AC781" s="95" t="s">
        <v>2149</v>
      </c>
      <c r="AD781" s="134">
        <v>727257.71</v>
      </c>
      <c r="AE781" s="113">
        <f t="shared" si="121"/>
        <v>0</v>
      </c>
      <c r="AF781" s="60">
        <f t="shared" si="122"/>
        <v>0</v>
      </c>
      <c r="AG781" s="60">
        <f t="shared" si="123"/>
        <v>0</v>
      </c>
      <c r="AH781" s="60">
        <f t="shared" si="124"/>
        <v>1</v>
      </c>
      <c r="AI781" s="60">
        <f t="shared" si="125"/>
        <v>0</v>
      </c>
      <c r="AJ781" s="60">
        <f t="shared" si="126"/>
        <v>0</v>
      </c>
      <c r="AK781" s="60">
        <f t="shared" si="127"/>
        <v>0</v>
      </c>
      <c r="AL781" s="60">
        <f t="shared" si="128"/>
        <v>0</v>
      </c>
      <c r="AM781" s="60">
        <f t="shared" si="129"/>
        <v>1</v>
      </c>
      <c r="AN781" s="60">
        <f t="shared" si="130"/>
        <v>0</v>
      </c>
    </row>
    <row r="782" spans="1:40" customFormat="1" ht="35.450000000000003" hidden="1" customHeight="1">
      <c r="A782" s="26" t="s">
        <v>1297</v>
      </c>
      <c r="B782" s="34" t="s">
        <v>1477</v>
      </c>
      <c r="C782" s="26">
        <v>302399</v>
      </c>
      <c r="D782" s="35" t="s">
        <v>1497</v>
      </c>
      <c r="E782" s="35" t="s">
        <v>1498</v>
      </c>
      <c r="F782" s="36">
        <v>2</v>
      </c>
      <c r="G782" s="33"/>
      <c r="H782" s="34">
        <v>1</v>
      </c>
      <c r="I782" s="32"/>
      <c r="J782" s="32"/>
      <c r="K782" s="31"/>
      <c r="L782" s="31"/>
      <c r="M782" s="33"/>
      <c r="N782" s="39">
        <v>575821.54932749993</v>
      </c>
      <c r="O782" s="40" t="s">
        <v>1901</v>
      </c>
      <c r="P782" s="68">
        <v>1</v>
      </c>
      <c r="Q782" s="95" t="s">
        <v>1942</v>
      </c>
      <c r="R782" s="354"/>
      <c r="S782" s="100">
        <v>0.48</v>
      </c>
      <c r="T782" s="96">
        <v>43426</v>
      </c>
      <c r="U782" s="95"/>
      <c r="V782" s="117" t="s">
        <v>2155</v>
      </c>
      <c r="W782" s="117" t="s">
        <v>2156</v>
      </c>
      <c r="X782" s="96">
        <v>43193</v>
      </c>
      <c r="Y782" s="96">
        <v>43200</v>
      </c>
      <c r="Z782" s="96">
        <v>43264</v>
      </c>
      <c r="AA782" s="96">
        <v>43292</v>
      </c>
      <c r="AB782" s="96">
        <v>43299</v>
      </c>
      <c r="AC782" s="95" t="s">
        <v>2149</v>
      </c>
      <c r="AD782" s="134">
        <v>564432.92000000004</v>
      </c>
      <c r="AE782" s="113">
        <f t="shared" si="121"/>
        <v>0</v>
      </c>
      <c r="AF782" s="60">
        <f t="shared" si="122"/>
        <v>0</v>
      </c>
      <c r="AG782" s="60">
        <f t="shared" si="123"/>
        <v>0</v>
      </c>
      <c r="AH782" s="60">
        <f t="shared" si="124"/>
        <v>1</v>
      </c>
      <c r="AI782" s="60">
        <f t="shared" si="125"/>
        <v>0</v>
      </c>
      <c r="AJ782" s="60">
        <f t="shared" si="126"/>
        <v>0</v>
      </c>
      <c r="AK782" s="60">
        <f t="shared" si="127"/>
        <v>0</v>
      </c>
      <c r="AL782" s="60">
        <f t="shared" si="128"/>
        <v>0</v>
      </c>
      <c r="AM782" s="60">
        <f t="shared" si="129"/>
        <v>1</v>
      </c>
      <c r="AN782" s="60">
        <f t="shared" si="130"/>
        <v>0</v>
      </c>
    </row>
    <row r="783" spans="1:40" customFormat="1" ht="35.450000000000003" hidden="1" customHeight="1">
      <c r="A783" s="26" t="s">
        <v>1297</v>
      </c>
      <c r="B783" s="34" t="s">
        <v>1477</v>
      </c>
      <c r="C783" s="26">
        <v>310815</v>
      </c>
      <c r="D783" s="35" t="s">
        <v>1546</v>
      </c>
      <c r="E783" s="35" t="s">
        <v>1498</v>
      </c>
      <c r="F783" s="36">
        <v>2</v>
      </c>
      <c r="G783" s="33"/>
      <c r="H783" s="34">
        <v>1</v>
      </c>
      <c r="I783" s="32"/>
      <c r="J783" s="32"/>
      <c r="K783" s="31"/>
      <c r="L783" s="31"/>
      <c r="M783" s="33"/>
      <c r="N783" s="39">
        <v>718069.67142749997</v>
      </c>
      <c r="O783" s="40" t="s">
        <v>1901</v>
      </c>
      <c r="P783" s="68">
        <v>1</v>
      </c>
      <c r="Q783" s="95" t="s">
        <v>1942</v>
      </c>
      <c r="R783" s="354"/>
      <c r="S783" s="100">
        <v>0.5</v>
      </c>
      <c r="T783" s="96">
        <v>43426</v>
      </c>
      <c r="U783" s="95"/>
      <c r="V783" s="117" t="s">
        <v>2155</v>
      </c>
      <c r="W783" s="117" t="s">
        <v>2156</v>
      </c>
      <c r="X783" s="96">
        <v>43193</v>
      </c>
      <c r="Y783" s="96">
        <v>43200</v>
      </c>
      <c r="Z783" s="96">
        <v>43264</v>
      </c>
      <c r="AA783" s="96">
        <v>43292</v>
      </c>
      <c r="AB783" s="96">
        <v>43299</v>
      </c>
      <c r="AC783" s="95" t="s">
        <v>2149</v>
      </c>
      <c r="AD783" s="134">
        <v>708803.77</v>
      </c>
      <c r="AE783" s="113">
        <f t="shared" si="121"/>
        <v>0</v>
      </c>
      <c r="AF783" s="60">
        <f t="shared" si="122"/>
        <v>0</v>
      </c>
      <c r="AG783" s="60">
        <f t="shared" si="123"/>
        <v>0</v>
      </c>
      <c r="AH783" s="60">
        <f t="shared" si="124"/>
        <v>1</v>
      </c>
      <c r="AI783" s="60">
        <f t="shared" si="125"/>
        <v>0</v>
      </c>
      <c r="AJ783" s="60">
        <f t="shared" si="126"/>
        <v>0</v>
      </c>
      <c r="AK783" s="60">
        <f t="shared" si="127"/>
        <v>0</v>
      </c>
      <c r="AL783" s="60">
        <f t="shared" si="128"/>
        <v>0</v>
      </c>
      <c r="AM783" s="60">
        <f t="shared" si="129"/>
        <v>1</v>
      </c>
      <c r="AN783" s="60">
        <f t="shared" si="130"/>
        <v>0</v>
      </c>
    </row>
    <row r="784" spans="1:40" customFormat="1" ht="35.450000000000003" hidden="1" customHeight="1">
      <c r="A784" s="26" t="s">
        <v>1297</v>
      </c>
      <c r="B784" s="34" t="s">
        <v>1477</v>
      </c>
      <c r="C784" s="26">
        <v>302389</v>
      </c>
      <c r="D784" s="35" t="s">
        <v>1483</v>
      </c>
      <c r="E784" s="35" t="s">
        <v>1484</v>
      </c>
      <c r="F784" s="36">
        <v>2</v>
      </c>
      <c r="G784" s="33"/>
      <c r="H784" s="34">
        <v>1</v>
      </c>
      <c r="I784" s="32"/>
      <c r="J784" s="32"/>
      <c r="K784" s="31"/>
      <c r="L784" s="31"/>
      <c r="M784" s="33"/>
      <c r="N784" s="39">
        <v>574630.80522749992</v>
      </c>
      <c r="O784" s="40" t="s">
        <v>1901</v>
      </c>
      <c r="P784" s="68">
        <v>1</v>
      </c>
      <c r="Q784" s="95" t="s">
        <v>1942</v>
      </c>
      <c r="R784" s="354"/>
      <c r="S784" s="100">
        <v>0.48</v>
      </c>
      <c r="T784" s="96">
        <v>43426</v>
      </c>
      <c r="U784" s="95"/>
      <c r="V784" s="117" t="s">
        <v>2157</v>
      </c>
      <c r="W784" s="117" t="s">
        <v>2158</v>
      </c>
      <c r="X784" s="96">
        <v>43193</v>
      </c>
      <c r="Y784" s="96">
        <v>43200</v>
      </c>
      <c r="Z784" s="96">
        <v>43264</v>
      </c>
      <c r="AA784" s="96">
        <v>43292</v>
      </c>
      <c r="AB784" s="96">
        <v>43299</v>
      </c>
      <c r="AC784" s="95" t="s">
        <v>2149</v>
      </c>
      <c r="AD784" s="134">
        <v>563307.25</v>
      </c>
      <c r="AE784" s="113">
        <f t="shared" si="121"/>
        <v>0</v>
      </c>
      <c r="AF784" s="60">
        <f t="shared" si="122"/>
        <v>0</v>
      </c>
      <c r="AG784" s="60">
        <f t="shared" si="123"/>
        <v>0</v>
      </c>
      <c r="AH784" s="60">
        <f t="shared" si="124"/>
        <v>1</v>
      </c>
      <c r="AI784" s="60">
        <f t="shared" si="125"/>
        <v>0</v>
      </c>
      <c r="AJ784" s="60">
        <f t="shared" si="126"/>
        <v>0</v>
      </c>
      <c r="AK784" s="60">
        <f t="shared" si="127"/>
        <v>0</v>
      </c>
      <c r="AL784" s="60">
        <f t="shared" si="128"/>
        <v>0</v>
      </c>
      <c r="AM784" s="60">
        <f t="shared" si="129"/>
        <v>1</v>
      </c>
      <c r="AN784" s="60">
        <f t="shared" si="130"/>
        <v>0</v>
      </c>
    </row>
    <row r="785" spans="1:42" ht="35.450000000000003" hidden="1" customHeight="1">
      <c r="A785" s="26" t="s">
        <v>1297</v>
      </c>
      <c r="B785" s="34" t="s">
        <v>1477</v>
      </c>
      <c r="C785" s="26">
        <v>302390</v>
      </c>
      <c r="D785" s="35" t="s">
        <v>1485</v>
      </c>
      <c r="E785" s="35" t="s">
        <v>1484</v>
      </c>
      <c r="F785" s="36">
        <v>2</v>
      </c>
      <c r="G785" s="33"/>
      <c r="H785" s="34">
        <v>1</v>
      </c>
      <c r="I785" s="32"/>
      <c r="J785" s="32"/>
      <c r="K785" s="31"/>
      <c r="L785" s="31"/>
      <c r="M785" s="33"/>
      <c r="N785" s="39">
        <v>574630.80522749992</v>
      </c>
      <c r="O785" s="40" t="s">
        <v>1901</v>
      </c>
      <c r="P785" s="68">
        <v>1</v>
      </c>
      <c r="Q785" s="95" t="s">
        <v>1942</v>
      </c>
      <c r="R785" s="354"/>
      <c r="S785" s="100">
        <v>0.48</v>
      </c>
      <c r="T785" s="96">
        <v>43426</v>
      </c>
      <c r="U785" s="95"/>
      <c r="V785" s="117" t="s">
        <v>2157</v>
      </c>
      <c r="W785" s="117" t="s">
        <v>2158</v>
      </c>
      <c r="X785" s="96">
        <v>43193</v>
      </c>
      <c r="Y785" s="96">
        <v>43200</v>
      </c>
      <c r="Z785" s="96">
        <v>43264</v>
      </c>
      <c r="AA785" s="96">
        <v>43292</v>
      </c>
      <c r="AB785" s="96">
        <v>43299</v>
      </c>
      <c r="AC785" s="95" t="s">
        <v>2149</v>
      </c>
      <c r="AD785" s="134">
        <v>563307.25</v>
      </c>
      <c r="AE785" s="113">
        <f t="shared" si="121"/>
        <v>0</v>
      </c>
      <c r="AF785" s="60">
        <f t="shared" si="122"/>
        <v>0</v>
      </c>
      <c r="AG785" s="60">
        <f t="shared" si="123"/>
        <v>0</v>
      </c>
      <c r="AH785" s="60">
        <f t="shared" si="124"/>
        <v>1</v>
      </c>
      <c r="AI785" s="60">
        <f t="shared" si="125"/>
        <v>0</v>
      </c>
      <c r="AJ785" s="60">
        <f t="shared" si="126"/>
        <v>0</v>
      </c>
      <c r="AK785" s="60">
        <f t="shared" si="127"/>
        <v>0</v>
      </c>
      <c r="AL785" s="60">
        <f t="shared" si="128"/>
        <v>0</v>
      </c>
      <c r="AM785" s="60">
        <f t="shared" si="129"/>
        <v>1</v>
      </c>
      <c r="AN785" s="60">
        <f t="shared" si="130"/>
        <v>0</v>
      </c>
      <c r="AP785"/>
    </row>
    <row r="786" spans="1:42" ht="35.450000000000003" hidden="1" customHeight="1">
      <c r="A786" s="26" t="s">
        <v>1297</v>
      </c>
      <c r="B786" s="34" t="s">
        <v>1477</v>
      </c>
      <c r="C786" s="26">
        <v>302393</v>
      </c>
      <c r="D786" s="35" t="s">
        <v>1489</v>
      </c>
      <c r="E786" s="35" t="s">
        <v>1484</v>
      </c>
      <c r="F786" s="36">
        <v>2</v>
      </c>
      <c r="G786" s="33"/>
      <c r="H786" s="34">
        <v>1</v>
      </c>
      <c r="I786" s="32"/>
      <c r="J786" s="32"/>
      <c r="K786" s="31"/>
      <c r="L786" s="31"/>
      <c r="M786" s="33"/>
      <c r="N786" s="39">
        <v>578203.03752749984</v>
      </c>
      <c r="O786" s="40" t="s">
        <v>1901</v>
      </c>
      <c r="P786" s="68">
        <v>1</v>
      </c>
      <c r="Q786" s="95" t="s">
        <v>1942</v>
      </c>
      <c r="R786" s="354"/>
      <c r="S786" s="100">
        <v>0.48</v>
      </c>
      <c r="T786" s="96">
        <v>43426</v>
      </c>
      <c r="U786" s="95"/>
      <c r="V786" s="117" t="s">
        <v>2157</v>
      </c>
      <c r="W786" s="117" t="s">
        <v>2158</v>
      </c>
      <c r="X786" s="96">
        <v>43193</v>
      </c>
      <c r="Y786" s="96">
        <v>43200</v>
      </c>
      <c r="Z786" s="96">
        <v>43264</v>
      </c>
      <c r="AA786" s="96">
        <v>43292</v>
      </c>
      <c r="AB786" s="96">
        <v>43299</v>
      </c>
      <c r="AC786" s="95" t="s">
        <v>2149</v>
      </c>
      <c r="AD786" s="134">
        <v>571256.62</v>
      </c>
      <c r="AE786" s="113">
        <f t="shared" si="121"/>
        <v>0</v>
      </c>
      <c r="AF786" s="60">
        <f t="shared" si="122"/>
        <v>0</v>
      </c>
      <c r="AG786" s="60">
        <f t="shared" si="123"/>
        <v>0</v>
      </c>
      <c r="AH786" s="60">
        <f t="shared" si="124"/>
        <v>1</v>
      </c>
      <c r="AI786" s="60">
        <f t="shared" si="125"/>
        <v>0</v>
      </c>
      <c r="AJ786" s="60">
        <f t="shared" si="126"/>
        <v>0</v>
      </c>
      <c r="AK786" s="60">
        <f t="shared" si="127"/>
        <v>0</v>
      </c>
      <c r="AL786" s="60">
        <f t="shared" si="128"/>
        <v>0</v>
      </c>
      <c r="AM786" s="60">
        <f t="shared" si="129"/>
        <v>1</v>
      </c>
      <c r="AN786" s="60">
        <f t="shared" si="130"/>
        <v>0</v>
      </c>
      <c r="AP786"/>
    </row>
    <row r="787" spans="1:42" ht="35.450000000000003" hidden="1" customHeight="1">
      <c r="A787" s="26" t="s">
        <v>1297</v>
      </c>
      <c r="B787" s="34" t="s">
        <v>1477</v>
      </c>
      <c r="C787" s="26">
        <v>302423</v>
      </c>
      <c r="D787" s="35" t="s">
        <v>1529</v>
      </c>
      <c r="E787" s="35" t="s">
        <v>1484</v>
      </c>
      <c r="F787" s="36">
        <v>2</v>
      </c>
      <c r="G787" s="33"/>
      <c r="H787" s="34">
        <v>1</v>
      </c>
      <c r="I787" s="32"/>
      <c r="J787" s="32"/>
      <c r="K787" s="31"/>
      <c r="L787" s="31"/>
      <c r="M787" s="33"/>
      <c r="N787" s="39">
        <v>575821.54932749993</v>
      </c>
      <c r="O787" s="40" t="s">
        <v>1901</v>
      </c>
      <c r="P787" s="68">
        <v>1</v>
      </c>
      <c r="Q787" s="95" t="s">
        <v>1942</v>
      </c>
      <c r="R787" s="354"/>
      <c r="S787" s="100">
        <v>0.48</v>
      </c>
      <c r="T787" s="96">
        <v>43426</v>
      </c>
      <c r="U787" s="95"/>
      <c r="V787" s="117" t="s">
        <v>2157</v>
      </c>
      <c r="W787" s="117" t="s">
        <v>2158</v>
      </c>
      <c r="X787" s="96">
        <v>43193</v>
      </c>
      <c r="Y787" s="96">
        <v>43200</v>
      </c>
      <c r="Z787" s="96">
        <v>43264</v>
      </c>
      <c r="AA787" s="96">
        <v>43292</v>
      </c>
      <c r="AB787" s="96">
        <v>43299</v>
      </c>
      <c r="AC787" s="95" t="s">
        <v>2149</v>
      </c>
      <c r="AD787" s="134">
        <v>568986.35</v>
      </c>
      <c r="AE787" s="113">
        <f t="shared" si="121"/>
        <v>0</v>
      </c>
      <c r="AF787" s="60">
        <f t="shared" si="122"/>
        <v>0</v>
      </c>
      <c r="AG787" s="60">
        <f t="shared" si="123"/>
        <v>0</v>
      </c>
      <c r="AH787" s="60">
        <f t="shared" si="124"/>
        <v>1</v>
      </c>
      <c r="AI787" s="60">
        <f t="shared" si="125"/>
        <v>0</v>
      </c>
      <c r="AJ787" s="60">
        <f t="shared" si="126"/>
        <v>0</v>
      </c>
      <c r="AK787" s="60">
        <f t="shared" si="127"/>
        <v>0</v>
      </c>
      <c r="AL787" s="60">
        <f t="shared" si="128"/>
        <v>0</v>
      </c>
      <c r="AM787" s="60">
        <f t="shared" si="129"/>
        <v>1</v>
      </c>
      <c r="AN787" s="60">
        <f t="shared" si="130"/>
        <v>0</v>
      </c>
      <c r="AP787"/>
    </row>
    <row r="788" spans="1:42" ht="35.450000000000003" hidden="1" customHeight="1">
      <c r="A788" s="26" t="s">
        <v>1297</v>
      </c>
      <c r="B788" s="34" t="s">
        <v>1477</v>
      </c>
      <c r="C788" s="26">
        <v>310801</v>
      </c>
      <c r="D788" s="35" t="s">
        <v>1532</v>
      </c>
      <c r="E788" s="35" t="s">
        <v>1484</v>
      </c>
      <c r="F788" s="36">
        <v>2</v>
      </c>
      <c r="G788" s="33"/>
      <c r="H788" s="34">
        <v>1</v>
      </c>
      <c r="I788" s="32"/>
      <c r="J788" s="32"/>
      <c r="K788" s="31"/>
      <c r="L788" s="31"/>
      <c r="M788" s="33"/>
      <c r="N788" s="39">
        <v>574630.80522749992</v>
      </c>
      <c r="O788" s="40" t="s">
        <v>1901</v>
      </c>
      <c r="P788" s="68">
        <v>1</v>
      </c>
      <c r="Q788" s="95" t="s">
        <v>1942</v>
      </c>
      <c r="R788" s="354"/>
      <c r="S788" s="100">
        <v>0.48</v>
      </c>
      <c r="T788" s="96">
        <v>43426</v>
      </c>
      <c r="U788" s="95"/>
      <c r="V788" s="117" t="s">
        <v>2157</v>
      </c>
      <c r="W788" s="117" t="s">
        <v>2158</v>
      </c>
      <c r="X788" s="96">
        <v>43193</v>
      </c>
      <c r="Y788" s="96">
        <v>43200</v>
      </c>
      <c r="Z788" s="96">
        <v>43264</v>
      </c>
      <c r="AA788" s="96">
        <v>43292</v>
      </c>
      <c r="AB788" s="96">
        <v>43299</v>
      </c>
      <c r="AC788" s="95" t="s">
        <v>2149</v>
      </c>
      <c r="AD788" s="134">
        <v>563307.25</v>
      </c>
      <c r="AE788" s="113">
        <f t="shared" si="121"/>
        <v>0</v>
      </c>
      <c r="AF788" s="60">
        <f t="shared" si="122"/>
        <v>0</v>
      </c>
      <c r="AG788" s="60">
        <f t="shared" si="123"/>
        <v>0</v>
      </c>
      <c r="AH788" s="60">
        <f t="shared" si="124"/>
        <v>1</v>
      </c>
      <c r="AI788" s="60">
        <f t="shared" si="125"/>
        <v>0</v>
      </c>
      <c r="AJ788" s="60">
        <f t="shared" si="126"/>
        <v>0</v>
      </c>
      <c r="AK788" s="60">
        <f t="shared" si="127"/>
        <v>0</v>
      </c>
      <c r="AL788" s="60">
        <f t="shared" si="128"/>
        <v>0</v>
      </c>
      <c r="AM788" s="60">
        <f t="shared" si="129"/>
        <v>1</v>
      </c>
      <c r="AN788" s="60">
        <f t="shared" si="130"/>
        <v>0</v>
      </c>
      <c r="AP788"/>
    </row>
    <row r="789" spans="1:42" ht="35.450000000000003" hidden="1" customHeight="1">
      <c r="A789" s="26" t="s">
        <v>1297</v>
      </c>
      <c r="B789" s="34" t="s">
        <v>1477</v>
      </c>
      <c r="C789" s="26">
        <v>310803</v>
      </c>
      <c r="D789" s="35" t="s">
        <v>1534</v>
      </c>
      <c r="E789" s="35" t="s">
        <v>1484</v>
      </c>
      <c r="F789" s="36">
        <v>2</v>
      </c>
      <c r="G789" s="33"/>
      <c r="H789" s="34">
        <v>1</v>
      </c>
      <c r="I789" s="32"/>
      <c r="J789" s="32"/>
      <c r="K789" s="31"/>
      <c r="L789" s="31"/>
      <c r="M789" s="33"/>
      <c r="N789" s="39">
        <v>578203.03752749984</v>
      </c>
      <c r="O789" s="40" t="s">
        <v>1901</v>
      </c>
      <c r="P789" s="68">
        <v>1</v>
      </c>
      <c r="Q789" s="95" t="s">
        <v>1942</v>
      </c>
      <c r="R789" s="354"/>
      <c r="S789" s="100">
        <v>0.48</v>
      </c>
      <c r="T789" s="96">
        <v>43426</v>
      </c>
      <c r="U789" s="95"/>
      <c r="V789" s="117" t="s">
        <v>2157</v>
      </c>
      <c r="W789" s="117" t="s">
        <v>2158</v>
      </c>
      <c r="X789" s="96">
        <v>43193</v>
      </c>
      <c r="Y789" s="96">
        <v>43200</v>
      </c>
      <c r="Z789" s="96">
        <v>43264</v>
      </c>
      <c r="AA789" s="96">
        <v>43292</v>
      </c>
      <c r="AB789" s="96">
        <v>43299</v>
      </c>
      <c r="AC789" s="95" t="s">
        <v>2149</v>
      </c>
      <c r="AD789" s="134">
        <v>571256.62</v>
      </c>
      <c r="AE789" s="113">
        <f t="shared" si="121"/>
        <v>0</v>
      </c>
      <c r="AF789" s="60">
        <f t="shared" si="122"/>
        <v>0</v>
      </c>
      <c r="AG789" s="60">
        <f t="shared" si="123"/>
        <v>0</v>
      </c>
      <c r="AH789" s="60">
        <f t="shared" si="124"/>
        <v>1</v>
      </c>
      <c r="AI789" s="60">
        <f t="shared" si="125"/>
        <v>0</v>
      </c>
      <c r="AJ789" s="60">
        <f t="shared" si="126"/>
        <v>0</v>
      </c>
      <c r="AK789" s="60">
        <f t="shared" si="127"/>
        <v>0</v>
      </c>
      <c r="AL789" s="60">
        <f t="shared" si="128"/>
        <v>0</v>
      </c>
      <c r="AM789" s="60">
        <f t="shared" si="129"/>
        <v>1</v>
      </c>
      <c r="AN789" s="60">
        <f t="shared" si="130"/>
        <v>0</v>
      </c>
      <c r="AP789"/>
    </row>
    <row r="790" spans="1:42" ht="35.450000000000003" hidden="1" customHeight="1">
      <c r="A790" s="26" t="s">
        <v>1297</v>
      </c>
      <c r="B790" s="34" t="s">
        <v>1527</v>
      </c>
      <c r="C790" s="26">
        <v>310809</v>
      </c>
      <c r="D790" s="35" t="s">
        <v>1540</v>
      </c>
      <c r="E790" s="35" t="s">
        <v>1484</v>
      </c>
      <c r="F790" s="36">
        <v>2</v>
      </c>
      <c r="G790" s="33"/>
      <c r="H790" s="34">
        <v>1</v>
      </c>
      <c r="I790" s="32"/>
      <c r="J790" s="32"/>
      <c r="K790" s="31"/>
      <c r="L790" s="31"/>
      <c r="M790" s="33"/>
      <c r="N790" s="39">
        <v>578203.03752749984</v>
      </c>
      <c r="O790" s="40" t="s">
        <v>1901</v>
      </c>
      <c r="P790" s="68">
        <v>1</v>
      </c>
      <c r="Q790" s="95" t="s">
        <v>1942</v>
      </c>
      <c r="R790" s="354"/>
      <c r="S790" s="100">
        <v>0.48</v>
      </c>
      <c r="T790" s="96">
        <v>43426</v>
      </c>
      <c r="U790" s="95"/>
      <c r="V790" s="117" t="s">
        <v>2157</v>
      </c>
      <c r="W790" s="117" t="s">
        <v>2158</v>
      </c>
      <c r="X790" s="96">
        <v>43193</v>
      </c>
      <c r="Y790" s="96">
        <v>43200</v>
      </c>
      <c r="Z790" s="96">
        <v>43264</v>
      </c>
      <c r="AA790" s="96">
        <v>43292</v>
      </c>
      <c r="AB790" s="96">
        <v>43299</v>
      </c>
      <c r="AC790" s="95" t="s">
        <v>2149</v>
      </c>
      <c r="AD790" s="134">
        <v>571256.62</v>
      </c>
      <c r="AE790" s="113">
        <f t="shared" si="121"/>
        <v>0</v>
      </c>
      <c r="AF790" s="60">
        <f t="shared" si="122"/>
        <v>0</v>
      </c>
      <c r="AG790" s="60">
        <f t="shared" si="123"/>
        <v>0</v>
      </c>
      <c r="AH790" s="60">
        <f t="shared" si="124"/>
        <v>1</v>
      </c>
      <c r="AI790" s="60">
        <f t="shared" si="125"/>
        <v>0</v>
      </c>
      <c r="AJ790" s="60">
        <f t="shared" si="126"/>
        <v>0</v>
      </c>
      <c r="AK790" s="60">
        <f t="shared" si="127"/>
        <v>0</v>
      </c>
      <c r="AL790" s="60">
        <f t="shared" si="128"/>
        <v>0</v>
      </c>
      <c r="AM790" s="60">
        <f t="shared" si="129"/>
        <v>1</v>
      </c>
      <c r="AN790" s="60">
        <f t="shared" si="130"/>
        <v>0</v>
      </c>
      <c r="AP790"/>
    </row>
    <row r="791" spans="1:42" ht="35.450000000000003" hidden="1" customHeight="1">
      <c r="A791" s="26" t="s">
        <v>1297</v>
      </c>
      <c r="B791" s="34" t="s">
        <v>1477</v>
      </c>
      <c r="C791" s="26">
        <v>311705</v>
      </c>
      <c r="D791" s="35" t="s">
        <v>1547</v>
      </c>
      <c r="E791" s="35" t="s">
        <v>1484</v>
      </c>
      <c r="F791" s="36">
        <v>2</v>
      </c>
      <c r="G791" s="33"/>
      <c r="H791" s="34">
        <v>1</v>
      </c>
      <c r="I791" s="32"/>
      <c r="J791" s="32"/>
      <c r="K791" s="31"/>
      <c r="L791" s="31"/>
      <c r="M791" s="33"/>
      <c r="N791" s="39">
        <v>631014.50112750009</v>
      </c>
      <c r="O791" s="40" t="s">
        <v>1901</v>
      </c>
      <c r="P791" s="68">
        <v>1</v>
      </c>
      <c r="Q791" s="95" t="s">
        <v>1942</v>
      </c>
      <c r="R791" s="354"/>
      <c r="S791" s="100">
        <v>0.48</v>
      </c>
      <c r="T791" s="96">
        <v>43426</v>
      </c>
      <c r="U791" s="95"/>
      <c r="V791" s="117" t="s">
        <v>2157</v>
      </c>
      <c r="W791" s="117" t="s">
        <v>2158</v>
      </c>
      <c r="X791" s="96">
        <v>43193</v>
      </c>
      <c r="Y791" s="96">
        <v>43200</v>
      </c>
      <c r="Z791" s="96">
        <v>43264</v>
      </c>
      <c r="AA791" s="96">
        <v>43292</v>
      </c>
      <c r="AB791" s="96">
        <v>43299</v>
      </c>
      <c r="AC791" s="95" t="s">
        <v>2149</v>
      </c>
      <c r="AD791" s="134">
        <v>621557.81000000006</v>
      </c>
      <c r="AE791" s="113">
        <f t="shared" si="121"/>
        <v>0</v>
      </c>
      <c r="AF791" s="60">
        <f t="shared" si="122"/>
        <v>0</v>
      </c>
      <c r="AG791" s="60">
        <f t="shared" si="123"/>
        <v>0</v>
      </c>
      <c r="AH791" s="60">
        <f t="shared" si="124"/>
        <v>1</v>
      </c>
      <c r="AI791" s="60">
        <f t="shared" si="125"/>
        <v>0</v>
      </c>
      <c r="AJ791" s="60">
        <f t="shared" si="126"/>
        <v>0</v>
      </c>
      <c r="AK791" s="60">
        <f t="shared" si="127"/>
        <v>0</v>
      </c>
      <c r="AL791" s="60">
        <f t="shared" si="128"/>
        <v>0</v>
      </c>
      <c r="AM791" s="60">
        <f t="shared" si="129"/>
        <v>1</v>
      </c>
      <c r="AN791" s="60">
        <f t="shared" si="130"/>
        <v>0</v>
      </c>
      <c r="AP791"/>
    </row>
    <row r="792" spans="1:42" ht="35.450000000000003" hidden="1" customHeight="1">
      <c r="A792" s="26" t="s">
        <v>1297</v>
      </c>
      <c r="B792" s="34" t="s">
        <v>1373</v>
      </c>
      <c r="C792" s="26">
        <v>302625</v>
      </c>
      <c r="D792" s="35" t="s">
        <v>1374</v>
      </c>
      <c r="E792" s="35" t="s">
        <v>1375</v>
      </c>
      <c r="F792" s="36">
        <v>1</v>
      </c>
      <c r="G792" s="33"/>
      <c r="H792" s="34">
        <v>1</v>
      </c>
      <c r="I792" s="32"/>
      <c r="J792" s="32"/>
      <c r="K792" s="31"/>
      <c r="L792" s="31"/>
      <c r="M792" s="33"/>
      <c r="N792" s="39">
        <v>1141365.67</v>
      </c>
      <c r="O792" s="40" t="s">
        <v>1901</v>
      </c>
      <c r="P792" s="68">
        <v>1</v>
      </c>
      <c r="Q792" s="95" t="s">
        <v>1942</v>
      </c>
      <c r="R792" s="354"/>
      <c r="S792" s="123">
        <v>0.64</v>
      </c>
      <c r="T792" s="95"/>
      <c r="U792" s="95"/>
      <c r="V792" s="95"/>
      <c r="W792" s="95"/>
      <c r="X792" s="95"/>
      <c r="Y792" s="95"/>
      <c r="Z792" s="95"/>
      <c r="AA792" s="95"/>
      <c r="AB792" s="95"/>
      <c r="AC792" s="95"/>
      <c r="AD792" s="95"/>
      <c r="AE792" s="113">
        <f t="shared" si="121"/>
        <v>0</v>
      </c>
      <c r="AF792" s="60">
        <f t="shared" si="122"/>
        <v>0</v>
      </c>
      <c r="AG792" s="60">
        <f t="shared" si="123"/>
        <v>0</v>
      </c>
      <c r="AH792" s="60">
        <f t="shared" si="124"/>
        <v>1</v>
      </c>
      <c r="AI792" s="60">
        <f t="shared" si="125"/>
        <v>0</v>
      </c>
      <c r="AJ792" s="60">
        <f t="shared" si="126"/>
        <v>0</v>
      </c>
      <c r="AK792" s="60">
        <f t="shared" si="127"/>
        <v>0</v>
      </c>
      <c r="AL792" s="60">
        <f t="shared" si="128"/>
        <v>0</v>
      </c>
      <c r="AM792" s="60">
        <f t="shared" si="129"/>
        <v>1</v>
      </c>
      <c r="AN792" s="60">
        <f t="shared" si="130"/>
        <v>0</v>
      </c>
      <c r="AP792"/>
    </row>
    <row r="793" spans="1:42" ht="35.450000000000003" hidden="1" customHeight="1">
      <c r="A793" s="26" t="s">
        <v>1297</v>
      </c>
      <c r="B793" s="34" t="s">
        <v>1390</v>
      </c>
      <c r="C793" s="26">
        <v>310901</v>
      </c>
      <c r="D793" s="35" t="s">
        <v>1391</v>
      </c>
      <c r="E793" s="35" t="s">
        <v>1392</v>
      </c>
      <c r="F793" s="36">
        <v>0</v>
      </c>
      <c r="G793" s="33"/>
      <c r="H793" s="34">
        <v>1</v>
      </c>
      <c r="I793" s="32"/>
      <c r="J793" s="32"/>
      <c r="K793" s="31"/>
      <c r="L793" s="31"/>
      <c r="M793" s="33"/>
      <c r="N793" s="39">
        <v>3911646.12</v>
      </c>
      <c r="O793" s="40" t="s">
        <v>1901</v>
      </c>
      <c r="P793" s="68">
        <v>1</v>
      </c>
      <c r="Q793" s="95" t="s">
        <v>1942</v>
      </c>
      <c r="R793" s="354"/>
      <c r="S793" s="100">
        <v>0</v>
      </c>
      <c r="T793" s="153" t="s">
        <v>2159</v>
      </c>
      <c r="U793" s="154"/>
      <c r="V793" s="154" t="s">
        <v>2160</v>
      </c>
      <c r="W793" s="154"/>
      <c r="X793" s="155" t="s">
        <v>2161</v>
      </c>
      <c r="Y793" s="155" t="s">
        <v>2162</v>
      </c>
      <c r="Z793" s="155" t="s">
        <v>2162</v>
      </c>
      <c r="AA793" s="153" t="s">
        <v>2163</v>
      </c>
      <c r="AB793" s="156" t="s">
        <v>2164</v>
      </c>
      <c r="AC793" s="156" t="s">
        <v>2165</v>
      </c>
      <c r="AD793" s="157" t="s">
        <v>2166</v>
      </c>
      <c r="AE793" s="113">
        <f t="shared" si="121"/>
        <v>0</v>
      </c>
      <c r="AF793" s="60">
        <f t="shared" si="122"/>
        <v>0</v>
      </c>
      <c r="AG793" s="60">
        <f t="shared" si="123"/>
        <v>0</v>
      </c>
      <c r="AH793" s="60">
        <f t="shared" si="124"/>
        <v>1</v>
      </c>
      <c r="AI793" s="60">
        <f t="shared" si="125"/>
        <v>0</v>
      </c>
      <c r="AJ793" s="60">
        <f t="shared" si="126"/>
        <v>0</v>
      </c>
      <c r="AK793" s="60">
        <f t="shared" si="127"/>
        <v>0</v>
      </c>
      <c r="AL793" s="60">
        <f t="shared" si="128"/>
        <v>0</v>
      </c>
      <c r="AM793" s="60">
        <f t="shared" si="129"/>
        <v>1</v>
      </c>
      <c r="AN793" s="60">
        <f t="shared" si="130"/>
        <v>0</v>
      </c>
      <c r="AP793"/>
    </row>
    <row r="794" spans="1:42" ht="35.450000000000003" hidden="1" customHeight="1">
      <c r="A794" s="26" t="s">
        <v>1297</v>
      </c>
      <c r="B794" s="34" t="s">
        <v>1652</v>
      </c>
      <c r="C794" s="26">
        <v>302445</v>
      </c>
      <c r="D794" s="35" t="s">
        <v>1653</v>
      </c>
      <c r="E794" s="35" t="s">
        <v>1654</v>
      </c>
      <c r="F794" s="36">
        <v>1</v>
      </c>
      <c r="G794" s="33"/>
      <c r="H794" s="34">
        <v>1</v>
      </c>
      <c r="I794" s="32"/>
      <c r="J794" s="32"/>
      <c r="K794" s="31"/>
      <c r="L794" s="31"/>
      <c r="M794" s="33"/>
      <c r="N794" s="39">
        <v>3134244.08</v>
      </c>
      <c r="O794" s="40" t="s">
        <v>1901</v>
      </c>
      <c r="P794" s="68">
        <v>1</v>
      </c>
      <c r="Q794" s="283" t="s">
        <v>2131</v>
      </c>
      <c r="R794" s="354"/>
      <c r="S794" s="123">
        <v>1</v>
      </c>
      <c r="T794" s="95"/>
      <c r="U794" s="95"/>
      <c r="V794" s="95"/>
      <c r="W794" s="95"/>
      <c r="X794" s="95"/>
      <c r="Y794" s="95"/>
      <c r="Z794" s="95"/>
      <c r="AA794" s="95"/>
      <c r="AB794" s="95"/>
      <c r="AC794" s="95"/>
      <c r="AD794" s="95"/>
      <c r="AE794" s="113">
        <f t="shared" si="121"/>
        <v>0</v>
      </c>
      <c r="AF794" s="60">
        <f t="shared" si="122"/>
        <v>0</v>
      </c>
      <c r="AG794" s="60">
        <f t="shared" si="123"/>
        <v>0</v>
      </c>
      <c r="AH794" s="60">
        <f t="shared" si="124"/>
        <v>0</v>
      </c>
      <c r="AI794" s="60">
        <f t="shared" si="125"/>
        <v>1</v>
      </c>
      <c r="AJ794" s="60">
        <f t="shared" si="126"/>
        <v>0</v>
      </c>
      <c r="AK794" s="60">
        <f t="shared" si="127"/>
        <v>0</v>
      </c>
      <c r="AL794" s="60">
        <f t="shared" si="128"/>
        <v>0</v>
      </c>
      <c r="AM794" s="60">
        <f t="shared" si="129"/>
        <v>0</v>
      </c>
      <c r="AN794" s="60">
        <f t="shared" si="130"/>
        <v>1</v>
      </c>
      <c r="AO794" t="s">
        <v>2167</v>
      </c>
      <c r="AP794" s="359" t="s">
        <v>3548</v>
      </c>
    </row>
    <row r="795" spans="1:42" ht="35.450000000000003" hidden="1" customHeight="1">
      <c r="A795" s="26" t="s">
        <v>1297</v>
      </c>
      <c r="B795" s="34" t="s">
        <v>1652</v>
      </c>
      <c r="C795" s="26">
        <v>302531</v>
      </c>
      <c r="D795" s="35" t="s">
        <v>1662</v>
      </c>
      <c r="E795" s="35" t="s">
        <v>1654</v>
      </c>
      <c r="F795" s="36">
        <v>1</v>
      </c>
      <c r="G795" s="33"/>
      <c r="H795" s="34">
        <v>1</v>
      </c>
      <c r="I795" s="32"/>
      <c r="J795" s="32"/>
      <c r="K795" s="31"/>
      <c r="L795" s="31"/>
      <c r="M795" s="33"/>
      <c r="N795" s="39">
        <v>4841253.95</v>
      </c>
      <c r="O795" s="40" t="s">
        <v>1901</v>
      </c>
      <c r="P795" s="68">
        <v>1</v>
      </c>
      <c r="Q795" s="283" t="s">
        <v>2131</v>
      </c>
      <c r="R795" s="354"/>
      <c r="S795" s="123">
        <v>1</v>
      </c>
      <c r="T795" s="95"/>
      <c r="U795" s="95"/>
      <c r="V795" s="95"/>
      <c r="W795" s="95"/>
      <c r="X795" s="95"/>
      <c r="Y795" s="95"/>
      <c r="Z795" s="95"/>
      <c r="AA795" s="95"/>
      <c r="AB795" s="95"/>
      <c r="AC795" s="95"/>
      <c r="AD795" s="95"/>
      <c r="AE795" s="113">
        <f t="shared" si="121"/>
        <v>0</v>
      </c>
      <c r="AF795" s="60">
        <f t="shared" si="122"/>
        <v>0</v>
      </c>
      <c r="AG795" s="60">
        <f t="shared" si="123"/>
        <v>0</v>
      </c>
      <c r="AH795" s="60">
        <f t="shared" si="124"/>
        <v>0</v>
      </c>
      <c r="AI795" s="60">
        <f t="shared" si="125"/>
        <v>1</v>
      </c>
      <c r="AJ795" s="60">
        <f t="shared" si="126"/>
        <v>0</v>
      </c>
      <c r="AK795" s="60">
        <f t="shared" si="127"/>
        <v>0</v>
      </c>
      <c r="AL795" s="60">
        <f t="shared" si="128"/>
        <v>0</v>
      </c>
      <c r="AM795" s="60">
        <f t="shared" si="129"/>
        <v>0</v>
      </c>
      <c r="AN795" s="60">
        <f t="shared" si="130"/>
        <v>1</v>
      </c>
      <c r="AO795" t="s">
        <v>2168</v>
      </c>
      <c r="AP795" s="359" t="s">
        <v>3548</v>
      </c>
    </row>
    <row r="796" spans="1:42" ht="35.450000000000003" hidden="1" customHeight="1">
      <c r="A796" s="26" t="s">
        <v>1297</v>
      </c>
      <c r="B796" s="34" t="s">
        <v>1652</v>
      </c>
      <c r="C796" s="26">
        <v>302514</v>
      </c>
      <c r="D796" s="35" t="s">
        <v>1660</v>
      </c>
      <c r="E796" s="35" t="s">
        <v>1661</v>
      </c>
      <c r="F796" s="36">
        <v>3</v>
      </c>
      <c r="G796" s="33"/>
      <c r="H796" s="34">
        <v>1</v>
      </c>
      <c r="I796" s="32"/>
      <c r="J796" s="32"/>
      <c r="K796" s="31"/>
      <c r="L796" s="31"/>
      <c r="M796" s="33"/>
      <c r="N796" s="39">
        <v>2447822.13</v>
      </c>
      <c r="O796" s="40" t="s">
        <v>1901</v>
      </c>
      <c r="P796" s="68">
        <v>1</v>
      </c>
      <c r="Q796" s="283" t="s">
        <v>2131</v>
      </c>
      <c r="R796" s="354"/>
      <c r="S796" s="123">
        <v>1</v>
      </c>
      <c r="T796" s="95"/>
      <c r="U796" s="95"/>
      <c r="V796" s="95"/>
      <c r="W796" s="95"/>
      <c r="X796" s="95"/>
      <c r="Y796" s="95"/>
      <c r="Z796" s="95"/>
      <c r="AA796" s="95"/>
      <c r="AB796" s="95"/>
      <c r="AC796" s="95"/>
      <c r="AD796" s="95"/>
      <c r="AE796" s="113">
        <f t="shared" si="121"/>
        <v>0</v>
      </c>
      <c r="AF796" s="60">
        <f t="shared" si="122"/>
        <v>0</v>
      </c>
      <c r="AG796" s="60">
        <f t="shared" si="123"/>
        <v>0</v>
      </c>
      <c r="AH796" s="60">
        <f t="shared" si="124"/>
        <v>0</v>
      </c>
      <c r="AI796" s="60">
        <f t="shared" si="125"/>
        <v>1</v>
      </c>
      <c r="AJ796" s="60">
        <f t="shared" si="126"/>
        <v>0</v>
      </c>
      <c r="AK796" s="60">
        <f t="shared" si="127"/>
        <v>0</v>
      </c>
      <c r="AL796" s="60">
        <f t="shared" si="128"/>
        <v>0</v>
      </c>
      <c r="AM796" s="60">
        <f t="shared" si="129"/>
        <v>0</v>
      </c>
      <c r="AN796" s="60">
        <f t="shared" si="130"/>
        <v>1</v>
      </c>
      <c r="AO796" t="s">
        <v>2167</v>
      </c>
      <c r="AP796" s="359" t="s">
        <v>3548</v>
      </c>
    </row>
    <row r="797" spans="1:42" ht="35.450000000000003" hidden="1" customHeight="1">
      <c r="A797" s="26" t="s">
        <v>1297</v>
      </c>
      <c r="B797" s="34" t="s">
        <v>1652</v>
      </c>
      <c r="C797" s="26">
        <v>302556</v>
      </c>
      <c r="D797" s="35" t="s">
        <v>1681</v>
      </c>
      <c r="E797" s="35" t="s">
        <v>1661</v>
      </c>
      <c r="F797" s="36">
        <v>3</v>
      </c>
      <c r="G797" s="33"/>
      <c r="H797" s="34">
        <v>1</v>
      </c>
      <c r="I797" s="32"/>
      <c r="J797" s="32"/>
      <c r="K797" s="31"/>
      <c r="L797" s="31"/>
      <c r="M797" s="33"/>
      <c r="N797" s="39">
        <v>4063058.75</v>
      </c>
      <c r="O797" s="40" t="s">
        <v>1901</v>
      </c>
      <c r="P797" s="68">
        <v>1</v>
      </c>
      <c r="Q797" s="283" t="s">
        <v>2131</v>
      </c>
      <c r="R797" s="354"/>
      <c r="S797" s="123">
        <v>1</v>
      </c>
      <c r="T797" s="95"/>
      <c r="U797" s="95"/>
      <c r="V797" s="95"/>
      <c r="W797" s="95"/>
      <c r="X797" s="95"/>
      <c r="Y797" s="95"/>
      <c r="Z797" s="95"/>
      <c r="AA797" s="95"/>
      <c r="AB797" s="95"/>
      <c r="AC797" s="95"/>
      <c r="AD797" s="95"/>
      <c r="AE797" s="113">
        <f t="shared" si="121"/>
        <v>0</v>
      </c>
      <c r="AF797" s="60">
        <f t="shared" si="122"/>
        <v>0</v>
      </c>
      <c r="AG797" s="60">
        <f t="shared" si="123"/>
        <v>0</v>
      </c>
      <c r="AH797" s="60">
        <f t="shared" si="124"/>
        <v>0</v>
      </c>
      <c r="AI797" s="60">
        <f t="shared" si="125"/>
        <v>1</v>
      </c>
      <c r="AJ797" s="60">
        <f t="shared" si="126"/>
        <v>0</v>
      </c>
      <c r="AK797" s="60">
        <f t="shared" si="127"/>
        <v>0</v>
      </c>
      <c r="AL797" s="60">
        <f t="shared" si="128"/>
        <v>0</v>
      </c>
      <c r="AM797" s="60">
        <f t="shared" si="129"/>
        <v>0</v>
      </c>
      <c r="AN797" s="60">
        <f t="shared" si="130"/>
        <v>1</v>
      </c>
      <c r="AO797" t="s">
        <v>2168</v>
      </c>
      <c r="AP797" s="359" t="s">
        <v>3548</v>
      </c>
    </row>
    <row r="798" spans="1:42" ht="35.450000000000003" hidden="1" customHeight="1">
      <c r="A798" s="26" t="s">
        <v>1297</v>
      </c>
      <c r="B798" s="34" t="s">
        <v>1652</v>
      </c>
      <c r="C798" s="26">
        <v>302455</v>
      </c>
      <c r="D798" s="35" t="s">
        <v>1682</v>
      </c>
      <c r="E798" s="35" t="s">
        <v>1664</v>
      </c>
      <c r="F798" s="36">
        <v>4</v>
      </c>
      <c r="G798" s="33"/>
      <c r="H798" s="34">
        <v>1</v>
      </c>
      <c r="I798" s="32"/>
      <c r="J798" s="32"/>
      <c r="K798" s="31"/>
      <c r="L798" s="31"/>
      <c r="M798" s="33"/>
      <c r="N798" s="39">
        <v>4136526.85</v>
      </c>
      <c r="O798" s="40" t="s">
        <v>1901</v>
      </c>
      <c r="P798" s="68">
        <v>1</v>
      </c>
      <c r="Q798" s="283" t="s">
        <v>2131</v>
      </c>
      <c r="R798" s="354"/>
      <c r="S798" s="123">
        <v>1</v>
      </c>
      <c r="T798" s="95"/>
      <c r="U798" s="95"/>
      <c r="V798" s="95"/>
      <c r="W798" s="95"/>
      <c r="X798" s="95"/>
      <c r="Y798" s="95"/>
      <c r="Z798" s="95"/>
      <c r="AA798" s="95"/>
      <c r="AB798" s="95"/>
      <c r="AC798" s="95"/>
      <c r="AD798" s="95"/>
      <c r="AE798" s="113">
        <f t="shared" si="121"/>
        <v>0</v>
      </c>
      <c r="AF798" s="60">
        <f t="shared" si="122"/>
        <v>0</v>
      </c>
      <c r="AG798" s="60">
        <f t="shared" si="123"/>
        <v>0</v>
      </c>
      <c r="AH798" s="60">
        <f t="shared" si="124"/>
        <v>0</v>
      </c>
      <c r="AI798" s="60">
        <f t="shared" si="125"/>
        <v>1</v>
      </c>
      <c r="AJ798" s="60">
        <f t="shared" si="126"/>
        <v>0</v>
      </c>
      <c r="AK798" s="60">
        <f t="shared" si="127"/>
        <v>0</v>
      </c>
      <c r="AL798" s="60">
        <f t="shared" si="128"/>
        <v>0</v>
      </c>
      <c r="AM798" s="60">
        <f t="shared" si="129"/>
        <v>0</v>
      </c>
      <c r="AN798" s="60">
        <f t="shared" si="130"/>
        <v>1</v>
      </c>
      <c r="AO798" t="s">
        <v>2168</v>
      </c>
      <c r="AP798" s="359" t="s">
        <v>3548</v>
      </c>
    </row>
    <row r="799" spans="1:42" ht="35.450000000000003" hidden="1" customHeight="1">
      <c r="A799" s="26" t="s">
        <v>1297</v>
      </c>
      <c r="B799" s="34" t="s">
        <v>1652</v>
      </c>
      <c r="C799" s="26">
        <v>302489</v>
      </c>
      <c r="D799" s="35" t="s">
        <v>1663</v>
      </c>
      <c r="E799" s="35" t="s">
        <v>1664</v>
      </c>
      <c r="F799" s="36">
        <v>4</v>
      </c>
      <c r="G799" s="33"/>
      <c r="H799" s="34">
        <v>1</v>
      </c>
      <c r="I799" s="32"/>
      <c r="J799" s="32"/>
      <c r="K799" s="31"/>
      <c r="L799" s="31"/>
      <c r="M799" s="33"/>
      <c r="N799" s="39">
        <v>3496108.79</v>
      </c>
      <c r="O799" s="40" t="s">
        <v>1901</v>
      </c>
      <c r="P799" s="68">
        <v>1</v>
      </c>
      <c r="Q799" s="283" t="s">
        <v>2131</v>
      </c>
      <c r="R799" s="354"/>
      <c r="S799" s="123">
        <v>1</v>
      </c>
      <c r="T799" s="95"/>
      <c r="U799" s="95"/>
      <c r="V799" s="95"/>
      <c r="W799" s="95"/>
      <c r="X799" s="95"/>
      <c r="Y799" s="95"/>
      <c r="Z799" s="95"/>
      <c r="AA799" s="95"/>
      <c r="AB799" s="95"/>
      <c r="AC799" s="95"/>
      <c r="AD799" s="95"/>
      <c r="AE799" s="113">
        <f t="shared" si="121"/>
        <v>0</v>
      </c>
      <c r="AF799" s="60">
        <f t="shared" si="122"/>
        <v>0</v>
      </c>
      <c r="AG799" s="60">
        <f t="shared" si="123"/>
        <v>0</v>
      </c>
      <c r="AH799" s="60">
        <f t="shared" si="124"/>
        <v>0</v>
      </c>
      <c r="AI799" s="60">
        <f t="shared" si="125"/>
        <v>1</v>
      </c>
      <c r="AJ799" s="60">
        <f t="shared" si="126"/>
        <v>0</v>
      </c>
      <c r="AK799" s="60">
        <f t="shared" si="127"/>
        <v>0</v>
      </c>
      <c r="AL799" s="60">
        <f t="shared" si="128"/>
        <v>0</v>
      </c>
      <c r="AM799" s="60">
        <f t="shared" si="129"/>
        <v>0</v>
      </c>
      <c r="AN799" s="60">
        <f t="shared" si="130"/>
        <v>1</v>
      </c>
      <c r="AO799" t="s">
        <v>2167</v>
      </c>
      <c r="AP799" s="359" t="s">
        <v>3548</v>
      </c>
    </row>
    <row r="800" spans="1:42" ht="35.450000000000003" hidden="1" customHeight="1">
      <c r="A800" s="26" t="s">
        <v>1297</v>
      </c>
      <c r="B800" s="34" t="s">
        <v>1652</v>
      </c>
      <c r="C800" s="26">
        <v>302490</v>
      </c>
      <c r="D800" s="35" t="s">
        <v>1685</v>
      </c>
      <c r="E800" s="35" t="s">
        <v>1656</v>
      </c>
      <c r="F800" s="36">
        <v>4</v>
      </c>
      <c r="G800" s="33"/>
      <c r="H800" s="34">
        <v>1</v>
      </c>
      <c r="I800" s="32"/>
      <c r="J800" s="32"/>
      <c r="K800" s="31"/>
      <c r="L800" s="31"/>
      <c r="M800" s="33"/>
      <c r="N800" s="39">
        <v>4041949.4</v>
      </c>
      <c r="O800" s="40" t="s">
        <v>1901</v>
      </c>
      <c r="P800" s="68">
        <v>1</v>
      </c>
      <c r="Q800" s="283" t="s">
        <v>2131</v>
      </c>
      <c r="R800" s="354"/>
      <c r="S800" s="123">
        <v>1</v>
      </c>
      <c r="T800" s="95"/>
      <c r="U800" s="95"/>
      <c r="V800" s="95"/>
      <c r="W800" s="95"/>
      <c r="X800" s="95"/>
      <c r="Y800" s="95"/>
      <c r="Z800" s="95"/>
      <c r="AA800" s="95"/>
      <c r="AB800" s="95"/>
      <c r="AC800" s="95"/>
      <c r="AD800" s="95"/>
      <c r="AE800" s="113">
        <f t="shared" si="121"/>
        <v>0</v>
      </c>
      <c r="AF800" s="60">
        <f t="shared" si="122"/>
        <v>0</v>
      </c>
      <c r="AG800" s="60">
        <f t="shared" si="123"/>
        <v>0</v>
      </c>
      <c r="AH800" s="60">
        <f t="shared" si="124"/>
        <v>0</v>
      </c>
      <c r="AI800" s="60">
        <f t="shared" si="125"/>
        <v>1</v>
      </c>
      <c r="AJ800" s="60">
        <f t="shared" si="126"/>
        <v>0</v>
      </c>
      <c r="AK800" s="60">
        <f t="shared" si="127"/>
        <v>0</v>
      </c>
      <c r="AL800" s="60">
        <f t="shared" si="128"/>
        <v>0</v>
      </c>
      <c r="AM800" s="60">
        <f t="shared" si="129"/>
        <v>0</v>
      </c>
      <c r="AN800" s="60">
        <f t="shared" si="130"/>
        <v>1</v>
      </c>
      <c r="AO800" t="s">
        <v>2168</v>
      </c>
      <c r="AP800" s="359" t="s">
        <v>3548</v>
      </c>
    </row>
    <row r="801" spans="1:42" ht="35.450000000000003" hidden="1" customHeight="1">
      <c r="A801" s="26" t="s">
        <v>1297</v>
      </c>
      <c r="B801" s="34" t="s">
        <v>1652</v>
      </c>
      <c r="C801" s="26">
        <v>311008</v>
      </c>
      <c r="D801" s="35" t="s">
        <v>1655</v>
      </c>
      <c r="E801" s="35" t="s">
        <v>1656</v>
      </c>
      <c r="F801" s="36">
        <v>4</v>
      </c>
      <c r="G801" s="33"/>
      <c r="H801" s="34">
        <v>1</v>
      </c>
      <c r="I801" s="32"/>
      <c r="J801" s="32"/>
      <c r="K801" s="31"/>
      <c r="L801" s="31"/>
      <c r="M801" s="33"/>
      <c r="N801" s="39">
        <v>3116337.49</v>
      </c>
      <c r="O801" s="40" t="s">
        <v>1901</v>
      </c>
      <c r="P801" s="68">
        <v>1</v>
      </c>
      <c r="Q801" s="283" t="s">
        <v>2131</v>
      </c>
      <c r="R801" s="354"/>
      <c r="S801" s="123">
        <v>1</v>
      </c>
      <c r="T801" s="95"/>
      <c r="U801" s="95"/>
      <c r="V801" s="95"/>
      <c r="W801" s="95"/>
      <c r="X801" s="95"/>
      <c r="Y801" s="95"/>
      <c r="Z801" s="95"/>
      <c r="AA801" s="95"/>
      <c r="AB801" s="95"/>
      <c r="AC801" s="95"/>
      <c r="AD801" s="95"/>
      <c r="AE801" s="113">
        <f t="shared" si="121"/>
        <v>0</v>
      </c>
      <c r="AF801" s="60">
        <f t="shared" si="122"/>
        <v>0</v>
      </c>
      <c r="AG801" s="60">
        <f t="shared" si="123"/>
        <v>0</v>
      </c>
      <c r="AH801" s="60">
        <f t="shared" si="124"/>
        <v>0</v>
      </c>
      <c r="AI801" s="60">
        <f t="shared" si="125"/>
        <v>1</v>
      </c>
      <c r="AJ801" s="60">
        <f t="shared" si="126"/>
        <v>0</v>
      </c>
      <c r="AK801" s="60">
        <f t="shared" si="127"/>
        <v>0</v>
      </c>
      <c r="AL801" s="60">
        <f t="shared" si="128"/>
        <v>0</v>
      </c>
      <c r="AM801" s="60">
        <f t="shared" si="129"/>
        <v>0</v>
      </c>
      <c r="AN801" s="60">
        <f t="shared" si="130"/>
        <v>1</v>
      </c>
      <c r="AO801" t="s">
        <v>2167</v>
      </c>
      <c r="AP801" s="359" t="s">
        <v>3548</v>
      </c>
    </row>
    <row r="802" spans="1:42" ht="35.450000000000003" hidden="1" customHeight="1">
      <c r="A802" s="26" t="s">
        <v>1297</v>
      </c>
      <c r="B802" s="34" t="s">
        <v>1652</v>
      </c>
      <c r="C802" s="26">
        <v>302532</v>
      </c>
      <c r="D802" s="35" t="s">
        <v>1683</v>
      </c>
      <c r="E802" s="35" t="s">
        <v>1684</v>
      </c>
      <c r="F802" s="36">
        <v>5</v>
      </c>
      <c r="G802" s="33"/>
      <c r="H802" s="34">
        <v>1</v>
      </c>
      <c r="I802" s="32"/>
      <c r="J802" s="32"/>
      <c r="K802" s="31"/>
      <c r="L802" s="31"/>
      <c r="M802" s="33"/>
      <c r="N802" s="39">
        <v>2546414.2400000002</v>
      </c>
      <c r="O802" s="40" t="s">
        <v>1901</v>
      </c>
      <c r="P802" s="68">
        <v>1</v>
      </c>
      <c r="Q802" s="283" t="s">
        <v>2131</v>
      </c>
      <c r="R802" s="354"/>
      <c r="S802" s="123">
        <v>1</v>
      </c>
      <c r="T802" s="95"/>
      <c r="U802" s="95"/>
      <c r="V802" s="95"/>
      <c r="W802" s="95"/>
      <c r="X802" s="95"/>
      <c r="Y802" s="95"/>
      <c r="Z802" s="95"/>
      <c r="AA802" s="95"/>
      <c r="AB802" s="95"/>
      <c r="AC802" s="95"/>
      <c r="AD802" s="95"/>
      <c r="AE802" s="113">
        <f t="shared" si="121"/>
        <v>0</v>
      </c>
      <c r="AF802" s="60">
        <f t="shared" si="122"/>
        <v>0</v>
      </c>
      <c r="AG802" s="60">
        <f t="shared" si="123"/>
        <v>0</v>
      </c>
      <c r="AH802" s="60">
        <f t="shared" si="124"/>
        <v>0</v>
      </c>
      <c r="AI802" s="60">
        <f t="shared" si="125"/>
        <v>1</v>
      </c>
      <c r="AJ802" s="60">
        <f t="shared" si="126"/>
        <v>0</v>
      </c>
      <c r="AK802" s="60">
        <f t="shared" si="127"/>
        <v>0</v>
      </c>
      <c r="AL802" s="60">
        <f t="shared" si="128"/>
        <v>0</v>
      </c>
      <c r="AM802" s="60">
        <f t="shared" si="129"/>
        <v>0</v>
      </c>
      <c r="AN802" s="60">
        <f t="shared" si="130"/>
        <v>1</v>
      </c>
      <c r="AO802" t="s">
        <v>2167</v>
      </c>
      <c r="AP802" s="359" t="s">
        <v>3548</v>
      </c>
    </row>
    <row r="803" spans="1:42" ht="35.450000000000003" hidden="1" customHeight="1">
      <c r="A803" s="26" t="s">
        <v>1297</v>
      </c>
      <c r="B803" s="34" t="s">
        <v>1376</v>
      </c>
      <c r="C803" s="26">
        <v>302738</v>
      </c>
      <c r="D803" s="35" t="s">
        <v>1377</v>
      </c>
      <c r="E803" s="35" t="s">
        <v>1378</v>
      </c>
      <c r="F803" s="36">
        <v>0</v>
      </c>
      <c r="G803" s="33"/>
      <c r="H803" s="34">
        <v>1</v>
      </c>
      <c r="I803" s="32"/>
      <c r="J803" s="32"/>
      <c r="K803" s="31"/>
      <c r="L803" s="31"/>
      <c r="M803" s="33"/>
      <c r="N803" s="39">
        <v>4475369.9000000004</v>
      </c>
      <c r="O803" s="40" t="s">
        <v>1901</v>
      </c>
      <c r="P803" s="68">
        <v>1</v>
      </c>
      <c r="Q803" s="283" t="s">
        <v>2131</v>
      </c>
      <c r="R803" s="354"/>
      <c r="S803" s="123">
        <v>1</v>
      </c>
      <c r="T803" s="95"/>
      <c r="U803" s="95"/>
      <c r="V803" s="95"/>
      <c r="W803" s="95"/>
      <c r="X803" s="95"/>
      <c r="Y803" s="95"/>
      <c r="Z803" s="95"/>
      <c r="AA803" s="95"/>
      <c r="AB803" s="95"/>
      <c r="AC803" s="95"/>
      <c r="AD803" s="95"/>
      <c r="AE803" s="113">
        <f t="shared" si="121"/>
        <v>0</v>
      </c>
      <c r="AF803" s="60">
        <f t="shared" si="122"/>
        <v>0</v>
      </c>
      <c r="AG803" s="60">
        <f t="shared" si="123"/>
        <v>0</v>
      </c>
      <c r="AH803" s="60">
        <f t="shared" si="124"/>
        <v>0</v>
      </c>
      <c r="AI803" s="60">
        <f t="shared" si="125"/>
        <v>1</v>
      </c>
      <c r="AJ803" s="60">
        <f t="shared" si="126"/>
        <v>0</v>
      </c>
      <c r="AK803" s="60">
        <f t="shared" si="127"/>
        <v>0</v>
      </c>
      <c r="AL803" s="60">
        <f t="shared" si="128"/>
        <v>0</v>
      </c>
      <c r="AM803" s="60">
        <f t="shared" si="129"/>
        <v>0</v>
      </c>
      <c r="AN803" s="60">
        <f t="shared" si="130"/>
        <v>1</v>
      </c>
      <c r="AP803"/>
    </row>
    <row r="804" spans="1:42" ht="35.450000000000003" hidden="1" customHeight="1">
      <c r="A804" s="26" t="s">
        <v>1297</v>
      </c>
      <c r="B804" s="34" t="s">
        <v>1298</v>
      </c>
      <c r="C804" s="26">
        <v>117839</v>
      </c>
      <c r="D804" s="35" t="s">
        <v>1587</v>
      </c>
      <c r="E804" s="35" t="s">
        <v>1300</v>
      </c>
      <c r="F804" s="36">
        <v>6</v>
      </c>
      <c r="G804" s="33"/>
      <c r="H804" s="34">
        <v>1</v>
      </c>
      <c r="I804" s="32"/>
      <c r="J804" s="32"/>
      <c r="K804" s="31"/>
      <c r="L804" s="31"/>
      <c r="M804" s="33"/>
      <c r="N804" s="39">
        <v>1189719.3899999999</v>
      </c>
      <c r="O804" s="40" t="s">
        <v>1901</v>
      </c>
      <c r="P804" s="68">
        <v>1</v>
      </c>
      <c r="Q804" s="283" t="s">
        <v>2131</v>
      </c>
      <c r="R804" s="354"/>
      <c r="S804" s="358">
        <v>1</v>
      </c>
      <c r="T804" s="313" t="s">
        <v>3361</v>
      </c>
      <c r="U804" s="95"/>
      <c r="V804" s="95"/>
      <c r="W804" s="313" t="s">
        <v>3364</v>
      </c>
      <c r="X804" s="313" t="s">
        <v>3365</v>
      </c>
      <c r="Y804" s="313" t="s">
        <v>3366</v>
      </c>
      <c r="Z804" s="313" t="s">
        <v>3372</v>
      </c>
      <c r="AA804" s="313" t="s">
        <v>3373</v>
      </c>
      <c r="AB804" s="313" t="s">
        <v>3374</v>
      </c>
      <c r="AC804" s="314" t="s">
        <v>3375</v>
      </c>
      <c r="AD804" s="315">
        <v>1179653.73</v>
      </c>
      <c r="AE804" s="113">
        <f t="shared" si="121"/>
        <v>0</v>
      </c>
      <c r="AF804" s="60">
        <f t="shared" si="122"/>
        <v>0</v>
      </c>
      <c r="AG804" s="60">
        <f t="shared" si="123"/>
        <v>0</v>
      </c>
      <c r="AH804" s="60">
        <f t="shared" si="124"/>
        <v>0</v>
      </c>
      <c r="AI804" s="60">
        <f t="shared" si="125"/>
        <v>1</v>
      </c>
      <c r="AJ804" s="60">
        <f t="shared" si="126"/>
        <v>0</v>
      </c>
      <c r="AK804" s="60">
        <f t="shared" si="127"/>
        <v>0</v>
      </c>
      <c r="AL804" s="60">
        <f t="shared" si="128"/>
        <v>0</v>
      </c>
      <c r="AM804" s="60">
        <f t="shared" si="129"/>
        <v>0</v>
      </c>
      <c r="AN804" s="60">
        <f t="shared" si="130"/>
        <v>1</v>
      </c>
      <c r="AP804"/>
    </row>
    <row r="805" spans="1:42" ht="35.450000000000003" hidden="1" customHeight="1">
      <c r="A805" s="26" t="s">
        <v>1297</v>
      </c>
      <c r="B805" s="34" t="s">
        <v>1298</v>
      </c>
      <c r="C805" s="26">
        <v>117859</v>
      </c>
      <c r="D805" s="35" t="s">
        <v>1586</v>
      </c>
      <c r="E805" s="35" t="s">
        <v>1300</v>
      </c>
      <c r="F805" s="36">
        <v>6</v>
      </c>
      <c r="G805" s="33"/>
      <c r="H805" s="34">
        <v>1</v>
      </c>
      <c r="I805" s="32"/>
      <c r="J805" s="32"/>
      <c r="K805" s="31"/>
      <c r="L805" s="31"/>
      <c r="M805" s="33"/>
      <c r="N805" s="39">
        <v>1235574.22</v>
      </c>
      <c r="O805" s="40" t="s">
        <v>1901</v>
      </c>
      <c r="P805" s="68">
        <v>1</v>
      </c>
      <c r="Q805" s="283" t="s">
        <v>2131</v>
      </c>
      <c r="R805" s="354"/>
      <c r="S805" s="358">
        <v>1</v>
      </c>
      <c r="T805" s="313" t="s">
        <v>3361</v>
      </c>
      <c r="U805" s="95"/>
      <c r="V805" s="95"/>
      <c r="W805" s="313" t="s">
        <v>3364</v>
      </c>
      <c r="X805" s="313" t="s">
        <v>3365</v>
      </c>
      <c r="Y805" s="313" t="s">
        <v>3366</v>
      </c>
      <c r="Z805" s="313" t="s">
        <v>3372</v>
      </c>
      <c r="AA805" s="313" t="s">
        <v>3373</v>
      </c>
      <c r="AB805" s="313" t="s">
        <v>3374</v>
      </c>
      <c r="AC805" s="314" t="s">
        <v>3375</v>
      </c>
      <c r="AD805" s="315">
        <v>1222832.52</v>
      </c>
      <c r="AE805" s="113">
        <f t="shared" si="121"/>
        <v>0</v>
      </c>
      <c r="AF805" s="60">
        <f t="shared" si="122"/>
        <v>0</v>
      </c>
      <c r="AG805" s="60">
        <f t="shared" si="123"/>
        <v>0</v>
      </c>
      <c r="AH805" s="60">
        <f t="shared" si="124"/>
        <v>0</v>
      </c>
      <c r="AI805" s="60">
        <f t="shared" si="125"/>
        <v>1</v>
      </c>
      <c r="AJ805" s="60">
        <f t="shared" si="126"/>
        <v>0</v>
      </c>
      <c r="AK805" s="60">
        <f t="shared" si="127"/>
        <v>0</v>
      </c>
      <c r="AL805" s="60">
        <f t="shared" si="128"/>
        <v>0</v>
      </c>
      <c r="AM805" s="60">
        <f t="shared" si="129"/>
        <v>0</v>
      </c>
      <c r="AN805" s="60">
        <f t="shared" si="130"/>
        <v>1</v>
      </c>
      <c r="AP805"/>
    </row>
    <row r="806" spans="1:42" ht="35.450000000000003" hidden="1" customHeight="1">
      <c r="A806" s="26" t="s">
        <v>1297</v>
      </c>
      <c r="B806" s="34" t="s">
        <v>1298</v>
      </c>
      <c r="C806" s="26">
        <v>117867</v>
      </c>
      <c r="D806" s="35" t="s">
        <v>1584</v>
      </c>
      <c r="E806" s="35" t="s">
        <v>1300</v>
      </c>
      <c r="F806" s="36">
        <v>6</v>
      </c>
      <c r="G806" s="33"/>
      <c r="H806" s="34">
        <v>1</v>
      </c>
      <c r="I806" s="32"/>
      <c r="J806" s="32"/>
      <c r="K806" s="31"/>
      <c r="L806" s="31"/>
      <c r="M806" s="33"/>
      <c r="N806" s="39">
        <v>1405408.16</v>
      </c>
      <c r="O806" s="40" t="s">
        <v>1901</v>
      </c>
      <c r="P806" s="68">
        <v>1</v>
      </c>
      <c r="Q806" s="283" t="s">
        <v>2131</v>
      </c>
      <c r="R806" s="354"/>
      <c r="S806" s="358">
        <v>1</v>
      </c>
      <c r="T806" s="313" t="s">
        <v>3362</v>
      </c>
      <c r="U806" s="95"/>
      <c r="V806" s="95"/>
      <c r="W806" s="313" t="s">
        <v>3367</v>
      </c>
      <c r="X806" s="313" t="s">
        <v>3365</v>
      </c>
      <c r="Y806" s="313" t="s">
        <v>3366</v>
      </c>
      <c r="Z806" s="313" t="s">
        <v>3372</v>
      </c>
      <c r="AA806" s="313" t="s">
        <v>3373</v>
      </c>
      <c r="AB806" s="313" t="s">
        <v>3376</v>
      </c>
      <c r="AC806" s="314" t="s">
        <v>3377</v>
      </c>
      <c r="AD806" s="315">
        <v>1393914.58</v>
      </c>
      <c r="AE806" s="113">
        <f t="shared" si="121"/>
        <v>0</v>
      </c>
      <c r="AF806" s="60">
        <f t="shared" si="122"/>
        <v>0</v>
      </c>
      <c r="AG806" s="60">
        <f t="shared" si="123"/>
        <v>0</v>
      </c>
      <c r="AH806" s="60">
        <f t="shared" si="124"/>
        <v>0</v>
      </c>
      <c r="AI806" s="60">
        <f t="shared" si="125"/>
        <v>1</v>
      </c>
      <c r="AJ806" s="60">
        <f t="shared" si="126"/>
        <v>0</v>
      </c>
      <c r="AK806" s="60">
        <f t="shared" si="127"/>
        <v>0</v>
      </c>
      <c r="AL806" s="60">
        <f t="shared" si="128"/>
        <v>0</v>
      </c>
      <c r="AM806" s="60">
        <f t="shared" si="129"/>
        <v>0</v>
      </c>
      <c r="AN806" s="60">
        <f t="shared" si="130"/>
        <v>1</v>
      </c>
      <c r="AP806"/>
    </row>
    <row r="807" spans="1:42" ht="35.450000000000003" hidden="1" customHeight="1">
      <c r="A807" s="26" t="s">
        <v>1297</v>
      </c>
      <c r="B807" s="34" t="s">
        <v>1298</v>
      </c>
      <c r="C807" s="26">
        <v>117872</v>
      </c>
      <c r="D807" s="35" t="s">
        <v>1583</v>
      </c>
      <c r="E807" s="35" t="s">
        <v>1300</v>
      </c>
      <c r="F807" s="36">
        <v>6</v>
      </c>
      <c r="G807" s="33"/>
      <c r="H807" s="34">
        <v>1</v>
      </c>
      <c r="I807" s="32"/>
      <c r="J807" s="32"/>
      <c r="K807" s="31"/>
      <c r="L807" s="31"/>
      <c r="M807" s="33"/>
      <c r="N807" s="39">
        <v>477986.55</v>
      </c>
      <c r="O807" s="40" t="s">
        <v>1901</v>
      </c>
      <c r="P807" s="68">
        <v>1</v>
      </c>
      <c r="Q807" s="283" t="s">
        <v>2131</v>
      </c>
      <c r="R807" s="354"/>
      <c r="S807" s="358">
        <v>1</v>
      </c>
      <c r="T807" s="313" t="s">
        <v>3362</v>
      </c>
      <c r="U807" s="95"/>
      <c r="V807" s="95"/>
      <c r="W807" s="313" t="s">
        <v>3367</v>
      </c>
      <c r="X807" s="313" t="s">
        <v>3365</v>
      </c>
      <c r="Y807" s="313" t="s">
        <v>3366</v>
      </c>
      <c r="Z807" s="313" t="s">
        <v>3372</v>
      </c>
      <c r="AA807" s="313" t="s">
        <v>3373</v>
      </c>
      <c r="AB807" s="313" t="s">
        <v>3376</v>
      </c>
      <c r="AC807" s="314" t="s">
        <v>3377</v>
      </c>
      <c r="AD807" s="315">
        <v>471075.51</v>
      </c>
      <c r="AE807" s="113">
        <f t="shared" si="121"/>
        <v>0</v>
      </c>
      <c r="AF807" s="60">
        <f t="shared" si="122"/>
        <v>0</v>
      </c>
      <c r="AG807" s="60">
        <f t="shared" si="123"/>
        <v>0</v>
      </c>
      <c r="AH807" s="60">
        <f t="shared" si="124"/>
        <v>0</v>
      </c>
      <c r="AI807" s="60">
        <f t="shared" si="125"/>
        <v>1</v>
      </c>
      <c r="AJ807" s="60">
        <f t="shared" si="126"/>
        <v>0</v>
      </c>
      <c r="AK807" s="60">
        <f t="shared" si="127"/>
        <v>0</v>
      </c>
      <c r="AL807" s="60">
        <f t="shared" si="128"/>
        <v>0</v>
      </c>
      <c r="AM807" s="60">
        <f t="shared" si="129"/>
        <v>0</v>
      </c>
      <c r="AN807" s="60">
        <f t="shared" si="130"/>
        <v>1</v>
      </c>
      <c r="AP807"/>
    </row>
    <row r="808" spans="1:42" ht="35.450000000000003" hidden="1" customHeight="1">
      <c r="A808" s="26" t="s">
        <v>1297</v>
      </c>
      <c r="B808" s="34" t="s">
        <v>1298</v>
      </c>
      <c r="C808" s="26">
        <v>117885</v>
      </c>
      <c r="D808" s="35" t="s">
        <v>1580</v>
      </c>
      <c r="E808" s="35" t="s">
        <v>1300</v>
      </c>
      <c r="F808" s="36">
        <v>6</v>
      </c>
      <c r="G808" s="33"/>
      <c r="H808" s="34">
        <v>1</v>
      </c>
      <c r="I808" s="32"/>
      <c r="J808" s="32"/>
      <c r="K808" s="31"/>
      <c r="L808" s="31"/>
      <c r="M808" s="33"/>
      <c r="N808" s="39">
        <v>1524238.54</v>
      </c>
      <c r="O808" s="40" t="s">
        <v>1901</v>
      </c>
      <c r="P808" s="68">
        <v>1</v>
      </c>
      <c r="Q808" s="283" t="s">
        <v>2131</v>
      </c>
      <c r="R808" s="354"/>
      <c r="S808" s="358">
        <v>1</v>
      </c>
      <c r="T808" s="313" t="s">
        <v>3361</v>
      </c>
      <c r="U808" s="95"/>
      <c r="V808" s="95"/>
      <c r="W808" s="313" t="s">
        <v>3368</v>
      </c>
      <c r="X808" s="313" t="s">
        <v>3365</v>
      </c>
      <c r="Y808" s="313" t="s">
        <v>3366</v>
      </c>
      <c r="Z808" s="313" t="s">
        <v>3372</v>
      </c>
      <c r="AA808" s="313" t="s">
        <v>3373</v>
      </c>
      <c r="AB808" s="313" t="s">
        <v>3374</v>
      </c>
      <c r="AC808" s="314" t="s">
        <v>3375</v>
      </c>
      <c r="AD808" s="315">
        <v>1510168.12</v>
      </c>
      <c r="AE808" s="113">
        <f t="shared" si="121"/>
        <v>0</v>
      </c>
      <c r="AF808" s="60">
        <f t="shared" si="122"/>
        <v>0</v>
      </c>
      <c r="AG808" s="60">
        <f t="shared" si="123"/>
        <v>0</v>
      </c>
      <c r="AH808" s="60">
        <f t="shared" si="124"/>
        <v>0</v>
      </c>
      <c r="AI808" s="60">
        <f t="shared" si="125"/>
        <v>1</v>
      </c>
      <c r="AJ808" s="60">
        <f t="shared" si="126"/>
        <v>0</v>
      </c>
      <c r="AK808" s="60">
        <f t="shared" si="127"/>
        <v>0</v>
      </c>
      <c r="AL808" s="60">
        <f t="shared" si="128"/>
        <v>0</v>
      </c>
      <c r="AM808" s="60">
        <f t="shared" si="129"/>
        <v>0</v>
      </c>
      <c r="AN808" s="60">
        <f t="shared" si="130"/>
        <v>1</v>
      </c>
      <c r="AP808"/>
    </row>
    <row r="809" spans="1:42" ht="35.450000000000003" hidden="1" customHeight="1">
      <c r="A809" s="26" t="s">
        <v>1297</v>
      </c>
      <c r="B809" s="34" t="s">
        <v>1298</v>
      </c>
      <c r="C809" s="26">
        <v>117887</v>
      </c>
      <c r="D809" s="35" t="s">
        <v>1581</v>
      </c>
      <c r="E809" s="35" t="s">
        <v>1300</v>
      </c>
      <c r="F809" s="36">
        <v>6</v>
      </c>
      <c r="G809" s="33"/>
      <c r="H809" s="34">
        <v>1</v>
      </c>
      <c r="I809" s="32"/>
      <c r="J809" s="32"/>
      <c r="K809" s="31"/>
      <c r="L809" s="31"/>
      <c r="M809" s="33"/>
      <c r="N809" s="39">
        <v>1674056.79</v>
      </c>
      <c r="O809" s="40" t="s">
        <v>1901</v>
      </c>
      <c r="P809" s="68">
        <v>1</v>
      </c>
      <c r="Q809" s="283" t="s">
        <v>2131</v>
      </c>
      <c r="R809" s="354"/>
      <c r="S809" s="358">
        <v>1</v>
      </c>
      <c r="T809" s="313" t="s">
        <v>3362</v>
      </c>
      <c r="U809" s="95"/>
      <c r="V809" s="95"/>
      <c r="W809" s="313" t="s">
        <v>3367</v>
      </c>
      <c r="X809" s="313" t="s">
        <v>3365</v>
      </c>
      <c r="Y809" s="313" t="s">
        <v>3366</v>
      </c>
      <c r="Z809" s="313" t="s">
        <v>3372</v>
      </c>
      <c r="AA809" s="313" t="s">
        <v>3373</v>
      </c>
      <c r="AB809" s="313" t="s">
        <v>3376</v>
      </c>
      <c r="AC809" s="314" t="s">
        <v>3377</v>
      </c>
      <c r="AD809" s="315">
        <v>1661209.91</v>
      </c>
      <c r="AE809" s="113">
        <f t="shared" si="121"/>
        <v>0</v>
      </c>
      <c r="AF809" s="60">
        <f t="shared" si="122"/>
        <v>0</v>
      </c>
      <c r="AG809" s="60">
        <f t="shared" si="123"/>
        <v>0</v>
      </c>
      <c r="AH809" s="60">
        <f t="shared" si="124"/>
        <v>0</v>
      </c>
      <c r="AI809" s="60">
        <f t="shared" si="125"/>
        <v>1</v>
      </c>
      <c r="AJ809" s="60">
        <f t="shared" si="126"/>
        <v>0</v>
      </c>
      <c r="AK809" s="60">
        <f t="shared" si="127"/>
        <v>0</v>
      </c>
      <c r="AL809" s="60">
        <f t="shared" si="128"/>
        <v>0</v>
      </c>
      <c r="AM809" s="60">
        <f t="shared" si="129"/>
        <v>0</v>
      </c>
      <c r="AN809" s="60">
        <f t="shared" si="130"/>
        <v>1</v>
      </c>
      <c r="AP809"/>
    </row>
    <row r="810" spans="1:42" ht="35.450000000000003" hidden="1" customHeight="1">
      <c r="A810" s="26" t="s">
        <v>1297</v>
      </c>
      <c r="B810" s="34" t="s">
        <v>1298</v>
      </c>
      <c r="C810" s="26">
        <v>117894</v>
      </c>
      <c r="D810" s="35" t="s">
        <v>1582</v>
      </c>
      <c r="E810" s="35" t="s">
        <v>1300</v>
      </c>
      <c r="F810" s="36">
        <v>6</v>
      </c>
      <c r="G810" s="33"/>
      <c r="H810" s="34">
        <v>1</v>
      </c>
      <c r="I810" s="32"/>
      <c r="J810" s="32"/>
      <c r="K810" s="31"/>
      <c r="L810" s="31"/>
      <c r="M810" s="33"/>
      <c r="N810" s="39">
        <v>1294087.8600000001</v>
      </c>
      <c r="O810" s="40" t="s">
        <v>1901</v>
      </c>
      <c r="P810" s="68">
        <v>1</v>
      </c>
      <c r="Q810" s="283" t="s">
        <v>2131</v>
      </c>
      <c r="R810" s="354"/>
      <c r="S810" s="358">
        <v>1</v>
      </c>
      <c r="T810" s="313" t="s">
        <v>3361</v>
      </c>
      <c r="U810" s="95"/>
      <c r="V810" s="95"/>
      <c r="W810" s="313" t="s">
        <v>3364</v>
      </c>
      <c r="X810" s="313" t="s">
        <v>3365</v>
      </c>
      <c r="Y810" s="313" t="s">
        <v>3366</v>
      </c>
      <c r="Z810" s="313" t="s">
        <v>3372</v>
      </c>
      <c r="AA810" s="313" t="s">
        <v>3373</v>
      </c>
      <c r="AB810" s="313" t="s">
        <v>3374</v>
      </c>
      <c r="AC810" s="314" t="s">
        <v>3375</v>
      </c>
      <c r="AD810" s="315">
        <v>1283512.02</v>
      </c>
      <c r="AE810" s="113">
        <f t="shared" si="121"/>
        <v>0</v>
      </c>
      <c r="AF810" s="60">
        <f t="shared" si="122"/>
        <v>0</v>
      </c>
      <c r="AG810" s="60">
        <f t="shared" si="123"/>
        <v>0</v>
      </c>
      <c r="AH810" s="60">
        <f t="shared" si="124"/>
        <v>0</v>
      </c>
      <c r="AI810" s="60">
        <f t="shared" si="125"/>
        <v>1</v>
      </c>
      <c r="AJ810" s="60">
        <f t="shared" si="126"/>
        <v>0</v>
      </c>
      <c r="AK810" s="60">
        <f t="shared" si="127"/>
        <v>0</v>
      </c>
      <c r="AL810" s="60">
        <f t="shared" si="128"/>
        <v>0</v>
      </c>
      <c r="AM810" s="60">
        <f t="shared" si="129"/>
        <v>0</v>
      </c>
      <c r="AN810" s="60">
        <f t="shared" si="130"/>
        <v>1</v>
      </c>
      <c r="AP810"/>
    </row>
    <row r="811" spans="1:42" ht="35.450000000000003" hidden="1" customHeight="1">
      <c r="A811" s="26" t="s">
        <v>1297</v>
      </c>
      <c r="B811" s="34" t="s">
        <v>1298</v>
      </c>
      <c r="C811" s="26">
        <v>117895</v>
      </c>
      <c r="D811" s="35" t="s">
        <v>1585</v>
      </c>
      <c r="E811" s="35" t="s">
        <v>1300</v>
      </c>
      <c r="F811" s="36">
        <v>6</v>
      </c>
      <c r="G811" s="33"/>
      <c r="H811" s="34">
        <v>1</v>
      </c>
      <c r="I811" s="32"/>
      <c r="J811" s="32"/>
      <c r="K811" s="31"/>
      <c r="L811" s="31"/>
      <c r="M811" s="33"/>
      <c r="N811" s="39">
        <v>2109898.02</v>
      </c>
      <c r="O811" s="40" t="s">
        <v>1901</v>
      </c>
      <c r="P811" s="68">
        <v>1</v>
      </c>
      <c r="Q811" s="283" t="s">
        <v>2131</v>
      </c>
      <c r="R811" s="354"/>
      <c r="S811" s="358">
        <v>1</v>
      </c>
      <c r="T811" s="313" t="s">
        <v>3363</v>
      </c>
      <c r="U811" s="95"/>
      <c r="V811" s="95"/>
      <c r="W811" s="313" t="s">
        <v>3368</v>
      </c>
      <c r="X811" s="313" t="s">
        <v>3365</v>
      </c>
      <c r="Y811" s="313" t="s">
        <v>3366</v>
      </c>
      <c r="Z811" s="313" t="s">
        <v>3372</v>
      </c>
      <c r="AA811" s="313" t="s">
        <v>3373</v>
      </c>
      <c r="AB811" s="313" t="s">
        <v>3378</v>
      </c>
      <c r="AC811" s="314" t="s">
        <v>3375</v>
      </c>
      <c r="AD811" s="315">
        <v>2090797.87</v>
      </c>
      <c r="AE811" s="113">
        <f t="shared" si="121"/>
        <v>0</v>
      </c>
      <c r="AF811" s="60">
        <f t="shared" si="122"/>
        <v>0</v>
      </c>
      <c r="AG811" s="60">
        <f t="shared" si="123"/>
        <v>0</v>
      </c>
      <c r="AH811" s="60">
        <f t="shared" si="124"/>
        <v>0</v>
      </c>
      <c r="AI811" s="60">
        <f t="shared" si="125"/>
        <v>1</v>
      </c>
      <c r="AJ811" s="60">
        <f t="shared" si="126"/>
        <v>0</v>
      </c>
      <c r="AK811" s="60">
        <f t="shared" si="127"/>
        <v>0</v>
      </c>
      <c r="AL811" s="60">
        <f t="shared" si="128"/>
        <v>0</v>
      </c>
      <c r="AM811" s="60">
        <f t="shared" si="129"/>
        <v>0</v>
      </c>
      <c r="AN811" s="60">
        <f t="shared" si="130"/>
        <v>1</v>
      </c>
      <c r="AP811"/>
    </row>
    <row r="812" spans="1:42" ht="35.450000000000003" hidden="1" customHeight="1">
      <c r="A812" s="26" t="s">
        <v>1297</v>
      </c>
      <c r="B812" s="34" t="s">
        <v>1298</v>
      </c>
      <c r="C812" s="26">
        <v>302785</v>
      </c>
      <c r="D812" s="35" t="s">
        <v>1299</v>
      </c>
      <c r="E812" s="35" t="s">
        <v>1300</v>
      </c>
      <c r="F812" s="36">
        <v>6</v>
      </c>
      <c r="G812" s="33"/>
      <c r="H812" s="34">
        <v>1</v>
      </c>
      <c r="I812" s="32"/>
      <c r="J812" s="32"/>
      <c r="K812" s="31"/>
      <c r="L812" s="31"/>
      <c r="M812" s="33"/>
      <c r="N812" s="39">
        <v>1242920.54</v>
      </c>
      <c r="O812" s="40" t="s">
        <v>1901</v>
      </c>
      <c r="P812" s="68">
        <v>1</v>
      </c>
      <c r="Q812" s="95" t="s">
        <v>1942</v>
      </c>
      <c r="R812" s="354"/>
      <c r="S812" s="358">
        <v>0.95</v>
      </c>
      <c r="T812" s="313" t="s">
        <v>3362</v>
      </c>
      <c r="U812" s="95"/>
      <c r="V812" s="95"/>
      <c r="W812" s="313" t="s">
        <v>3369</v>
      </c>
      <c r="X812" s="313" t="s">
        <v>3365</v>
      </c>
      <c r="Y812" s="313" t="s">
        <v>3366</v>
      </c>
      <c r="Z812" s="313" t="s">
        <v>3372</v>
      </c>
      <c r="AA812" s="313" t="s">
        <v>3373</v>
      </c>
      <c r="AB812" s="313" t="s">
        <v>3376</v>
      </c>
      <c r="AC812" s="314" t="s">
        <v>3377</v>
      </c>
      <c r="AD812" s="315">
        <v>1233763.67</v>
      </c>
      <c r="AE812" s="113">
        <f t="shared" si="121"/>
        <v>0</v>
      </c>
      <c r="AF812" s="60">
        <f t="shared" si="122"/>
        <v>0</v>
      </c>
      <c r="AG812" s="60">
        <f t="shared" si="123"/>
        <v>0</v>
      </c>
      <c r="AH812" s="60">
        <f t="shared" si="124"/>
        <v>1</v>
      </c>
      <c r="AI812" s="60">
        <f t="shared" si="125"/>
        <v>0</v>
      </c>
      <c r="AJ812" s="60">
        <f t="shared" si="126"/>
        <v>0</v>
      </c>
      <c r="AK812" s="60">
        <f t="shared" si="127"/>
        <v>0</v>
      </c>
      <c r="AL812" s="60">
        <f t="shared" si="128"/>
        <v>0</v>
      </c>
      <c r="AM812" s="60">
        <f t="shared" si="129"/>
        <v>1</v>
      </c>
      <c r="AN812" s="60">
        <f t="shared" si="130"/>
        <v>0</v>
      </c>
      <c r="AP812"/>
    </row>
    <row r="813" spans="1:42" ht="35.450000000000003" hidden="1" customHeight="1">
      <c r="A813" s="26" t="s">
        <v>1297</v>
      </c>
      <c r="B813" s="34" t="s">
        <v>1298</v>
      </c>
      <c r="C813" s="26">
        <v>302786</v>
      </c>
      <c r="D813" s="35" t="s">
        <v>1301</v>
      </c>
      <c r="E813" s="35" t="s">
        <v>1300</v>
      </c>
      <c r="F813" s="36">
        <v>6</v>
      </c>
      <c r="G813" s="33"/>
      <c r="H813" s="34">
        <v>1</v>
      </c>
      <c r="I813" s="32"/>
      <c r="J813" s="32"/>
      <c r="K813" s="31"/>
      <c r="L813" s="31"/>
      <c r="M813" s="33"/>
      <c r="N813" s="39">
        <v>1079432.83</v>
      </c>
      <c r="O813" s="40" t="s">
        <v>1901</v>
      </c>
      <c r="P813" s="68">
        <v>1</v>
      </c>
      <c r="Q813" s="95" t="s">
        <v>1942</v>
      </c>
      <c r="R813" s="354"/>
      <c r="S813" s="358">
        <v>0.95</v>
      </c>
      <c r="T813" s="313" t="s">
        <v>3362</v>
      </c>
      <c r="U813" s="95"/>
      <c r="V813" s="95"/>
      <c r="W813" s="313" t="s">
        <v>3370</v>
      </c>
      <c r="X813" s="313" t="s">
        <v>3365</v>
      </c>
      <c r="Y813" s="313" t="s">
        <v>3366</v>
      </c>
      <c r="Z813" s="313" t="s">
        <v>3372</v>
      </c>
      <c r="AA813" s="313" t="s">
        <v>3373</v>
      </c>
      <c r="AB813" s="313" t="s">
        <v>3376</v>
      </c>
      <c r="AC813" s="314" t="s">
        <v>3377</v>
      </c>
      <c r="AD813" s="315">
        <v>1070675.04</v>
      </c>
      <c r="AE813" s="113">
        <f t="shared" si="121"/>
        <v>0</v>
      </c>
      <c r="AF813" s="60">
        <f t="shared" si="122"/>
        <v>0</v>
      </c>
      <c r="AG813" s="60">
        <f t="shared" si="123"/>
        <v>0</v>
      </c>
      <c r="AH813" s="60">
        <f t="shared" si="124"/>
        <v>1</v>
      </c>
      <c r="AI813" s="60">
        <f t="shared" si="125"/>
        <v>0</v>
      </c>
      <c r="AJ813" s="60">
        <f t="shared" si="126"/>
        <v>0</v>
      </c>
      <c r="AK813" s="60">
        <f t="shared" si="127"/>
        <v>0</v>
      </c>
      <c r="AL813" s="60">
        <f t="shared" si="128"/>
        <v>0</v>
      </c>
      <c r="AM813" s="60">
        <f t="shared" si="129"/>
        <v>1</v>
      </c>
      <c r="AN813" s="60">
        <f t="shared" si="130"/>
        <v>0</v>
      </c>
      <c r="AP813"/>
    </row>
    <row r="814" spans="1:42" ht="35.450000000000003" hidden="1" customHeight="1">
      <c r="A814" s="26" t="s">
        <v>1297</v>
      </c>
      <c r="B814" s="34" t="s">
        <v>1298</v>
      </c>
      <c r="C814" s="26">
        <v>302787</v>
      </c>
      <c r="D814" s="35" t="s">
        <v>1303</v>
      </c>
      <c r="E814" s="35" t="s">
        <v>1300</v>
      </c>
      <c r="F814" s="36">
        <v>6</v>
      </c>
      <c r="G814" s="33"/>
      <c r="H814" s="34">
        <v>1</v>
      </c>
      <c r="I814" s="32"/>
      <c r="J814" s="32"/>
      <c r="K814" s="31"/>
      <c r="L814" s="31"/>
      <c r="M814" s="33"/>
      <c r="N814" s="39">
        <v>1062593.6100000001</v>
      </c>
      <c r="O814" s="40" t="s">
        <v>1901</v>
      </c>
      <c r="P814" s="68">
        <v>1</v>
      </c>
      <c r="Q814" s="95" t="s">
        <v>1942</v>
      </c>
      <c r="R814" s="354"/>
      <c r="S814" s="358">
        <v>0.95</v>
      </c>
      <c r="T814" s="313" t="s">
        <v>3362</v>
      </c>
      <c r="U814" s="95"/>
      <c r="V814" s="95"/>
      <c r="W814" s="313" t="s">
        <v>3370</v>
      </c>
      <c r="X814" s="313" t="s">
        <v>3365</v>
      </c>
      <c r="Y814" s="313" t="s">
        <v>3366</v>
      </c>
      <c r="Z814" s="313" t="s">
        <v>3372</v>
      </c>
      <c r="AA814" s="313" t="s">
        <v>3373</v>
      </c>
      <c r="AB814" s="313" t="s">
        <v>3376</v>
      </c>
      <c r="AC814" s="314" t="s">
        <v>3377</v>
      </c>
      <c r="AD814" s="315">
        <v>1053919.5900000001</v>
      </c>
      <c r="AE814" s="113">
        <f t="shared" si="121"/>
        <v>0</v>
      </c>
      <c r="AF814" s="60">
        <f t="shared" si="122"/>
        <v>0</v>
      </c>
      <c r="AG814" s="60">
        <f t="shared" si="123"/>
        <v>0</v>
      </c>
      <c r="AH814" s="60">
        <f t="shared" si="124"/>
        <v>1</v>
      </c>
      <c r="AI814" s="60">
        <f t="shared" si="125"/>
        <v>0</v>
      </c>
      <c r="AJ814" s="60">
        <f t="shared" si="126"/>
        <v>0</v>
      </c>
      <c r="AK814" s="60">
        <f t="shared" si="127"/>
        <v>0</v>
      </c>
      <c r="AL814" s="60">
        <f t="shared" si="128"/>
        <v>0</v>
      </c>
      <c r="AM814" s="60">
        <f t="shared" si="129"/>
        <v>1</v>
      </c>
      <c r="AN814" s="60">
        <f t="shared" si="130"/>
        <v>0</v>
      </c>
      <c r="AP814"/>
    </row>
    <row r="815" spans="1:42" ht="35.450000000000003" hidden="1" customHeight="1">
      <c r="A815" s="26" t="s">
        <v>1297</v>
      </c>
      <c r="B815" s="34" t="s">
        <v>1298</v>
      </c>
      <c r="C815" s="26">
        <v>302792</v>
      </c>
      <c r="D815" s="35" t="s">
        <v>1302</v>
      </c>
      <c r="E815" s="35" t="s">
        <v>1300</v>
      </c>
      <c r="F815" s="36">
        <v>6</v>
      </c>
      <c r="G815" s="33"/>
      <c r="H815" s="34">
        <v>1</v>
      </c>
      <c r="I815" s="32"/>
      <c r="J815" s="32"/>
      <c r="K815" s="31"/>
      <c r="L815" s="31"/>
      <c r="M815" s="33"/>
      <c r="N815" s="39">
        <v>735237.11</v>
      </c>
      <c r="O815" s="40" t="s">
        <v>1901</v>
      </c>
      <c r="P815" s="68">
        <v>1</v>
      </c>
      <c r="Q815" s="95" t="s">
        <v>1942</v>
      </c>
      <c r="R815" s="354"/>
      <c r="S815" s="358">
        <v>0.95</v>
      </c>
      <c r="T815" s="313" t="s">
        <v>3362</v>
      </c>
      <c r="U815" s="95"/>
      <c r="V815" s="95"/>
      <c r="W815" s="313" t="s">
        <v>3371</v>
      </c>
      <c r="X815" s="313" t="s">
        <v>3365</v>
      </c>
      <c r="Y815" s="313" t="s">
        <v>3366</v>
      </c>
      <c r="Z815" s="313" t="s">
        <v>3372</v>
      </c>
      <c r="AA815" s="313" t="s">
        <v>3373</v>
      </c>
      <c r="AB815" s="313" t="s">
        <v>3376</v>
      </c>
      <c r="AC815" s="314" t="s">
        <v>3377</v>
      </c>
      <c r="AD815" s="315">
        <v>729079.2</v>
      </c>
      <c r="AE815" s="113">
        <f t="shared" si="121"/>
        <v>0</v>
      </c>
      <c r="AF815" s="60">
        <f t="shared" si="122"/>
        <v>0</v>
      </c>
      <c r="AG815" s="60">
        <f t="shared" si="123"/>
        <v>0</v>
      </c>
      <c r="AH815" s="60">
        <f t="shared" si="124"/>
        <v>1</v>
      </c>
      <c r="AI815" s="60">
        <f t="shared" si="125"/>
        <v>0</v>
      </c>
      <c r="AJ815" s="60">
        <f t="shared" si="126"/>
        <v>0</v>
      </c>
      <c r="AK815" s="60">
        <f t="shared" si="127"/>
        <v>0</v>
      </c>
      <c r="AL815" s="60">
        <f t="shared" si="128"/>
        <v>0</v>
      </c>
      <c r="AM815" s="60">
        <f t="shared" si="129"/>
        <v>1</v>
      </c>
      <c r="AN815" s="60">
        <f t="shared" si="130"/>
        <v>0</v>
      </c>
      <c r="AP815"/>
    </row>
    <row r="816" spans="1:42" ht="35.450000000000003" hidden="1" customHeight="1">
      <c r="A816" s="26" t="s">
        <v>1297</v>
      </c>
      <c r="B816" s="34" t="s">
        <v>1298</v>
      </c>
      <c r="C816" s="26">
        <v>302793</v>
      </c>
      <c r="D816" s="35" t="s">
        <v>1304</v>
      </c>
      <c r="E816" s="35" t="s">
        <v>1300</v>
      </c>
      <c r="F816" s="36">
        <v>6</v>
      </c>
      <c r="G816" s="33"/>
      <c r="H816" s="34">
        <v>1</v>
      </c>
      <c r="I816" s="32"/>
      <c r="J816" s="32"/>
      <c r="K816" s="31"/>
      <c r="L816" s="31"/>
      <c r="M816" s="33"/>
      <c r="N816" s="39">
        <v>1470360.01</v>
      </c>
      <c r="O816" s="40" t="s">
        <v>1901</v>
      </c>
      <c r="P816" s="68">
        <v>1</v>
      </c>
      <c r="Q816" s="95" t="s">
        <v>1942</v>
      </c>
      <c r="R816" s="354"/>
      <c r="S816" s="358">
        <v>0.95</v>
      </c>
      <c r="T816" s="313" t="s">
        <v>3362</v>
      </c>
      <c r="U816" s="95"/>
      <c r="V816" s="95"/>
      <c r="W816" s="313" t="s">
        <v>3370</v>
      </c>
      <c r="X816" s="313" t="s">
        <v>3365</v>
      </c>
      <c r="Y816" s="313" t="s">
        <v>3366</v>
      </c>
      <c r="Z816" s="313" t="s">
        <v>3372</v>
      </c>
      <c r="AA816" s="313" t="s">
        <v>3373</v>
      </c>
      <c r="AB816" s="313" t="s">
        <v>3376</v>
      </c>
      <c r="AC816" s="314" t="s">
        <v>3377</v>
      </c>
      <c r="AD816" s="315">
        <v>1459657.31</v>
      </c>
      <c r="AE816" s="113">
        <f t="shared" si="121"/>
        <v>0</v>
      </c>
      <c r="AF816" s="60">
        <f t="shared" si="122"/>
        <v>0</v>
      </c>
      <c r="AG816" s="60">
        <f t="shared" si="123"/>
        <v>0</v>
      </c>
      <c r="AH816" s="60">
        <f t="shared" si="124"/>
        <v>1</v>
      </c>
      <c r="AI816" s="60">
        <f t="shared" si="125"/>
        <v>0</v>
      </c>
      <c r="AJ816" s="60">
        <f t="shared" si="126"/>
        <v>0</v>
      </c>
      <c r="AK816" s="60">
        <f t="shared" si="127"/>
        <v>0</v>
      </c>
      <c r="AL816" s="60">
        <f t="shared" si="128"/>
        <v>0</v>
      </c>
      <c r="AM816" s="60">
        <f t="shared" si="129"/>
        <v>1</v>
      </c>
      <c r="AN816" s="60">
        <f t="shared" si="130"/>
        <v>0</v>
      </c>
      <c r="AP816"/>
    </row>
    <row r="817" spans="1:42" ht="35.450000000000003" hidden="1" customHeight="1">
      <c r="A817" s="26" t="s">
        <v>1297</v>
      </c>
      <c r="B817" s="34" t="s">
        <v>1298</v>
      </c>
      <c r="C817" s="26">
        <v>302796</v>
      </c>
      <c r="D817" s="35" t="s">
        <v>1306</v>
      </c>
      <c r="E817" s="35" t="s">
        <v>1300</v>
      </c>
      <c r="F817" s="36">
        <v>6</v>
      </c>
      <c r="G817" s="33"/>
      <c r="H817" s="34">
        <v>1</v>
      </c>
      <c r="I817" s="32"/>
      <c r="J817" s="32"/>
      <c r="K817" s="31"/>
      <c r="L817" s="31"/>
      <c r="M817" s="33"/>
      <c r="N817" s="39">
        <v>1211309.76</v>
      </c>
      <c r="O817" s="40" t="s">
        <v>1901</v>
      </c>
      <c r="P817" s="68">
        <v>1</v>
      </c>
      <c r="Q817" s="95" t="s">
        <v>1942</v>
      </c>
      <c r="R817" s="354"/>
      <c r="S817" s="358">
        <v>0.95</v>
      </c>
      <c r="T817" s="313" t="s">
        <v>3362</v>
      </c>
      <c r="U817" s="95"/>
      <c r="V817" s="95"/>
      <c r="W817" s="313" t="s">
        <v>3371</v>
      </c>
      <c r="X817" s="313" t="s">
        <v>3365</v>
      </c>
      <c r="Y817" s="313" t="s">
        <v>3366</v>
      </c>
      <c r="Z817" s="313" t="s">
        <v>3372</v>
      </c>
      <c r="AA817" s="313" t="s">
        <v>3373</v>
      </c>
      <c r="AB817" s="313" t="s">
        <v>3376</v>
      </c>
      <c r="AC817" s="314" t="s">
        <v>3377</v>
      </c>
      <c r="AD817" s="315">
        <v>1203264.7</v>
      </c>
      <c r="AE817" s="113">
        <f t="shared" si="121"/>
        <v>0</v>
      </c>
      <c r="AF817" s="60">
        <f t="shared" si="122"/>
        <v>0</v>
      </c>
      <c r="AG817" s="60">
        <f t="shared" si="123"/>
        <v>0</v>
      </c>
      <c r="AH817" s="60">
        <f t="shared" si="124"/>
        <v>1</v>
      </c>
      <c r="AI817" s="60">
        <f t="shared" si="125"/>
        <v>0</v>
      </c>
      <c r="AJ817" s="60">
        <f t="shared" si="126"/>
        <v>0</v>
      </c>
      <c r="AK817" s="60">
        <f t="shared" si="127"/>
        <v>0</v>
      </c>
      <c r="AL817" s="60">
        <f t="shared" si="128"/>
        <v>0</v>
      </c>
      <c r="AM817" s="60">
        <f t="shared" si="129"/>
        <v>1</v>
      </c>
      <c r="AN817" s="60">
        <f t="shared" si="130"/>
        <v>0</v>
      </c>
      <c r="AP817"/>
    </row>
    <row r="818" spans="1:42" ht="35.450000000000003" hidden="1" customHeight="1">
      <c r="A818" s="26" t="s">
        <v>1297</v>
      </c>
      <c r="B818" s="34" t="s">
        <v>1298</v>
      </c>
      <c r="C818" s="26">
        <v>302797</v>
      </c>
      <c r="D818" s="35" t="s">
        <v>1307</v>
      </c>
      <c r="E818" s="35" t="s">
        <v>1300</v>
      </c>
      <c r="F818" s="36">
        <v>6</v>
      </c>
      <c r="G818" s="33"/>
      <c r="H818" s="34">
        <v>1</v>
      </c>
      <c r="I818" s="32"/>
      <c r="J818" s="32"/>
      <c r="K818" s="31"/>
      <c r="L818" s="31"/>
      <c r="M818" s="33"/>
      <c r="N818" s="39">
        <v>777804.47</v>
      </c>
      <c r="O818" s="40" t="s">
        <v>1901</v>
      </c>
      <c r="P818" s="68">
        <v>1</v>
      </c>
      <c r="Q818" s="95" t="s">
        <v>1942</v>
      </c>
      <c r="R818" s="354"/>
      <c r="S818" s="358">
        <v>0.95</v>
      </c>
      <c r="T818" s="313" t="s">
        <v>3362</v>
      </c>
      <c r="U818" s="95"/>
      <c r="V818" s="95"/>
      <c r="W818" s="313" t="s">
        <v>3371</v>
      </c>
      <c r="X818" s="313" t="s">
        <v>3365</v>
      </c>
      <c r="Y818" s="313" t="s">
        <v>3366</v>
      </c>
      <c r="Z818" s="313" t="s">
        <v>3372</v>
      </c>
      <c r="AA818" s="313" t="s">
        <v>3373</v>
      </c>
      <c r="AB818" s="313" t="s">
        <v>3376</v>
      </c>
      <c r="AC818" s="314" t="s">
        <v>3377</v>
      </c>
      <c r="AD818" s="315">
        <v>771434.8</v>
      </c>
      <c r="AE818" s="113">
        <f t="shared" si="121"/>
        <v>0</v>
      </c>
      <c r="AF818" s="60">
        <f t="shared" si="122"/>
        <v>0</v>
      </c>
      <c r="AG818" s="60">
        <f t="shared" si="123"/>
        <v>0</v>
      </c>
      <c r="AH818" s="60">
        <f t="shared" si="124"/>
        <v>1</v>
      </c>
      <c r="AI818" s="60">
        <f t="shared" si="125"/>
        <v>0</v>
      </c>
      <c r="AJ818" s="60">
        <f t="shared" si="126"/>
        <v>0</v>
      </c>
      <c r="AK818" s="60">
        <f t="shared" si="127"/>
        <v>0</v>
      </c>
      <c r="AL818" s="60">
        <f t="shared" si="128"/>
        <v>0</v>
      </c>
      <c r="AM818" s="60">
        <f t="shared" si="129"/>
        <v>1</v>
      </c>
      <c r="AN818" s="60">
        <f t="shared" si="130"/>
        <v>0</v>
      </c>
      <c r="AP818"/>
    </row>
    <row r="819" spans="1:42" ht="35.450000000000003" hidden="1" customHeight="1">
      <c r="A819" s="26" t="s">
        <v>1297</v>
      </c>
      <c r="B819" s="34" t="s">
        <v>1298</v>
      </c>
      <c r="C819" s="26">
        <v>302798</v>
      </c>
      <c r="D819" s="35" t="s">
        <v>1305</v>
      </c>
      <c r="E819" s="35" t="s">
        <v>1300</v>
      </c>
      <c r="F819" s="36">
        <v>6</v>
      </c>
      <c r="G819" s="33"/>
      <c r="H819" s="34">
        <v>1</v>
      </c>
      <c r="I819" s="32"/>
      <c r="J819" s="32"/>
      <c r="K819" s="31"/>
      <c r="L819" s="31"/>
      <c r="M819" s="33"/>
      <c r="N819" s="39">
        <v>1178458.45</v>
      </c>
      <c r="O819" s="40" t="s">
        <v>1901</v>
      </c>
      <c r="P819" s="68">
        <v>1</v>
      </c>
      <c r="Q819" s="95" t="s">
        <v>1942</v>
      </c>
      <c r="R819" s="354"/>
      <c r="S819" s="358">
        <v>0.95</v>
      </c>
      <c r="T819" s="313" t="s">
        <v>3362</v>
      </c>
      <c r="U819" s="95"/>
      <c r="V819" s="95"/>
      <c r="W819" s="313" t="s">
        <v>3369</v>
      </c>
      <c r="X819" s="313" t="s">
        <v>3365</v>
      </c>
      <c r="Y819" s="313" t="s">
        <v>3366</v>
      </c>
      <c r="Z819" s="313" t="s">
        <v>3372</v>
      </c>
      <c r="AA819" s="313" t="s">
        <v>3373</v>
      </c>
      <c r="AB819" s="313" t="s">
        <v>3376</v>
      </c>
      <c r="AC819" s="314" t="s">
        <v>3377</v>
      </c>
      <c r="AD819" s="315">
        <v>1169522.29</v>
      </c>
      <c r="AE819" s="113">
        <f t="shared" si="121"/>
        <v>0</v>
      </c>
      <c r="AF819" s="60">
        <f t="shared" si="122"/>
        <v>0</v>
      </c>
      <c r="AG819" s="60">
        <f t="shared" si="123"/>
        <v>0</v>
      </c>
      <c r="AH819" s="60">
        <f t="shared" si="124"/>
        <v>1</v>
      </c>
      <c r="AI819" s="60">
        <f t="shared" si="125"/>
        <v>0</v>
      </c>
      <c r="AJ819" s="60">
        <f t="shared" si="126"/>
        <v>0</v>
      </c>
      <c r="AK819" s="60">
        <f t="shared" si="127"/>
        <v>0</v>
      </c>
      <c r="AL819" s="60">
        <f t="shared" si="128"/>
        <v>0</v>
      </c>
      <c r="AM819" s="60">
        <f t="shared" si="129"/>
        <v>1</v>
      </c>
      <c r="AN819" s="60">
        <f t="shared" si="130"/>
        <v>0</v>
      </c>
      <c r="AP819"/>
    </row>
    <row r="820" spans="1:42" ht="35.450000000000003" hidden="1" customHeight="1">
      <c r="A820" s="26" t="s">
        <v>1297</v>
      </c>
      <c r="B820" s="34" t="s">
        <v>1298</v>
      </c>
      <c r="C820" s="26">
        <v>302800</v>
      </c>
      <c r="D820" s="35" t="s">
        <v>1308</v>
      </c>
      <c r="E820" s="35" t="s">
        <v>1300</v>
      </c>
      <c r="F820" s="36">
        <v>6</v>
      </c>
      <c r="G820" s="33"/>
      <c r="H820" s="34">
        <v>1</v>
      </c>
      <c r="I820" s="32"/>
      <c r="J820" s="32"/>
      <c r="K820" s="31"/>
      <c r="L820" s="31"/>
      <c r="M820" s="33"/>
      <c r="N820" s="39">
        <v>1066144.1399999999</v>
      </c>
      <c r="O820" s="40" t="s">
        <v>1901</v>
      </c>
      <c r="P820" s="68">
        <v>1</v>
      </c>
      <c r="Q820" s="95" t="s">
        <v>1942</v>
      </c>
      <c r="R820" s="354"/>
      <c r="S820" s="358">
        <v>0.95</v>
      </c>
      <c r="T820" s="313" t="s">
        <v>3362</v>
      </c>
      <c r="U820" s="95"/>
      <c r="V820" s="95"/>
      <c r="W820" s="313" t="s">
        <v>3371</v>
      </c>
      <c r="X820" s="313" t="s">
        <v>3365</v>
      </c>
      <c r="Y820" s="313" t="s">
        <v>3366</v>
      </c>
      <c r="Z820" s="313" t="s">
        <v>3372</v>
      </c>
      <c r="AA820" s="313" t="s">
        <v>3373</v>
      </c>
      <c r="AB820" s="313" t="s">
        <v>3376</v>
      </c>
      <c r="AC820" s="314" t="s">
        <v>3377</v>
      </c>
      <c r="AD820" s="315">
        <v>1058821.3</v>
      </c>
      <c r="AE820" s="113">
        <f t="shared" si="121"/>
        <v>0</v>
      </c>
      <c r="AF820" s="60">
        <f t="shared" si="122"/>
        <v>0</v>
      </c>
      <c r="AG820" s="60">
        <f t="shared" si="123"/>
        <v>0</v>
      </c>
      <c r="AH820" s="60">
        <f t="shared" si="124"/>
        <v>1</v>
      </c>
      <c r="AI820" s="60">
        <f t="shared" si="125"/>
        <v>0</v>
      </c>
      <c r="AJ820" s="60">
        <f t="shared" si="126"/>
        <v>0</v>
      </c>
      <c r="AK820" s="60">
        <f t="shared" si="127"/>
        <v>0</v>
      </c>
      <c r="AL820" s="60">
        <f t="shared" si="128"/>
        <v>0</v>
      </c>
      <c r="AM820" s="60">
        <f t="shared" si="129"/>
        <v>1</v>
      </c>
      <c r="AN820" s="60">
        <f t="shared" si="130"/>
        <v>0</v>
      </c>
      <c r="AP820"/>
    </row>
    <row r="821" spans="1:42" ht="35.450000000000003" hidden="1" customHeight="1">
      <c r="A821" s="26" t="s">
        <v>1297</v>
      </c>
      <c r="B821" s="34" t="s">
        <v>1298</v>
      </c>
      <c r="C821" s="26">
        <v>302801</v>
      </c>
      <c r="D821" s="35" t="s">
        <v>1310</v>
      </c>
      <c r="E821" s="35" t="s">
        <v>1300</v>
      </c>
      <c r="F821" s="36">
        <v>6</v>
      </c>
      <c r="G821" s="33"/>
      <c r="H821" s="34">
        <v>1</v>
      </c>
      <c r="I821" s="32"/>
      <c r="J821" s="32"/>
      <c r="K821" s="31"/>
      <c r="L821" s="31"/>
      <c r="M821" s="33"/>
      <c r="N821" s="39">
        <v>1141365.67</v>
      </c>
      <c r="O821" s="40" t="s">
        <v>1901</v>
      </c>
      <c r="P821" s="68">
        <v>1</v>
      </c>
      <c r="Q821" s="95" t="s">
        <v>1942</v>
      </c>
      <c r="R821" s="354"/>
      <c r="S821" s="358">
        <v>0.95</v>
      </c>
      <c r="T821" s="313" t="s">
        <v>3362</v>
      </c>
      <c r="U821" s="95"/>
      <c r="V821" s="95"/>
      <c r="W821" s="313" t="s">
        <v>3369</v>
      </c>
      <c r="X821" s="313" t="s">
        <v>3365</v>
      </c>
      <c r="Y821" s="313" t="s">
        <v>3366</v>
      </c>
      <c r="Z821" s="313" t="s">
        <v>3372</v>
      </c>
      <c r="AA821" s="313" t="s">
        <v>3373</v>
      </c>
      <c r="AB821" s="313" t="s">
        <v>3376</v>
      </c>
      <c r="AC821" s="314" t="s">
        <v>3377</v>
      </c>
      <c r="AD821" s="315">
        <v>1132714.04</v>
      </c>
      <c r="AE821" s="113">
        <f t="shared" si="121"/>
        <v>0</v>
      </c>
      <c r="AF821" s="60">
        <f t="shared" si="122"/>
        <v>0</v>
      </c>
      <c r="AG821" s="60">
        <f t="shared" si="123"/>
        <v>0</v>
      </c>
      <c r="AH821" s="60">
        <f t="shared" si="124"/>
        <v>1</v>
      </c>
      <c r="AI821" s="60">
        <f t="shared" si="125"/>
        <v>0</v>
      </c>
      <c r="AJ821" s="60">
        <f t="shared" si="126"/>
        <v>0</v>
      </c>
      <c r="AK821" s="60">
        <f t="shared" si="127"/>
        <v>0</v>
      </c>
      <c r="AL821" s="60">
        <f t="shared" si="128"/>
        <v>0</v>
      </c>
      <c r="AM821" s="60">
        <f t="shared" si="129"/>
        <v>1</v>
      </c>
      <c r="AN821" s="60">
        <f t="shared" si="130"/>
        <v>0</v>
      </c>
      <c r="AP821"/>
    </row>
    <row r="822" spans="1:42" ht="35.450000000000003" hidden="1" customHeight="1">
      <c r="A822" s="26" t="s">
        <v>1297</v>
      </c>
      <c r="B822" s="34" t="s">
        <v>1298</v>
      </c>
      <c r="C822" s="26">
        <v>312101</v>
      </c>
      <c r="D822" s="35" t="s">
        <v>1309</v>
      </c>
      <c r="E822" s="35" t="s">
        <v>1300</v>
      </c>
      <c r="F822" s="36">
        <v>6</v>
      </c>
      <c r="G822" s="33"/>
      <c r="H822" s="34">
        <v>1</v>
      </c>
      <c r="I822" s="32"/>
      <c r="J822" s="32"/>
      <c r="K822" s="31"/>
      <c r="L822" s="31"/>
      <c r="M822" s="33"/>
      <c r="N822" s="39">
        <v>1015085.74</v>
      </c>
      <c r="O822" s="40" t="s">
        <v>1901</v>
      </c>
      <c r="P822" s="68">
        <v>1</v>
      </c>
      <c r="Q822" s="95" t="s">
        <v>1942</v>
      </c>
      <c r="R822" s="354"/>
      <c r="S822" s="358">
        <v>0.95</v>
      </c>
      <c r="T822" s="313" t="s">
        <v>3362</v>
      </c>
      <c r="U822" s="95"/>
      <c r="V822" s="95"/>
      <c r="W822" s="313" t="s">
        <v>3370</v>
      </c>
      <c r="X822" s="313" t="s">
        <v>3365</v>
      </c>
      <c r="Y822" s="313" t="s">
        <v>3366</v>
      </c>
      <c r="Z822" s="313" t="s">
        <v>3372</v>
      </c>
      <c r="AA822" s="313" t="s">
        <v>3373</v>
      </c>
      <c r="AB822" s="313" t="s">
        <v>3376</v>
      </c>
      <c r="AC822" s="314" t="s">
        <v>3377</v>
      </c>
      <c r="AD822" s="316">
        <v>1006648.06</v>
      </c>
      <c r="AE822" s="113">
        <f t="shared" si="121"/>
        <v>0</v>
      </c>
      <c r="AF822" s="60">
        <f t="shared" si="122"/>
        <v>0</v>
      </c>
      <c r="AG822" s="60">
        <f t="shared" si="123"/>
        <v>0</v>
      </c>
      <c r="AH822" s="60">
        <f t="shared" si="124"/>
        <v>1</v>
      </c>
      <c r="AI822" s="60">
        <f t="shared" si="125"/>
        <v>0</v>
      </c>
      <c r="AJ822" s="60">
        <f t="shared" si="126"/>
        <v>0</v>
      </c>
      <c r="AK822" s="60">
        <f t="shared" si="127"/>
        <v>0</v>
      </c>
      <c r="AL822" s="60">
        <f t="shared" si="128"/>
        <v>0</v>
      </c>
      <c r="AM822" s="60">
        <f t="shared" si="129"/>
        <v>1</v>
      </c>
      <c r="AN822" s="60">
        <f t="shared" si="130"/>
        <v>0</v>
      </c>
      <c r="AP822"/>
    </row>
    <row r="823" spans="1:42" ht="35.450000000000003" hidden="1" customHeight="1">
      <c r="A823" s="26" t="s">
        <v>1297</v>
      </c>
      <c r="B823" s="34" t="s">
        <v>1469</v>
      </c>
      <c r="C823" s="26">
        <v>302669</v>
      </c>
      <c r="D823" s="35" t="s">
        <v>1694</v>
      </c>
      <c r="E823" s="35" t="s">
        <v>1637</v>
      </c>
      <c r="F823" s="36">
        <v>0</v>
      </c>
      <c r="G823" s="33"/>
      <c r="H823" s="34">
        <v>1</v>
      </c>
      <c r="I823" s="32"/>
      <c r="J823" s="32"/>
      <c r="K823" s="31"/>
      <c r="L823" s="31"/>
      <c r="M823" s="33"/>
      <c r="N823" s="39">
        <v>5285721.3</v>
      </c>
      <c r="O823" s="40" t="s">
        <v>1901</v>
      </c>
      <c r="P823" s="68">
        <v>1</v>
      </c>
      <c r="Q823" s="95" t="s">
        <v>2131</v>
      </c>
      <c r="R823" s="354">
        <v>0.65</v>
      </c>
      <c r="S823" s="347">
        <v>1</v>
      </c>
      <c r="T823" s="95"/>
      <c r="U823" s="95"/>
      <c r="V823" s="318">
        <v>5460136</v>
      </c>
      <c r="W823" s="318" t="s">
        <v>3379</v>
      </c>
      <c r="X823" s="292" t="s">
        <v>2126</v>
      </c>
      <c r="Y823" s="50" t="s">
        <v>3380</v>
      </c>
      <c r="Z823" s="292" t="s">
        <v>3381</v>
      </c>
      <c r="AA823" s="320" t="s">
        <v>3394</v>
      </c>
      <c r="AB823" s="292" t="s">
        <v>3395</v>
      </c>
      <c r="AC823" s="292" t="s">
        <v>3396</v>
      </c>
      <c r="AD823" s="321">
        <v>4974653.0199999996</v>
      </c>
      <c r="AE823" s="113">
        <f t="shared" si="121"/>
        <v>0</v>
      </c>
      <c r="AF823" s="60">
        <f t="shared" si="122"/>
        <v>0</v>
      </c>
      <c r="AG823" s="60">
        <f t="shared" si="123"/>
        <v>0</v>
      </c>
      <c r="AH823" s="60">
        <f t="shared" si="124"/>
        <v>0</v>
      </c>
      <c r="AI823" s="60">
        <f t="shared" si="125"/>
        <v>1</v>
      </c>
      <c r="AJ823" s="60">
        <f t="shared" si="126"/>
        <v>0</v>
      </c>
      <c r="AK823" s="60">
        <f t="shared" si="127"/>
        <v>0</v>
      </c>
      <c r="AL823" s="60">
        <f t="shared" si="128"/>
        <v>0</v>
      </c>
      <c r="AM823" s="60">
        <f t="shared" si="129"/>
        <v>0</v>
      </c>
      <c r="AN823" s="60">
        <f t="shared" si="130"/>
        <v>1</v>
      </c>
      <c r="AP823"/>
    </row>
    <row r="824" spans="1:42" ht="35.450000000000003" hidden="1" customHeight="1">
      <c r="A824" s="26" t="s">
        <v>1297</v>
      </c>
      <c r="B824" s="34" t="s">
        <v>1469</v>
      </c>
      <c r="C824" s="26">
        <v>302652</v>
      </c>
      <c r="D824" s="35" t="s">
        <v>1686</v>
      </c>
      <c r="E824" s="35" t="s">
        <v>1458</v>
      </c>
      <c r="F824" s="36">
        <v>3</v>
      </c>
      <c r="G824" s="33"/>
      <c r="H824" s="34">
        <v>1</v>
      </c>
      <c r="I824" s="32"/>
      <c r="J824" s="32"/>
      <c r="K824" s="31"/>
      <c r="L824" s="31"/>
      <c r="M824" s="33"/>
      <c r="N824" s="39">
        <v>3764775.05</v>
      </c>
      <c r="O824" s="40" t="s">
        <v>1901</v>
      </c>
      <c r="P824" s="68">
        <v>1</v>
      </c>
      <c r="Q824" s="95" t="s">
        <v>1942</v>
      </c>
      <c r="R824" s="354">
        <v>0.56999999999999995</v>
      </c>
      <c r="S824" s="347">
        <v>0.95</v>
      </c>
      <c r="T824" s="95"/>
      <c r="U824" s="95"/>
      <c r="V824" s="318">
        <v>5460154</v>
      </c>
      <c r="W824" s="318" t="s">
        <v>3382</v>
      </c>
      <c r="X824" s="292" t="s">
        <v>2126</v>
      </c>
      <c r="Y824" s="50" t="s">
        <v>3380</v>
      </c>
      <c r="Z824" s="318" t="s">
        <v>3383</v>
      </c>
      <c r="AA824" s="320" t="s">
        <v>3394</v>
      </c>
      <c r="AB824" s="292" t="s">
        <v>3395</v>
      </c>
      <c r="AC824" s="292" t="s">
        <v>3397</v>
      </c>
      <c r="AD824" s="321">
        <v>3721032.46</v>
      </c>
      <c r="AE824" s="113">
        <f t="shared" si="121"/>
        <v>0</v>
      </c>
      <c r="AF824" s="60">
        <f t="shared" si="122"/>
        <v>0</v>
      </c>
      <c r="AG824" s="60">
        <f t="shared" si="123"/>
        <v>0</v>
      </c>
      <c r="AH824" s="60">
        <f t="shared" si="124"/>
        <v>1</v>
      </c>
      <c r="AI824" s="60">
        <f t="shared" si="125"/>
        <v>0</v>
      </c>
      <c r="AJ824" s="60">
        <f t="shared" si="126"/>
        <v>0</v>
      </c>
      <c r="AK824" s="60">
        <f t="shared" si="127"/>
        <v>0</v>
      </c>
      <c r="AL824" s="60">
        <f t="shared" si="128"/>
        <v>0</v>
      </c>
      <c r="AM824" s="60">
        <f t="shared" si="129"/>
        <v>1</v>
      </c>
      <c r="AN824" s="60">
        <f t="shared" si="130"/>
        <v>0</v>
      </c>
      <c r="AP824"/>
    </row>
    <row r="825" spans="1:42" ht="35.450000000000003" hidden="1" customHeight="1">
      <c r="A825" s="26" t="s">
        <v>1297</v>
      </c>
      <c r="B825" s="34" t="s">
        <v>1469</v>
      </c>
      <c r="C825" s="26">
        <v>302678</v>
      </c>
      <c r="D825" s="35" t="s">
        <v>1689</v>
      </c>
      <c r="E825" s="35" t="s">
        <v>1458</v>
      </c>
      <c r="F825" s="36">
        <v>3</v>
      </c>
      <c r="G825" s="33"/>
      <c r="H825" s="34">
        <v>1</v>
      </c>
      <c r="I825" s="32"/>
      <c r="J825" s="32"/>
      <c r="K825" s="31"/>
      <c r="L825" s="31"/>
      <c r="M825" s="33"/>
      <c r="N825" s="39">
        <v>3817604.51</v>
      </c>
      <c r="O825" s="40" t="s">
        <v>1901</v>
      </c>
      <c r="P825" s="68">
        <v>1</v>
      </c>
      <c r="Q825" s="95" t="s">
        <v>2131</v>
      </c>
      <c r="R825" s="354">
        <v>0.39</v>
      </c>
      <c r="S825" s="317">
        <v>1</v>
      </c>
      <c r="T825" s="95"/>
      <c r="U825" s="95"/>
      <c r="V825" s="318">
        <v>5605695</v>
      </c>
      <c r="W825" s="318" t="s">
        <v>3384</v>
      </c>
      <c r="X825" s="292" t="s">
        <v>3385</v>
      </c>
      <c r="Y825" s="318" t="s">
        <v>3084</v>
      </c>
      <c r="Z825" s="318" t="s">
        <v>3085</v>
      </c>
      <c r="AA825" s="318" t="s">
        <v>3398</v>
      </c>
      <c r="AB825" s="318" t="s">
        <v>3399</v>
      </c>
      <c r="AC825" s="292" t="s">
        <v>3400</v>
      </c>
      <c r="AD825" s="321">
        <v>3788330.6</v>
      </c>
      <c r="AE825" s="113">
        <f t="shared" si="121"/>
        <v>0</v>
      </c>
      <c r="AF825" s="60">
        <f t="shared" si="122"/>
        <v>0</v>
      </c>
      <c r="AG825" s="60">
        <f t="shared" si="123"/>
        <v>0</v>
      </c>
      <c r="AH825" s="60">
        <f t="shared" si="124"/>
        <v>0</v>
      </c>
      <c r="AI825" s="60">
        <f t="shared" si="125"/>
        <v>1</v>
      </c>
      <c r="AJ825" s="60">
        <f t="shared" si="126"/>
        <v>0</v>
      </c>
      <c r="AK825" s="60">
        <f t="shared" si="127"/>
        <v>0</v>
      </c>
      <c r="AL825" s="60">
        <f t="shared" si="128"/>
        <v>0</v>
      </c>
      <c r="AM825" s="60">
        <f t="shared" si="129"/>
        <v>0</v>
      </c>
      <c r="AN825" s="60">
        <f t="shared" si="130"/>
        <v>1</v>
      </c>
      <c r="AP825"/>
    </row>
    <row r="826" spans="1:42" ht="35.450000000000003" hidden="1" customHeight="1">
      <c r="A826" s="26" t="s">
        <v>1297</v>
      </c>
      <c r="B826" s="34" t="s">
        <v>1469</v>
      </c>
      <c r="C826" s="26">
        <v>302695</v>
      </c>
      <c r="D826" s="35" t="s">
        <v>1692</v>
      </c>
      <c r="E826" s="35" t="s">
        <v>1693</v>
      </c>
      <c r="F826" s="36">
        <v>3</v>
      </c>
      <c r="G826" s="33"/>
      <c r="H826" s="34">
        <v>1</v>
      </c>
      <c r="I826" s="32"/>
      <c r="J826" s="32"/>
      <c r="K826" s="31"/>
      <c r="L826" s="31"/>
      <c r="M826" s="33"/>
      <c r="N826" s="39">
        <v>5241938.17</v>
      </c>
      <c r="O826" s="40" t="s">
        <v>1901</v>
      </c>
      <c r="P826" s="68">
        <v>1</v>
      </c>
      <c r="Q826" s="95" t="s">
        <v>2131</v>
      </c>
      <c r="R826" s="354">
        <v>0.39</v>
      </c>
      <c r="S826" s="317">
        <v>1</v>
      </c>
      <c r="T826" s="95"/>
      <c r="U826" s="95"/>
      <c r="V826" s="318">
        <v>5605347</v>
      </c>
      <c r="W826" s="318" t="s">
        <v>3386</v>
      </c>
      <c r="X826" s="292" t="s">
        <v>3385</v>
      </c>
      <c r="Y826" s="318" t="s">
        <v>3084</v>
      </c>
      <c r="Z826" s="318" t="s">
        <v>3085</v>
      </c>
      <c r="AA826" s="318" t="s">
        <v>3398</v>
      </c>
      <c r="AB826" s="318" t="s">
        <v>3399</v>
      </c>
      <c r="AC826" s="292" t="s">
        <v>3400</v>
      </c>
      <c r="AD826" s="321">
        <v>5205258.47</v>
      </c>
      <c r="AE826" s="113">
        <f t="shared" si="121"/>
        <v>0</v>
      </c>
      <c r="AF826" s="60">
        <f t="shared" si="122"/>
        <v>0</v>
      </c>
      <c r="AG826" s="60">
        <f t="shared" si="123"/>
        <v>0</v>
      </c>
      <c r="AH826" s="60">
        <f t="shared" si="124"/>
        <v>0</v>
      </c>
      <c r="AI826" s="60">
        <f t="shared" si="125"/>
        <v>1</v>
      </c>
      <c r="AJ826" s="60">
        <f t="shared" si="126"/>
        <v>0</v>
      </c>
      <c r="AK826" s="60">
        <f t="shared" si="127"/>
        <v>0</v>
      </c>
      <c r="AL826" s="60">
        <f t="shared" si="128"/>
        <v>0</v>
      </c>
      <c r="AM826" s="60">
        <f t="shared" si="129"/>
        <v>0</v>
      </c>
      <c r="AN826" s="60">
        <f t="shared" si="130"/>
        <v>1</v>
      </c>
      <c r="AP826"/>
    </row>
    <row r="827" spans="1:42" ht="35.450000000000003" hidden="1" customHeight="1">
      <c r="A827" s="26" t="s">
        <v>1297</v>
      </c>
      <c r="B827" s="34" t="s">
        <v>1469</v>
      </c>
      <c r="C827" s="26">
        <v>302609</v>
      </c>
      <c r="D827" s="35" t="s">
        <v>1695</v>
      </c>
      <c r="E827" s="35" t="s">
        <v>1471</v>
      </c>
      <c r="F827" s="36">
        <v>3</v>
      </c>
      <c r="G827" s="33"/>
      <c r="H827" s="34">
        <v>1</v>
      </c>
      <c r="I827" s="32"/>
      <c r="J827" s="32"/>
      <c r="K827" s="31"/>
      <c r="L827" s="31"/>
      <c r="M827" s="33"/>
      <c r="N827" s="39">
        <v>1274910.45</v>
      </c>
      <c r="O827" s="40" t="s">
        <v>1901</v>
      </c>
      <c r="P827" s="68">
        <v>1</v>
      </c>
      <c r="Q827" s="95" t="s">
        <v>2131</v>
      </c>
      <c r="R827" s="354">
        <v>0.38</v>
      </c>
      <c r="S827" s="317">
        <v>1</v>
      </c>
      <c r="T827" s="95"/>
      <c r="U827" s="95"/>
      <c r="V827" s="318">
        <v>5463534</v>
      </c>
      <c r="W827" s="318" t="s">
        <v>3387</v>
      </c>
      <c r="X827" s="318" t="s">
        <v>1963</v>
      </c>
      <c r="Y827" s="292" t="s">
        <v>2127</v>
      </c>
      <c r="Z827" s="318" t="s">
        <v>3388</v>
      </c>
      <c r="AA827" s="320" t="s">
        <v>3394</v>
      </c>
      <c r="AB827" s="292" t="s">
        <v>3395</v>
      </c>
      <c r="AC827" s="292" t="s">
        <v>3397</v>
      </c>
      <c r="AD827" s="321">
        <v>1249959.6100000001</v>
      </c>
      <c r="AE827" s="113">
        <f t="shared" si="121"/>
        <v>0</v>
      </c>
      <c r="AF827" s="60">
        <f t="shared" si="122"/>
        <v>0</v>
      </c>
      <c r="AG827" s="60">
        <f t="shared" si="123"/>
        <v>0</v>
      </c>
      <c r="AH827" s="60">
        <f t="shared" si="124"/>
        <v>0</v>
      </c>
      <c r="AI827" s="60">
        <f t="shared" si="125"/>
        <v>1</v>
      </c>
      <c r="AJ827" s="60">
        <f t="shared" si="126"/>
        <v>0</v>
      </c>
      <c r="AK827" s="60">
        <f t="shared" si="127"/>
        <v>0</v>
      </c>
      <c r="AL827" s="60">
        <f t="shared" si="128"/>
        <v>0</v>
      </c>
      <c r="AM827" s="60">
        <f t="shared" si="129"/>
        <v>0</v>
      </c>
      <c r="AN827" s="60">
        <f t="shared" si="130"/>
        <v>1</v>
      </c>
      <c r="AP827"/>
    </row>
    <row r="828" spans="1:42" ht="35.450000000000003" hidden="1" customHeight="1">
      <c r="A828" s="26" t="s">
        <v>1297</v>
      </c>
      <c r="B828" s="34" t="s">
        <v>1469</v>
      </c>
      <c r="C828" s="26">
        <v>302670</v>
      </c>
      <c r="D828" s="35" t="s">
        <v>1470</v>
      </c>
      <c r="E828" s="35" t="s">
        <v>1471</v>
      </c>
      <c r="F828" s="36">
        <v>3</v>
      </c>
      <c r="G828" s="33"/>
      <c r="H828" s="34">
        <v>1</v>
      </c>
      <c r="I828" s="32"/>
      <c r="J828" s="32"/>
      <c r="K828" s="31"/>
      <c r="L828" s="31"/>
      <c r="M828" s="33"/>
      <c r="N828" s="39">
        <v>3382586.69</v>
      </c>
      <c r="O828" s="40" t="s">
        <v>1901</v>
      </c>
      <c r="P828" s="68">
        <v>1</v>
      </c>
      <c r="Q828" s="95" t="s">
        <v>1942</v>
      </c>
      <c r="R828" s="354">
        <v>0.53</v>
      </c>
      <c r="S828" s="317">
        <v>0.95</v>
      </c>
      <c r="T828" s="95"/>
      <c r="U828" s="95"/>
      <c r="V828" s="318">
        <v>5460097</v>
      </c>
      <c r="W828" s="318" t="s">
        <v>3389</v>
      </c>
      <c r="X828" s="292" t="s">
        <v>2126</v>
      </c>
      <c r="Y828" s="50" t="s">
        <v>3380</v>
      </c>
      <c r="Z828" s="318" t="s">
        <v>3383</v>
      </c>
      <c r="AA828" s="320" t="s">
        <v>3394</v>
      </c>
      <c r="AB828" s="292" t="s">
        <v>3395</v>
      </c>
      <c r="AC828" s="292" t="s">
        <v>3397</v>
      </c>
      <c r="AD828" s="321">
        <v>3346741.14</v>
      </c>
      <c r="AE828" s="113">
        <f t="shared" si="121"/>
        <v>0</v>
      </c>
      <c r="AF828" s="60">
        <f t="shared" si="122"/>
        <v>0</v>
      </c>
      <c r="AG828" s="60">
        <f t="shared" si="123"/>
        <v>0</v>
      </c>
      <c r="AH828" s="60">
        <f t="shared" si="124"/>
        <v>1</v>
      </c>
      <c r="AI828" s="60">
        <f t="shared" si="125"/>
        <v>0</v>
      </c>
      <c r="AJ828" s="60">
        <f t="shared" si="126"/>
        <v>0</v>
      </c>
      <c r="AK828" s="60">
        <f t="shared" si="127"/>
        <v>0</v>
      </c>
      <c r="AL828" s="60">
        <f t="shared" si="128"/>
        <v>0</v>
      </c>
      <c r="AM828" s="60">
        <f t="shared" si="129"/>
        <v>1</v>
      </c>
      <c r="AN828" s="60">
        <f t="shared" si="130"/>
        <v>0</v>
      </c>
      <c r="AP828"/>
    </row>
    <row r="829" spans="1:42" ht="35.450000000000003" hidden="1" customHeight="1">
      <c r="A829" s="26" t="s">
        <v>1297</v>
      </c>
      <c r="B829" s="34" t="s">
        <v>1469</v>
      </c>
      <c r="C829" s="26">
        <v>302677</v>
      </c>
      <c r="D829" s="35" t="s">
        <v>1525</v>
      </c>
      <c r="E829" s="35" t="s">
        <v>1507</v>
      </c>
      <c r="F829" s="36">
        <v>4</v>
      </c>
      <c r="G829" s="33"/>
      <c r="H829" s="34">
        <v>1</v>
      </c>
      <c r="I829" s="32"/>
      <c r="J829" s="32"/>
      <c r="K829" s="31"/>
      <c r="L829" s="31"/>
      <c r="M829" s="33"/>
      <c r="N829" s="39">
        <v>3817604.51</v>
      </c>
      <c r="O829" s="40" t="s">
        <v>1901</v>
      </c>
      <c r="P829" s="68">
        <v>1</v>
      </c>
      <c r="Q829" s="95" t="s">
        <v>2131</v>
      </c>
      <c r="R829" s="354">
        <v>0.75</v>
      </c>
      <c r="S829" s="317">
        <v>1</v>
      </c>
      <c r="T829" s="95"/>
      <c r="U829" s="95"/>
      <c r="V829" s="318">
        <v>5463520</v>
      </c>
      <c r="W829" s="318" t="s">
        <v>3390</v>
      </c>
      <c r="X829" s="318" t="s">
        <v>1963</v>
      </c>
      <c r="Y829" s="292" t="s">
        <v>2127</v>
      </c>
      <c r="Z829" s="318" t="s">
        <v>3388</v>
      </c>
      <c r="AA829" s="320" t="s">
        <v>3394</v>
      </c>
      <c r="AB829" s="292" t="s">
        <v>3395</v>
      </c>
      <c r="AC829" s="292" t="s">
        <v>3397</v>
      </c>
      <c r="AD829" s="321">
        <v>3780045.51</v>
      </c>
      <c r="AE829" s="113">
        <f t="shared" si="121"/>
        <v>0</v>
      </c>
      <c r="AF829" s="60">
        <f t="shared" si="122"/>
        <v>0</v>
      </c>
      <c r="AG829" s="60">
        <f t="shared" si="123"/>
        <v>0</v>
      </c>
      <c r="AH829" s="60">
        <f t="shared" si="124"/>
        <v>0</v>
      </c>
      <c r="AI829" s="60">
        <f t="shared" si="125"/>
        <v>1</v>
      </c>
      <c r="AJ829" s="60">
        <f t="shared" si="126"/>
        <v>0</v>
      </c>
      <c r="AK829" s="60">
        <f t="shared" si="127"/>
        <v>0</v>
      </c>
      <c r="AL829" s="60">
        <f t="shared" si="128"/>
        <v>0</v>
      </c>
      <c r="AM829" s="60">
        <f t="shared" si="129"/>
        <v>0</v>
      </c>
      <c r="AN829" s="60">
        <f t="shared" si="130"/>
        <v>1</v>
      </c>
      <c r="AP829"/>
    </row>
    <row r="830" spans="1:42" ht="35.450000000000003" hidden="1" customHeight="1">
      <c r="A830" s="26" t="s">
        <v>1297</v>
      </c>
      <c r="B830" s="34" t="s">
        <v>1469</v>
      </c>
      <c r="C830" s="26">
        <v>116875</v>
      </c>
      <c r="D830" s="35" t="s">
        <v>1842</v>
      </c>
      <c r="E830" s="35" t="s">
        <v>1843</v>
      </c>
      <c r="F830" s="36">
        <v>5</v>
      </c>
      <c r="G830" s="33"/>
      <c r="H830" s="34">
        <v>1</v>
      </c>
      <c r="I830" s="32"/>
      <c r="J830" s="32"/>
      <c r="K830" s="31"/>
      <c r="L830" s="31"/>
      <c r="M830" s="33"/>
      <c r="N830" s="39">
        <v>473564.08</v>
      </c>
      <c r="O830" s="40" t="s">
        <v>1902</v>
      </c>
      <c r="P830" s="68">
        <v>1</v>
      </c>
      <c r="Q830" s="163" t="s">
        <v>2131</v>
      </c>
      <c r="R830" s="354">
        <v>0.4</v>
      </c>
      <c r="S830" s="347">
        <v>1</v>
      </c>
      <c r="T830" s="95"/>
      <c r="U830" s="95"/>
      <c r="V830" s="318"/>
      <c r="W830" s="318"/>
      <c r="X830" s="318"/>
      <c r="Y830" s="292"/>
      <c r="Z830" s="292"/>
      <c r="AA830" s="318"/>
      <c r="AB830" s="318"/>
      <c r="AC830" s="318"/>
      <c r="AD830" s="322"/>
      <c r="AE830" s="113">
        <f t="shared" si="121"/>
        <v>0</v>
      </c>
      <c r="AF830" s="60">
        <f t="shared" si="122"/>
        <v>0</v>
      </c>
      <c r="AG830" s="60">
        <f t="shared" si="123"/>
        <v>0</v>
      </c>
      <c r="AH830" s="60">
        <f t="shared" si="124"/>
        <v>0</v>
      </c>
      <c r="AI830" s="60">
        <f t="shared" si="125"/>
        <v>1</v>
      </c>
      <c r="AJ830" s="60">
        <f t="shared" si="126"/>
        <v>0</v>
      </c>
      <c r="AK830" s="60">
        <f t="shared" si="127"/>
        <v>0</v>
      </c>
      <c r="AL830" s="60">
        <f t="shared" si="128"/>
        <v>0</v>
      </c>
      <c r="AM830" s="60">
        <f t="shared" si="129"/>
        <v>0</v>
      </c>
      <c r="AN830" s="60">
        <f t="shared" si="130"/>
        <v>1</v>
      </c>
      <c r="AO830" t="s">
        <v>2169</v>
      </c>
      <c r="AP830" s="359" t="s">
        <v>3549</v>
      </c>
    </row>
    <row r="831" spans="1:42" ht="35.450000000000003" hidden="1" customHeight="1">
      <c r="A831" s="26" t="s">
        <v>1297</v>
      </c>
      <c r="B831" s="34" t="s">
        <v>1469</v>
      </c>
      <c r="C831" s="26">
        <v>116882</v>
      </c>
      <c r="D831" s="35" t="s">
        <v>1845</v>
      </c>
      <c r="E831" s="35" t="s">
        <v>1843</v>
      </c>
      <c r="F831" s="36">
        <v>5</v>
      </c>
      <c r="G831" s="33"/>
      <c r="H831" s="34">
        <v>1</v>
      </c>
      <c r="I831" s="32"/>
      <c r="J831" s="32"/>
      <c r="K831" s="31"/>
      <c r="L831" s="31"/>
      <c r="M831" s="33"/>
      <c r="N831" s="39">
        <v>881548.26</v>
      </c>
      <c r="O831" s="40" t="s">
        <v>1902</v>
      </c>
      <c r="P831" s="68">
        <v>1</v>
      </c>
      <c r="Q831" s="163" t="s">
        <v>2131</v>
      </c>
      <c r="R831" s="354">
        <v>0.4</v>
      </c>
      <c r="S831" s="347">
        <v>1</v>
      </c>
      <c r="T831" s="95"/>
      <c r="U831" s="95"/>
      <c r="V831" s="318"/>
      <c r="W831" s="318"/>
      <c r="X831" s="311"/>
      <c r="Y831" s="292"/>
      <c r="Z831" s="319"/>
      <c r="AA831" s="311"/>
      <c r="AB831" s="311"/>
      <c r="AC831" s="311"/>
      <c r="AD831" s="322"/>
      <c r="AE831" s="113">
        <f t="shared" si="121"/>
        <v>0</v>
      </c>
      <c r="AF831" s="60">
        <f t="shared" si="122"/>
        <v>0</v>
      </c>
      <c r="AG831" s="60">
        <f t="shared" si="123"/>
        <v>0</v>
      </c>
      <c r="AH831" s="60">
        <f t="shared" si="124"/>
        <v>0</v>
      </c>
      <c r="AI831" s="60">
        <f t="shared" si="125"/>
        <v>1</v>
      </c>
      <c r="AJ831" s="60">
        <f t="shared" si="126"/>
        <v>0</v>
      </c>
      <c r="AK831" s="60">
        <f t="shared" si="127"/>
        <v>0</v>
      </c>
      <c r="AL831" s="60">
        <f t="shared" si="128"/>
        <v>0</v>
      </c>
      <c r="AM831" s="60">
        <f t="shared" si="129"/>
        <v>0</v>
      </c>
      <c r="AN831" s="60">
        <f t="shared" si="130"/>
        <v>1</v>
      </c>
      <c r="AP831" s="359" t="s">
        <v>3549</v>
      </c>
    </row>
    <row r="832" spans="1:42" ht="35.450000000000003" hidden="1" customHeight="1">
      <c r="A832" s="26" t="s">
        <v>1297</v>
      </c>
      <c r="B832" s="34" t="s">
        <v>1469</v>
      </c>
      <c r="C832" s="26">
        <v>117087</v>
      </c>
      <c r="D832" s="35" t="s">
        <v>1839</v>
      </c>
      <c r="E832" s="35" t="s">
        <v>1840</v>
      </c>
      <c r="F832" s="36">
        <v>5</v>
      </c>
      <c r="G832" s="33"/>
      <c r="H832" s="34">
        <v>1</v>
      </c>
      <c r="I832" s="32"/>
      <c r="J832" s="32"/>
      <c r="K832" s="31"/>
      <c r="L832" s="31"/>
      <c r="M832" s="33"/>
      <c r="N832" s="39">
        <v>614377.15</v>
      </c>
      <c r="O832" s="40" t="s">
        <v>1902</v>
      </c>
      <c r="P832" s="68">
        <v>1</v>
      </c>
      <c r="Q832" s="163" t="s">
        <v>2131</v>
      </c>
      <c r="R832" s="354">
        <v>0.4</v>
      </c>
      <c r="S832" s="347">
        <v>1</v>
      </c>
      <c r="T832" s="95"/>
      <c r="U832" s="95"/>
      <c r="V832" s="318"/>
      <c r="W832" s="318"/>
      <c r="X832" s="311"/>
      <c r="Y832" s="292"/>
      <c r="Z832" s="319"/>
      <c r="AA832" s="311"/>
      <c r="AB832" s="311"/>
      <c r="AC832" s="311"/>
      <c r="AD832" s="311"/>
      <c r="AE832" s="113">
        <f t="shared" si="121"/>
        <v>0</v>
      </c>
      <c r="AF832" s="60">
        <f t="shared" si="122"/>
        <v>0</v>
      </c>
      <c r="AG832" s="60">
        <f t="shared" si="123"/>
        <v>0</v>
      </c>
      <c r="AH832" s="60">
        <f t="shared" si="124"/>
        <v>0</v>
      </c>
      <c r="AI832" s="60">
        <f t="shared" si="125"/>
        <v>1</v>
      </c>
      <c r="AJ832" s="60">
        <f t="shared" si="126"/>
        <v>0</v>
      </c>
      <c r="AK832" s="60">
        <f t="shared" si="127"/>
        <v>0</v>
      </c>
      <c r="AL832" s="60">
        <f t="shared" si="128"/>
        <v>0</v>
      </c>
      <c r="AM832" s="60">
        <f t="shared" si="129"/>
        <v>0</v>
      </c>
      <c r="AN832" s="60">
        <f t="shared" si="130"/>
        <v>1</v>
      </c>
      <c r="AP832" s="359" t="s">
        <v>3549</v>
      </c>
    </row>
    <row r="833" spans="1:42" ht="35.450000000000003" hidden="1" customHeight="1">
      <c r="A833" s="26" t="s">
        <v>1297</v>
      </c>
      <c r="B833" s="34" t="s">
        <v>1469</v>
      </c>
      <c r="C833" s="26">
        <v>302651</v>
      </c>
      <c r="D833" s="35" t="s">
        <v>1837</v>
      </c>
      <c r="E833" s="35" t="s">
        <v>1836</v>
      </c>
      <c r="F833" s="36">
        <v>5</v>
      </c>
      <c r="G833" s="33"/>
      <c r="H833" s="34">
        <v>1</v>
      </c>
      <c r="I833" s="32"/>
      <c r="J833" s="32"/>
      <c r="K833" s="31"/>
      <c r="L833" s="31"/>
      <c r="M833" s="33"/>
      <c r="N833" s="39">
        <v>5608104.5700000003</v>
      </c>
      <c r="O833" s="40" t="s">
        <v>1901</v>
      </c>
      <c r="P833" s="68">
        <v>1</v>
      </c>
      <c r="Q833" s="163" t="s">
        <v>2131</v>
      </c>
      <c r="R833" s="354">
        <v>0.84</v>
      </c>
      <c r="S833" s="347">
        <v>1</v>
      </c>
      <c r="T833" s="95"/>
      <c r="U833" s="95"/>
      <c r="V833" s="318">
        <v>5460162</v>
      </c>
      <c r="W833" s="318" t="s">
        <v>3391</v>
      </c>
      <c r="X833" s="292" t="s">
        <v>2126</v>
      </c>
      <c r="Y833" s="292" t="s">
        <v>3380</v>
      </c>
      <c r="Z833" s="292" t="s">
        <v>3392</v>
      </c>
      <c r="AA833" s="292" t="s">
        <v>3394</v>
      </c>
      <c r="AB833" s="292" t="s">
        <v>3395</v>
      </c>
      <c r="AC833" s="292" t="s">
        <v>3396</v>
      </c>
      <c r="AD833" s="321">
        <v>5180471.84</v>
      </c>
      <c r="AE833" s="113">
        <f t="shared" si="121"/>
        <v>0</v>
      </c>
      <c r="AF833" s="60">
        <f t="shared" si="122"/>
        <v>0</v>
      </c>
      <c r="AG833" s="60">
        <f t="shared" si="123"/>
        <v>0</v>
      </c>
      <c r="AH833" s="60">
        <f t="shared" si="124"/>
        <v>0</v>
      </c>
      <c r="AI833" s="60">
        <f t="shared" si="125"/>
        <v>1</v>
      </c>
      <c r="AJ833" s="60">
        <f t="shared" si="126"/>
        <v>0</v>
      </c>
      <c r="AK833" s="60">
        <f t="shared" si="127"/>
        <v>0</v>
      </c>
      <c r="AL833" s="60">
        <f t="shared" si="128"/>
        <v>0</v>
      </c>
      <c r="AM833" s="60">
        <f t="shared" si="129"/>
        <v>0</v>
      </c>
      <c r="AN833" s="60">
        <f t="shared" si="130"/>
        <v>1</v>
      </c>
      <c r="AP833"/>
    </row>
    <row r="834" spans="1:42" ht="35.450000000000003" hidden="1" customHeight="1">
      <c r="A834" s="26" t="s">
        <v>1297</v>
      </c>
      <c r="B834" s="34" t="s">
        <v>1469</v>
      </c>
      <c r="C834" s="26">
        <v>302668</v>
      </c>
      <c r="D834" s="35" t="s">
        <v>1835</v>
      </c>
      <c r="E834" s="35" t="s">
        <v>1836</v>
      </c>
      <c r="F834" s="36">
        <v>5</v>
      </c>
      <c r="G834" s="33"/>
      <c r="H834" s="34">
        <v>1</v>
      </c>
      <c r="I834" s="32"/>
      <c r="J834" s="32"/>
      <c r="K834" s="31"/>
      <c r="L834" s="31"/>
      <c r="M834" s="33"/>
      <c r="N834" s="39">
        <v>3745342.73</v>
      </c>
      <c r="O834" s="40" t="s">
        <v>1901</v>
      </c>
      <c r="P834" s="68">
        <v>1</v>
      </c>
      <c r="Q834" s="95" t="s">
        <v>2131</v>
      </c>
      <c r="R834" s="354">
        <v>0.76</v>
      </c>
      <c r="S834" s="347">
        <v>1</v>
      </c>
      <c r="T834" s="95"/>
      <c r="U834" s="95"/>
      <c r="V834" s="318">
        <v>5460063</v>
      </c>
      <c r="W834" s="318" t="s">
        <v>3393</v>
      </c>
      <c r="X834" s="292" t="s">
        <v>2126</v>
      </c>
      <c r="Y834" s="292" t="s">
        <v>3380</v>
      </c>
      <c r="Z834" s="292" t="s">
        <v>3392</v>
      </c>
      <c r="AA834" s="320" t="s">
        <v>3394</v>
      </c>
      <c r="AB834" s="292" t="s">
        <v>3395</v>
      </c>
      <c r="AC834" s="292" t="s">
        <v>3396</v>
      </c>
      <c r="AD834" s="321">
        <v>3461829.73</v>
      </c>
      <c r="AE834" s="113">
        <f t="shared" si="121"/>
        <v>0</v>
      </c>
      <c r="AF834" s="60">
        <f t="shared" si="122"/>
        <v>0</v>
      </c>
      <c r="AG834" s="60">
        <f t="shared" si="123"/>
        <v>0</v>
      </c>
      <c r="AH834" s="60">
        <f t="shared" si="124"/>
        <v>0</v>
      </c>
      <c r="AI834" s="60">
        <f t="shared" si="125"/>
        <v>1</v>
      </c>
      <c r="AJ834" s="60">
        <f t="shared" si="126"/>
        <v>0</v>
      </c>
      <c r="AK834" s="60">
        <f t="shared" si="127"/>
        <v>0</v>
      </c>
      <c r="AL834" s="60">
        <f t="shared" si="128"/>
        <v>0</v>
      </c>
      <c r="AM834" s="60">
        <f t="shared" si="129"/>
        <v>0</v>
      </c>
      <c r="AN834" s="60">
        <f t="shared" si="130"/>
        <v>1</v>
      </c>
      <c r="AP834"/>
    </row>
    <row r="835" spans="1:42" ht="35.450000000000003" hidden="1" customHeight="1">
      <c r="A835" s="26" t="s">
        <v>1297</v>
      </c>
      <c r="B835" s="34" t="s">
        <v>1469</v>
      </c>
      <c r="C835" s="26">
        <v>302653</v>
      </c>
      <c r="D835" s="35" t="s">
        <v>1690</v>
      </c>
      <c r="E835" s="35" t="s">
        <v>1691</v>
      </c>
      <c r="F835" s="36">
        <v>5</v>
      </c>
      <c r="G835" s="33"/>
      <c r="H835" s="34">
        <v>1</v>
      </c>
      <c r="I835" s="32"/>
      <c r="J835" s="32"/>
      <c r="K835" s="31"/>
      <c r="L835" s="31"/>
      <c r="M835" s="33"/>
      <c r="N835" s="39">
        <v>2814054.98</v>
      </c>
      <c r="O835" s="40" t="s">
        <v>1901</v>
      </c>
      <c r="P835" s="68">
        <v>1</v>
      </c>
      <c r="Q835" s="163" t="s">
        <v>2131</v>
      </c>
      <c r="R835" s="354">
        <v>0.3</v>
      </c>
      <c r="S835" s="123">
        <v>1</v>
      </c>
      <c r="T835" s="95"/>
      <c r="U835" s="95"/>
      <c r="V835" s="95"/>
      <c r="W835" s="95"/>
      <c r="X835" s="95"/>
      <c r="Y835" s="95"/>
      <c r="Z835" s="95"/>
      <c r="AA835" s="95"/>
      <c r="AB835" s="95"/>
      <c r="AC835" s="95"/>
      <c r="AD835" s="95"/>
      <c r="AE835" s="113">
        <f t="shared" si="121"/>
        <v>0</v>
      </c>
      <c r="AF835" s="60">
        <f t="shared" si="122"/>
        <v>0</v>
      </c>
      <c r="AG835" s="60">
        <f t="shared" si="123"/>
        <v>0</v>
      </c>
      <c r="AH835" s="60">
        <f t="shared" si="124"/>
        <v>0</v>
      </c>
      <c r="AI835" s="60">
        <f t="shared" si="125"/>
        <v>1</v>
      </c>
      <c r="AJ835" s="60">
        <f t="shared" si="126"/>
        <v>0</v>
      </c>
      <c r="AK835" s="60">
        <f t="shared" si="127"/>
        <v>0</v>
      </c>
      <c r="AL835" s="60">
        <f t="shared" si="128"/>
        <v>0</v>
      </c>
      <c r="AM835" s="60">
        <f t="shared" si="129"/>
        <v>0</v>
      </c>
      <c r="AN835" s="60">
        <f t="shared" si="130"/>
        <v>1</v>
      </c>
      <c r="AP835"/>
    </row>
    <row r="836" spans="1:42" ht="35.450000000000003" hidden="1" customHeight="1">
      <c r="A836" s="26" t="s">
        <v>1297</v>
      </c>
      <c r="B836" s="34" t="s">
        <v>1469</v>
      </c>
      <c r="C836" s="26">
        <v>117256</v>
      </c>
      <c r="D836" s="35" t="s">
        <v>1834</v>
      </c>
      <c r="E836" s="35" t="s">
        <v>1833</v>
      </c>
      <c r="F836" s="36">
        <v>5</v>
      </c>
      <c r="G836" s="33"/>
      <c r="H836" s="34">
        <v>1</v>
      </c>
      <c r="I836" s="32"/>
      <c r="J836" s="32"/>
      <c r="K836" s="31"/>
      <c r="L836" s="31"/>
      <c r="M836" s="33"/>
      <c r="N836" s="39">
        <v>1287247.06</v>
      </c>
      <c r="O836" s="40" t="s">
        <v>1902</v>
      </c>
      <c r="P836" s="68">
        <v>1</v>
      </c>
      <c r="Q836" s="163" t="s">
        <v>2131</v>
      </c>
      <c r="R836" s="354">
        <v>0.3</v>
      </c>
      <c r="S836" s="123">
        <v>1</v>
      </c>
      <c r="T836" s="95"/>
      <c r="U836" s="95"/>
      <c r="V836" s="95"/>
      <c r="W836" s="95"/>
      <c r="X836" s="95"/>
      <c r="Y836" s="95"/>
      <c r="Z836" s="95"/>
      <c r="AA836" s="95"/>
      <c r="AB836" s="95"/>
      <c r="AC836" s="95"/>
      <c r="AD836" s="95"/>
      <c r="AE836" s="113">
        <f t="shared" si="121"/>
        <v>0</v>
      </c>
      <c r="AF836" s="60">
        <f t="shared" si="122"/>
        <v>0</v>
      </c>
      <c r="AG836" s="60">
        <f t="shared" si="123"/>
        <v>0</v>
      </c>
      <c r="AH836" s="60">
        <f t="shared" si="124"/>
        <v>0</v>
      </c>
      <c r="AI836" s="60">
        <f t="shared" si="125"/>
        <v>1</v>
      </c>
      <c r="AJ836" s="60">
        <f t="shared" si="126"/>
        <v>0</v>
      </c>
      <c r="AK836" s="60">
        <f t="shared" si="127"/>
        <v>0</v>
      </c>
      <c r="AL836" s="60">
        <f t="shared" si="128"/>
        <v>0</v>
      </c>
      <c r="AM836" s="60">
        <f t="shared" si="129"/>
        <v>0</v>
      </c>
      <c r="AN836" s="60">
        <f t="shared" si="130"/>
        <v>1</v>
      </c>
      <c r="AP836" s="359" t="s">
        <v>3549</v>
      </c>
    </row>
    <row r="837" spans="1:42" ht="35.450000000000003" hidden="1" customHeight="1">
      <c r="A837" s="26" t="s">
        <v>1297</v>
      </c>
      <c r="B837" s="34" t="s">
        <v>1469</v>
      </c>
      <c r="C837" s="26">
        <v>117259</v>
      </c>
      <c r="D837" s="35" t="s">
        <v>1846</v>
      </c>
      <c r="E837" s="35" t="s">
        <v>1833</v>
      </c>
      <c r="F837" s="36">
        <v>5</v>
      </c>
      <c r="G837" s="33"/>
      <c r="H837" s="34">
        <v>1</v>
      </c>
      <c r="I837" s="32"/>
      <c r="J837" s="32"/>
      <c r="K837" s="31"/>
      <c r="L837" s="31"/>
      <c r="M837" s="33"/>
      <c r="N837" s="39">
        <v>881548.26</v>
      </c>
      <c r="O837" s="40" t="s">
        <v>1902</v>
      </c>
      <c r="P837" s="68">
        <v>1</v>
      </c>
      <c r="Q837" s="163" t="s">
        <v>2131</v>
      </c>
      <c r="R837" s="354">
        <v>0.3</v>
      </c>
      <c r="S837" s="123">
        <v>1</v>
      </c>
      <c r="T837" s="95"/>
      <c r="U837" s="95"/>
      <c r="V837" s="95"/>
      <c r="W837" s="95"/>
      <c r="X837" s="95"/>
      <c r="Y837" s="95"/>
      <c r="Z837" s="95"/>
      <c r="AA837" s="95"/>
      <c r="AB837" s="95"/>
      <c r="AC837" s="95"/>
      <c r="AD837" s="95"/>
      <c r="AE837" s="113">
        <f t="shared" si="121"/>
        <v>0</v>
      </c>
      <c r="AF837" s="60">
        <f t="shared" si="122"/>
        <v>0</v>
      </c>
      <c r="AG837" s="60">
        <f t="shared" si="123"/>
        <v>0</v>
      </c>
      <c r="AH837" s="60">
        <f t="shared" si="124"/>
        <v>0</v>
      </c>
      <c r="AI837" s="60">
        <f t="shared" si="125"/>
        <v>1</v>
      </c>
      <c r="AJ837" s="60">
        <f t="shared" si="126"/>
        <v>0</v>
      </c>
      <c r="AK837" s="60">
        <f t="shared" si="127"/>
        <v>0</v>
      </c>
      <c r="AL837" s="60">
        <f t="shared" si="128"/>
        <v>0</v>
      </c>
      <c r="AM837" s="60">
        <f t="shared" si="129"/>
        <v>0</v>
      </c>
      <c r="AN837" s="60">
        <f t="shared" si="130"/>
        <v>1</v>
      </c>
      <c r="AP837" s="359" t="s">
        <v>3549</v>
      </c>
    </row>
    <row r="838" spans="1:42" ht="35.450000000000003" hidden="1" customHeight="1">
      <c r="A838" s="26" t="s">
        <v>1297</v>
      </c>
      <c r="B838" s="34" t="s">
        <v>1469</v>
      </c>
      <c r="C838" s="26">
        <v>117270</v>
      </c>
      <c r="D838" s="35" t="s">
        <v>1832</v>
      </c>
      <c r="E838" s="35" t="s">
        <v>1833</v>
      </c>
      <c r="F838" s="36">
        <v>5</v>
      </c>
      <c r="G838" s="33"/>
      <c r="H838" s="34">
        <v>1</v>
      </c>
      <c r="I838" s="32"/>
      <c r="J838" s="32"/>
      <c r="K838" s="31"/>
      <c r="L838" s="31"/>
      <c r="M838" s="33"/>
      <c r="N838" s="39">
        <v>1287247.06</v>
      </c>
      <c r="O838" s="40" t="s">
        <v>1902</v>
      </c>
      <c r="P838" s="68">
        <v>1</v>
      </c>
      <c r="Q838" s="163" t="s">
        <v>2131</v>
      </c>
      <c r="R838" s="354">
        <v>0.3</v>
      </c>
      <c r="S838" s="123">
        <v>1</v>
      </c>
      <c r="T838" s="95"/>
      <c r="U838" s="95"/>
      <c r="V838" s="95"/>
      <c r="W838" s="95"/>
      <c r="X838" s="95"/>
      <c r="Y838" s="95"/>
      <c r="Z838" s="95"/>
      <c r="AA838" s="95"/>
      <c r="AB838" s="95"/>
      <c r="AC838" s="95"/>
      <c r="AD838" s="95"/>
      <c r="AE838" s="113">
        <f t="shared" si="121"/>
        <v>0</v>
      </c>
      <c r="AF838" s="60">
        <f t="shared" si="122"/>
        <v>0</v>
      </c>
      <c r="AG838" s="60">
        <f t="shared" si="123"/>
        <v>0</v>
      </c>
      <c r="AH838" s="60">
        <f t="shared" si="124"/>
        <v>0</v>
      </c>
      <c r="AI838" s="60">
        <f t="shared" si="125"/>
        <v>1</v>
      </c>
      <c r="AJ838" s="60">
        <f t="shared" si="126"/>
        <v>0</v>
      </c>
      <c r="AK838" s="60">
        <f t="shared" si="127"/>
        <v>0</v>
      </c>
      <c r="AL838" s="60">
        <f t="shared" si="128"/>
        <v>0</v>
      </c>
      <c r="AM838" s="60">
        <f t="shared" si="129"/>
        <v>0</v>
      </c>
      <c r="AN838" s="60">
        <f t="shared" si="130"/>
        <v>1</v>
      </c>
      <c r="AP838" s="359" t="s">
        <v>3549</v>
      </c>
    </row>
    <row r="839" spans="1:42" ht="35.450000000000003" hidden="1" customHeight="1">
      <c r="A839" s="26" t="s">
        <v>1297</v>
      </c>
      <c r="B839" s="34" t="s">
        <v>1469</v>
      </c>
      <c r="C839" s="26">
        <v>116967</v>
      </c>
      <c r="D839" s="35" t="s">
        <v>1849</v>
      </c>
      <c r="E839" s="35" t="s">
        <v>1848</v>
      </c>
      <c r="F839" s="36">
        <v>6</v>
      </c>
      <c r="G839" s="33"/>
      <c r="H839" s="34">
        <v>1</v>
      </c>
      <c r="I839" s="32"/>
      <c r="J839" s="32"/>
      <c r="K839" s="31"/>
      <c r="L839" s="31"/>
      <c r="M839" s="33"/>
      <c r="N839" s="39">
        <v>612976.07999999996</v>
      </c>
      <c r="O839" s="40" t="s">
        <v>1902</v>
      </c>
      <c r="P839" s="68">
        <v>1</v>
      </c>
      <c r="Q839" s="163" t="s">
        <v>2131</v>
      </c>
      <c r="R839" s="354">
        <v>0.3</v>
      </c>
      <c r="S839" s="123">
        <v>1</v>
      </c>
      <c r="T839" s="95"/>
      <c r="U839" s="95"/>
      <c r="V839" s="95"/>
      <c r="W839" s="95"/>
      <c r="X839" s="95"/>
      <c r="Y839" s="95"/>
      <c r="Z839" s="95"/>
      <c r="AA839" s="95"/>
      <c r="AB839" s="95"/>
      <c r="AC839" s="95"/>
      <c r="AD839" s="95"/>
      <c r="AE839" s="113">
        <f t="shared" si="121"/>
        <v>0</v>
      </c>
      <c r="AF839" s="60">
        <f t="shared" si="122"/>
        <v>0</v>
      </c>
      <c r="AG839" s="60">
        <f t="shared" si="123"/>
        <v>0</v>
      </c>
      <c r="AH839" s="60">
        <f t="shared" si="124"/>
        <v>0</v>
      </c>
      <c r="AI839" s="60">
        <f t="shared" si="125"/>
        <v>1</v>
      </c>
      <c r="AJ839" s="60">
        <f t="shared" si="126"/>
        <v>0</v>
      </c>
      <c r="AK839" s="60">
        <f t="shared" si="127"/>
        <v>0</v>
      </c>
      <c r="AL839" s="60">
        <f t="shared" si="128"/>
        <v>0</v>
      </c>
      <c r="AM839" s="60">
        <f t="shared" si="129"/>
        <v>0</v>
      </c>
      <c r="AN839" s="60">
        <f t="shared" si="130"/>
        <v>1</v>
      </c>
      <c r="AP839" s="359" t="s">
        <v>3549</v>
      </c>
    </row>
    <row r="840" spans="1:42" ht="35.450000000000003" hidden="1" customHeight="1">
      <c r="A840" s="26" t="s">
        <v>1297</v>
      </c>
      <c r="B840" s="34" t="s">
        <v>1469</v>
      </c>
      <c r="C840" s="26">
        <v>117009</v>
      </c>
      <c r="D840" s="35" t="s">
        <v>1847</v>
      </c>
      <c r="E840" s="35" t="s">
        <v>1848</v>
      </c>
      <c r="F840" s="36">
        <v>6</v>
      </c>
      <c r="G840" s="33"/>
      <c r="H840" s="34">
        <v>1</v>
      </c>
      <c r="I840" s="32"/>
      <c r="J840" s="32"/>
      <c r="K840" s="31"/>
      <c r="L840" s="31"/>
      <c r="M840" s="33"/>
      <c r="N840" s="39">
        <v>1079342.74</v>
      </c>
      <c r="O840" s="40" t="s">
        <v>1902</v>
      </c>
      <c r="P840" s="68">
        <v>1</v>
      </c>
      <c r="Q840" s="163" t="s">
        <v>2131</v>
      </c>
      <c r="R840" s="354">
        <v>0.3</v>
      </c>
      <c r="S840" s="123">
        <v>1</v>
      </c>
      <c r="T840" s="95"/>
      <c r="U840" s="95"/>
      <c r="V840" s="95"/>
      <c r="W840" s="95"/>
      <c r="X840" s="95"/>
      <c r="Y840" s="95"/>
      <c r="Z840" s="95"/>
      <c r="AA840" s="95"/>
      <c r="AB840" s="95"/>
      <c r="AC840" s="95"/>
      <c r="AD840" s="95"/>
      <c r="AE840" s="113">
        <f t="shared" ref="AE840:AE903" si="131">IF($Q840="Reverted",1,0)</f>
        <v>0</v>
      </c>
      <c r="AF840" s="60">
        <f t="shared" ref="AF840:AF903" si="132">IF($Q840="Not yet started",1,0)</f>
        <v>0</v>
      </c>
      <c r="AG840" s="60">
        <f t="shared" ref="AG840:AG903" si="133">IF($Q840="Under Procurement",1,0)</f>
        <v>0</v>
      </c>
      <c r="AH840" s="60">
        <f t="shared" ref="AH840:AH903" si="134">IF($Q840="Ongoing",1,0)</f>
        <v>0</v>
      </c>
      <c r="AI840" s="60">
        <f t="shared" ref="AI840:AI903" si="135">IF($Q840="Completed",1,0)</f>
        <v>1</v>
      </c>
      <c r="AJ840" s="60">
        <f t="shared" ref="AJ840:AJ903" si="136">IF($AE840=1,$H840,0)</f>
        <v>0</v>
      </c>
      <c r="AK840" s="60">
        <f t="shared" ref="AK840:AK903" si="137">IF($AF840=1,$H840,0)</f>
        <v>0</v>
      </c>
      <c r="AL840" s="60">
        <f t="shared" ref="AL840:AL903" si="138">IF($AG840=1,$H840,0)</f>
        <v>0</v>
      </c>
      <c r="AM840" s="60">
        <f t="shared" ref="AM840:AM903" si="139">IF($AH840=1,$H840,0)</f>
        <v>0</v>
      </c>
      <c r="AN840" s="60">
        <f t="shared" ref="AN840:AN903" si="140">IF($AI840=1,$H840,0)</f>
        <v>1</v>
      </c>
      <c r="AP840" s="359" t="s">
        <v>3549</v>
      </c>
    </row>
    <row r="841" spans="1:42" ht="35.450000000000003" hidden="1" customHeight="1">
      <c r="A841" s="26" t="s">
        <v>1297</v>
      </c>
      <c r="B841" s="34" t="s">
        <v>1469</v>
      </c>
      <c r="C841" s="26">
        <v>117359</v>
      </c>
      <c r="D841" s="35" t="s">
        <v>1841</v>
      </c>
      <c r="E841" s="35" t="s">
        <v>1688</v>
      </c>
      <c r="F841" s="36">
        <v>6</v>
      </c>
      <c r="G841" s="33"/>
      <c r="H841" s="34">
        <v>1</v>
      </c>
      <c r="I841" s="32"/>
      <c r="J841" s="32"/>
      <c r="K841" s="31"/>
      <c r="L841" s="31"/>
      <c r="M841" s="33"/>
      <c r="N841" s="39">
        <v>875895.2</v>
      </c>
      <c r="O841" s="40" t="s">
        <v>1902</v>
      </c>
      <c r="P841" s="68">
        <v>1</v>
      </c>
      <c r="Q841" s="163" t="s">
        <v>2131</v>
      </c>
      <c r="R841" s="354">
        <v>0.3</v>
      </c>
      <c r="S841" s="123">
        <v>1</v>
      </c>
      <c r="T841" s="95"/>
      <c r="U841" s="95"/>
      <c r="V841" s="95"/>
      <c r="W841" s="95"/>
      <c r="X841" s="95"/>
      <c r="Y841" s="95"/>
      <c r="Z841" s="95"/>
      <c r="AA841" s="95"/>
      <c r="AB841" s="95"/>
      <c r="AC841" s="95"/>
      <c r="AD841" s="95"/>
      <c r="AE841" s="113">
        <f t="shared" si="131"/>
        <v>0</v>
      </c>
      <c r="AF841" s="60">
        <f t="shared" si="132"/>
        <v>0</v>
      </c>
      <c r="AG841" s="60">
        <f t="shared" si="133"/>
        <v>0</v>
      </c>
      <c r="AH841" s="60">
        <f t="shared" si="134"/>
        <v>0</v>
      </c>
      <c r="AI841" s="60">
        <f t="shared" si="135"/>
        <v>1</v>
      </c>
      <c r="AJ841" s="60">
        <f t="shared" si="136"/>
        <v>0</v>
      </c>
      <c r="AK841" s="60">
        <f t="shared" si="137"/>
        <v>0</v>
      </c>
      <c r="AL841" s="60">
        <f t="shared" si="138"/>
        <v>0</v>
      </c>
      <c r="AM841" s="60">
        <f t="shared" si="139"/>
        <v>0</v>
      </c>
      <c r="AN841" s="60">
        <f t="shared" si="140"/>
        <v>1</v>
      </c>
      <c r="AP841" s="359" t="s">
        <v>3549</v>
      </c>
    </row>
    <row r="842" spans="1:42" ht="35.450000000000003" hidden="1" customHeight="1">
      <c r="A842" s="26" t="s">
        <v>1297</v>
      </c>
      <c r="B842" s="34" t="s">
        <v>1469</v>
      </c>
      <c r="C842" s="26">
        <v>117378</v>
      </c>
      <c r="D842" s="35" t="s">
        <v>1838</v>
      </c>
      <c r="E842" s="35" t="s">
        <v>1688</v>
      </c>
      <c r="F842" s="36">
        <v>6</v>
      </c>
      <c r="G842" s="33"/>
      <c r="H842" s="34">
        <v>1</v>
      </c>
      <c r="I842" s="32"/>
      <c r="J842" s="32"/>
      <c r="K842" s="31"/>
      <c r="L842" s="31"/>
      <c r="M842" s="33"/>
      <c r="N842" s="39">
        <v>1491653.57</v>
      </c>
      <c r="O842" s="40" t="s">
        <v>1902</v>
      </c>
      <c r="P842" s="68">
        <v>1</v>
      </c>
      <c r="Q842" s="163" t="s">
        <v>2131</v>
      </c>
      <c r="R842" s="354">
        <v>0.3</v>
      </c>
      <c r="S842" s="123">
        <v>1</v>
      </c>
      <c r="T842" s="95"/>
      <c r="U842" s="95"/>
      <c r="V842" s="95"/>
      <c r="W842" s="95"/>
      <c r="X842" s="95"/>
      <c r="Y842" s="95"/>
      <c r="Z842" s="95"/>
      <c r="AA842" s="95"/>
      <c r="AB842" s="95"/>
      <c r="AC842" s="95"/>
      <c r="AD842" s="95"/>
      <c r="AE842" s="113">
        <f t="shared" si="131"/>
        <v>0</v>
      </c>
      <c r="AF842" s="60">
        <f t="shared" si="132"/>
        <v>0</v>
      </c>
      <c r="AG842" s="60">
        <f t="shared" si="133"/>
        <v>0</v>
      </c>
      <c r="AH842" s="60">
        <f t="shared" si="134"/>
        <v>0</v>
      </c>
      <c r="AI842" s="60">
        <f t="shared" si="135"/>
        <v>1</v>
      </c>
      <c r="AJ842" s="60">
        <f t="shared" si="136"/>
        <v>0</v>
      </c>
      <c r="AK842" s="60">
        <f t="shared" si="137"/>
        <v>0</v>
      </c>
      <c r="AL842" s="60">
        <f t="shared" si="138"/>
        <v>0</v>
      </c>
      <c r="AM842" s="60">
        <f t="shared" si="139"/>
        <v>0</v>
      </c>
      <c r="AN842" s="60">
        <f t="shared" si="140"/>
        <v>1</v>
      </c>
      <c r="AP842" s="359" t="s">
        <v>3549</v>
      </c>
    </row>
    <row r="843" spans="1:42" ht="35.450000000000003" hidden="1" customHeight="1">
      <c r="A843" s="26" t="s">
        <v>1297</v>
      </c>
      <c r="B843" s="34" t="s">
        <v>1469</v>
      </c>
      <c r="C843" s="26">
        <v>180521</v>
      </c>
      <c r="D843" s="35" t="s">
        <v>1844</v>
      </c>
      <c r="E843" s="35" t="s">
        <v>1688</v>
      </c>
      <c r="F843" s="36">
        <v>6</v>
      </c>
      <c r="G843" s="33"/>
      <c r="H843" s="34">
        <v>1</v>
      </c>
      <c r="I843" s="32"/>
      <c r="J843" s="32"/>
      <c r="K843" s="31"/>
      <c r="L843" s="31"/>
      <c r="M843" s="33"/>
      <c r="N843" s="39">
        <v>1079342.74</v>
      </c>
      <c r="O843" s="40" t="s">
        <v>1902</v>
      </c>
      <c r="P843" s="68">
        <v>1</v>
      </c>
      <c r="Q843" s="163" t="s">
        <v>2131</v>
      </c>
      <c r="R843" s="354">
        <v>0.3</v>
      </c>
      <c r="S843" s="123">
        <v>1</v>
      </c>
      <c r="T843" s="95"/>
      <c r="U843" s="95"/>
      <c r="V843" s="95"/>
      <c r="W843" s="95"/>
      <c r="X843" s="95"/>
      <c r="Y843" s="95"/>
      <c r="Z843" s="95"/>
      <c r="AA843" s="95"/>
      <c r="AB843" s="95"/>
      <c r="AC843" s="95"/>
      <c r="AD843" s="95"/>
      <c r="AE843" s="113">
        <f t="shared" si="131"/>
        <v>0</v>
      </c>
      <c r="AF843" s="60">
        <f t="shared" si="132"/>
        <v>0</v>
      </c>
      <c r="AG843" s="60">
        <f t="shared" si="133"/>
        <v>0</v>
      </c>
      <c r="AH843" s="60">
        <f t="shared" si="134"/>
        <v>0</v>
      </c>
      <c r="AI843" s="60">
        <f t="shared" si="135"/>
        <v>1</v>
      </c>
      <c r="AJ843" s="60">
        <f t="shared" si="136"/>
        <v>0</v>
      </c>
      <c r="AK843" s="60">
        <f t="shared" si="137"/>
        <v>0</v>
      </c>
      <c r="AL843" s="60">
        <f t="shared" si="138"/>
        <v>0</v>
      </c>
      <c r="AM843" s="60">
        <f t="shared" si="139"/>
        <v>0</v>
      </c>
      <c r="AN843" s="60">
        <f t="shared" si="140"/>
        <v>1</v>
      </c>
      <c r="AP843" s="359" t="s">
        <v>3549</v>
      </c>
    </row>
    <row r="844" spans="1:42" ht="35.450000000000003" hidden="1" customHeight="1">
      <c r="A844" s="26" t="s">
        <v>1297</v>
      </c>
      <c r="B844" s="34" t="s">
        <v>1469</v>
      </c>
      <c r="C844" s="26">
        <v>302632</v>
      </c>
      <c r="D844" s="35" t="s">
        <v>1687</v>
      </c>
      <c r="E844" s="35" t="s">
        <v>1688</v>
      </c>
      <c r="F844" s="36">
        <v>6</v>
      </c>
      <c r="G844" s="33"/>
      <c r="H844" s="34">
        <v>1</v>
      </c>
      <c r="I844" s="32"/>
      <c r="J844" s="32"/>
      <c r="K844" s="31"/>
      <c r="L844" s="31"/>
      <c r="M844" s="33"/>
      <c r="N844" s="39">
        <v>4406315.0999999996</v>
      </c>
      <c r="O844" s="40" t="s">
        <v>1901</v>
      </c>
      <c r="P844" s="68">
        <v>1</v>
      </c>
      <c r="Q844" s="95" t="s">
        <v>2131</v>
      </c>
      <c r="R844" s="354">
        <v>0.1</v>
      </c>
      <c r="S844" s="100">
        <v>1</v>
      </c>
      <c r="T844" s="95"/>
      <c r="U844" s="95"/>
      <c r="V844" s="322">
        <v>5605736</v>
      </c>
      <c r="W844" s="318" t="s">
        <v>3401</v>
      </c>
      <c r="X844" s="292" t="s">
        <v>3385</v>
      </c>
      <c r="Y844" s="318" t="s">
        <v>3084</v>
      </c>
      <c r="Z844" s="318" t="s">
        <v>3085</v>
      </c>
      <c r="AA844" s="318" t="s">
        <v>3398</v>
      </c>
      <c r="AB844" s="318" t="s">
        <v>3399</v>
      </c>
      <c r="AC844" s="292" t="s">
        <v>3400</v>
      </c>
      <c r="AD844" s="321">
        <v>4372766.4000000004</v>
      </c>
      <c r="AE844" s="113">
        <f t="shared" si="131"/>
        <v>0</v>
      </c>
      <c r="AF844" s="60">
        <f t="shared" si="132"/>
        <v>0</v>
      </c>
      <c r="AG844" s="60">
        <f t="shared" si="133"/>
        <v>0</v>
      </c>
      <c r="AH844" s="60">
        <f t="shared" si="134"/>
        <v>0</v>
      </c>
      <c r="AI844" s="60">
        <f t="shared" si="135"/>
        <v>1</v>
      </c>
      <c r="AJ844" s="60">
        <f t="shared" si="136"/>
        <v>0</v>
      </c>
      <c r="AK844" s="60">
        <f t="shared" si="137"/>
        <v>0</v>
      </c>
      <c r="AL844" s="60">
        <f t="shared" si="138"/>
        <v>0</v>
      </c>
      <c r="AM844" s="60">
        <f t="shared" si="139"/>
        <v>0</v>
      </c>
      <c r="AN844" s="60">
        <f t="shared" si="140"/>
        <v>1</v>
      </c>
      <c r="AP844"/>
    </row>
    <row r="845" spans="1:42" ht="35.450000000000003" hidden="1" customHeight="1">
      <c r="A845" s="26" t="s">
        <v>1297</v>
      </c>
      <c r="B845" s="34" t="s">
        <v>1657</v>
      </c>
      <c r="C845" s="26">
        <v>302806</v>
      </c>
      <c r="D845" s="35" t="s">
        <v>1658</v>
      </c>
      <c r="E845" s="35" t="s">
        <v>1659</v>
      </c>
      <c r="F845" s="36">
        <v>4</v>
      </c>
      <c r="G845" s="33"/>
      <c r="H845" s="34">
        <v>1</v>
      </c>
      <c r="I845" s="32"/>
      <c r="J845" s="32"/>
      <c r="K845" s="31"/>
      <c r="L845" s="31"/>
      <c r="M845" s="33"/>
      <c r="N845" s="39">
        <v>3134244.08</v>
      </c>
      <c r="O845" s="40" t="s">
        <v>1901</v>
      </c>
      <c r="P845" s="68">
        <v>1</v>
      </c>
      <c r="Q845" s="163" t="s">
        <v>1942</v>
      </c>
      <c r="R845" s="354"/>
      <c r="S845" s="123">
        <v>0.9</v>
      </c>
      <c r="T845" s="95"/>
      <c r="U845" s="95"/>
      <c r="V845" s="95"/>
      <c r="W845" s="95"/>
      <c r="X845" s="95"/>
      <c r="Y845" s="95"/>
      <c r="Z845" s="95"/>
      <c r="AA845" s="95"/>
      <c r="AB845" s="95"/>
      <c r="AC845" s="95"/>
      <c r="AD845" s="95"/>
      <c r="AE845" s="113">
        <f t="shared" si="131"/>
        <v>0</v>
      </c>
      <c r="AF845" s="60">
        <f t="shared" si="132"/>
        <v>0</v>
      </c>
      <c r="AG845" s="60">
        <f t="shared" si="133"/>
        <v>0</v>
      </c>
      <c r="AH845" s="60">
        <f t="shared" si="134"/>
        <v>1</v>
      </c>
      <c r="AI845" s="60">
        <f t="shared" si="135"/>
        <v>0</v>
      </c>
      <c r="AJ845" s="60">
        <f t="shared" si="136"/>
        <v>0</v>
      </c>
      <c r="AK845" s="60">
        <f t="shared" si="137"/>
        <v>0</v>
      </c>
      <c r="AL845" s="60">
        <f t="shared" si="138"/>
        <v>0</v>
      </c>
      <c r="AM845" s="60">
        <f t="shared" si="139"/>
        <v>1</v>
      </c>
      <c r="AN845" s="60">
        <f t="shared" si="140"/>
        <v>0</v>
      </c>
      <c r="AP845"/>
    </row>
    <row r="846" spans="1:42" ht="35.450000000000003" hidden="1" customHeight="1">
      <c r="A846" s="26" t="s">
        <v>1297</v>
      </c>
      <c r="B846" s="34" t="s">
        <v>1379</v>
      </c>
      <c r="C846" s="26">
        <v>117656</v>
      </c>
      <c r="D846" s="35" t="s">
        <v>1388</v>
      </c>
      <c r="E846" s="35" t="s">
        <v>1381</v>
      </c>
      <c r="F846" s="36">
        <v>1</v>
      </c>
      <c r="G846" s="33"/>
      <c r="H846" s="34">
        <v>1</v>
      </c>
      <c r="I846" s="32"/>
      <c r="J846" s="32"/>
      <c r="K846" s="31"/>
      <c r="L846" s="31"/>
      <c r="M846" s="33"/>
      <c r="N846" s="39">
        <v>579912.76</v>
      </c>
      <c r="O846" s="40" t="s">
        <v>1901</v>
      </c>
      <c r="P846" s="68">
        <v>1</v>
      </c>
      <c r="Q846" s="163" t="s">
        <v>2131</v>
      </c>
      <c r="R846" s="354"/>
      <c r="S846" s="123">
        <v>1</v>
      </c>
      <c r="T846" s="95"/>
      <c r="U846" s="95"/>
      <c r="V846" s="95"/>
      <c r="W846" s="95"/>
      <c r="X846" s="95"/>
      <c r="Y846" s="95"/>
      <c r="Z846" s="95"/>
      <c r="AA846" s="95"/>
      <c r="AB846" s="95"/>
      <c r="AC846" s="95"/>
      <c r="AD846" s="95"/>
      <c r="AE846" s="113">
        <f t="shared" si="131"/>
        <v>0</v>
      </c>
      <c r="AF846" s="60">
        <f t="shared" si="132"/>
        <v>0</v>
      </c>
      <c r="AG846" s="60">
        <f t="shared" si="133"/>
        <v>0</v>
      </c>
      <c r="AH846" s="60">
        <f t="shared" si="134"/>
        <v>0</v>
      </c>
      <c r="AI846" s="60">
        <f t="shared" si="135"/>
        <v>1</v>
      </c>
      <c r="AJ846" s="60">
        <f t="shared" si="136"/>
        <v>0</v>
      </c>
      <c r="AK846" s="60">
        <f t="shared" si="137"/>
        <v>0</v>
      </c>
      <c r="AL846" s="60">
        <f t="shared" si="138"/>
        <v>0</v>
      </c>
      <c r="AM846" s="60">
        <f t="shared" si="139"/>
        <v>0</v>
      </c>
      <c r="AN846" s="60">
        <f t="shared" si="140"/>
        <v>1</v>
      </c>
      <c r="AP846"/>
    </row>
    <row r="847" spans="1:42" ht="35.450000000000003" hidden="1" customHeight="1">
      <c r="A847" s="26" t="s">
        <v>1297</v>
      </c>
      <c r="B847" s="34" t="s">
        <v>1379</v>
      </c>
      <c r="C847" s="26">
        <v>302755</v>
      </c>
      <c r="D847" s="35" t="s">
        <v>1380</v>
      </c>
      <c r="E847" s="35" t="s">
        <v>1381</v>
      </c>
      <c r="F847" s="36">
        <v>1</v>
      </c>
      <c r="G847" s="33"/>
      <c r="H847" s="34">
        <v>1</v>
      </c>
      <c r="I847" s="32"/>
      <c r="J847" s="32"/>
      <c r="K847" s="31"/>
      <c r="L847" s="31"/>
      <c r="M847" s="33"/>
      <c r="N847" s="39">
        <v>547749.92000000004</v>
      </c>
      <c r="O847" s="40" t="s">
        <v>1901</v>
      </c>
      <c r="P847" s="68">
        <v>1</v>
      </c>
      <c r="Q847" s="163" t="s">
        <v>2131</v>
      </c>
      <c r="R847" s="354"/>
      <c r="S847" s="123">
        <v>1</v>
      </c>
      <c r="T847" s="95"/>
      <c r="U847" s="95"/>
      <c r="V847" s="95"/>
      <c r="W847" s="95"/>
      <c r="X847" s="95"/>
      <c r="Y847" s="95"/>
      <c r="Z847" s="95"/>
      <c r="AA847" s="95"/>
      <c r="AB847" s="95"/>
      <c r="AC847" s="95"/>
      <c r="AD847" s="95"/>
      <c r="AE847" s="113">
        <f t="shared" si="131"/>
        <v>0</v>
      </c>
      <c r="AF847" s="60">
        <f t="shared" si="132"/>
        <v>0</v>
      </c>
      <c r="AG847" s="60">
        <f t="shared" si="133"/>
        <v>0</v>
      </c>
      <c r="AH847" s="60">
        <f t="shared" si="134"/>
        <v>0</v>
      </c>
      <c r="AI847" s="60">
        <f t="shared" si="135"/>
        <v>1</v>
      </c>
      <c r="AJ847" s="60">
        <f t="shared" si="136"/>
        <v>0</v>
      </c>
      <c r="AK847" s="60">
        <f t="shared" si="137"/>
        <v>0</v>
      </c>
      <c r="AL847" s="60">
        <f t="shared" si="138"/>
        <v>0</v>
      </c>
      <c r="AM847" s="60">
        <f t="shared" si="139"/>
        <v>0</v>
      </c>
      <c r="AN847" s="60">
        <f t="shared" si="140"/>
        <v>1</v>
      </c>
      <c r="AP847"/>
    </row>
    <row r="848" spans="1:42" ht="35.450000000000003" hidden="1" customHeight="1">
      <c r="A848" s="26" t="s">
        <v>1297</v>
      </c>
      <c r="B848" s="34" t="s">
        <v>1379</v>
      </c>
      <c r="C848" s="26">
        <v>302756</v>
      </c>
      <c r="D848" s="35" t="s">
        <v>1382</v>
      </c>
      <c r="E848" s="35" t="s">
        <v>1381</v>
      </c>
      <c r="F848" s="36">
        <v>1</v>
      </c>
      <c r="G848" s="33"/>
      <c r="H848" s="34">
        <v>1</v>
      </c>
      <c r="I848" s="32"/>
      <c r="J848" s="32"/>
      <c r="K848" s="31"/>
      <c r="L848" s="31"/>
      <c r="M848" s="33"/>
      <c r="N848" s="39">
        <v>578369.05000000005</v>
      </c>
      <c r="O848" s="40" t="s">
        <v>1901</v>
      </c>
      <c r="P848" s="68">
        <v>1</v>
      </c>
      <c r="Q848" s="163" t="s">
        <v>2131</v>
      </c>
      <c r="R848" s="354"/>
      <c r="S848" s="123">
        <v>1</v>
      </c>
      <c r="T848" s="95"/>
      <c r="U848" s="95"/>
      <c r="V848" s="95"/>
      <c r="W848" s="95"/>
      <c r="X848" s="95"/>
      <c r="Y848" s="95"/>
      <c r="Z848" s="95"/>
      <c r="AA848" s="95"/>
      <c r="AB848" s="95"/>
      <c r="AC848" s="95"/>
      <c r="AD848" s="95"/>
      <c r="AE848" s="113">
        <f t="shared" si="131"/>
        <v>0</v>
      </c>
      <c r="AF848" s="60">
        <f t="shared" si="132"/>
        <v>0</v>
      </c>
      <c r="AG848" s="60">
        <f t="shared" si="133"/>
        <v>0</v>
      </c>
      <c r="AH848" s="60">
        <f t="shared" si="134"/>
        <v>0</v>
      </c>
      <c r="AI848" s="60">
        <f t="shared" si="135"/>
        <v>1</v>
      </c>
      <c r="AJ848" s="60">
        <f t="shared" si="136"/>
        <v>0</v>
      </c>
      <c r="AK848" s="60">
        <f t="shared" si="137"/>
        <v>0</v>
      </c>
      <c r="AL848" s="60">
        <f t="shared" si="138"/>
        <v>0</v>
      </c>
      <c r="AM848" s="60">
        <f t="shared" si="139"/>
        <v>0</v>
      </c>
      <c r="AN848" s="60">
        <f t="shared" si="140"/>
        <v>1</v>
      </c>
      <c r="AP848"/>
    </row>
    <row r="849" spans="1:42" ht="35.450000000000003" hidden="1" customHeight="1">
      <c r="A849" s="26" t="s">
        <v>1297</v>
      </c>
      <c r="B849" s="34" t="s">
        <v>1379</v>
      </c>
      <c r="C849" s="26">
        <v>302757</v>
      </c>
      <c r="D849" s="35" t="s">
        <v>1383</v>
      </c>
      <c r="E849" s="35" t="s">
        <v>1381</v>
      </c>
      <c r="F849" s="36">
        <v>1</v>
      </c>
      <c r="G849" s="33"/>
      <c r="H849" s="34">
        <v>1</v>
      </c>
      <c r="I849" s="32"/>
      <c r="J849" s="32"/>
      <c r="K849" s="31"/>
      <c r="L849" s="31"/>
      <c r="M849" s="33"/>
      <c r="N849" s="39">
        <v>978658.94</v>
      </c>
      <c r="O849" s="40" t="s">
        <v>1901</v>
      </c>
      <c r="P849" s="68">
        <v>1</v>
      </c>
      <c r="Q849" s="163" t="s">
        <v>2131</v>
      </c>
      <c r="R849" s="354"/>
      <c r="S849" s="123">
        <v>1</v>
      </c>
      <c r="T849" s="95"/>
      <c r="U849" s="95"/>
      <c r="V849" s="95"/>
      <c r="W849" s="95"/>
      <c r="X849" s="95"/>
      <c r="Y849" s="95"/>
      <c r="Z849" s="95"/>
      <c r="AA849" s="95"/>
      <c r="AB849" s="95"/>
      <c r="AC849" s="95"/>
      <c r="AD849" s="95"/>
      <c r="AE849" s="113">
        <f t="shared" si="131"/>
        <v>0</v>
      </c>
      <c r="AF849" s="60">
        <f t="shared" si="132"/>
        <v>0</v>
      </c>
      <c r="AG849" s="60">
        <f t="shared" si="133"/>
        <v>0</v>
      </c>
      <c r="AH849" s="60">
        <f t="shared" si="134"/>
        <v>0</v>
      </c>
      <c r="AI849" s="60">
        <f t="shared" si="135"/>
        <v>1</v>
      </c>
      <c r="AJ849" s="60">
        <f t="shared" si="136"/>
        <v>0</v>
      </c>
      <c r="AK849" s="60">
        <f t="shared" si="137"/>
        <v>0</v>
      </c>
      <c r="AL849" s="60">
        <f t="shared" si="138"/>
        <v>0</v>
      </c>
      <c r="AM849" s="60">
        <f t="shared" si="139"/>
        <v>0</v>
      </c>
      <c r="AN849" s="60">
        <f t="shared" si="140"/>
        <v>1</v>
      </c>
      <c r="AP849"/>
    </row>
    <row r="850" spans="1:42" ht="35.450000000000003" hidden="1" customHeight="1">
      <c r="A850" s="26" t="s">
        <v>1297</v>
      </c>
      <c r="B850" s="34" t="s">
        <v>1379</v>
      </c>
      <c r="C850" s="26">
        <v>302759</v>
      </c>
      <c r="D850" s="35" t="s">
        <v>1385</v>
      </c>
      <c r="E850" s="35" t="s">
        <v>1381</v>
      </c>
      <c r="F850" s="36">
        <v>1</v>
      </c>
      <c r="G850" s="33"/>
      <c r="H850" s="34">
        <v>1</v>
      </c>
      <c r="I850" s="32"/>
      <c r="J850" s="32"/>
      <c r="K850" s="31"/>
      <c r="L850" s="31"/>
      <c r="M850" s="33"/>
      <c r="N850" s="39">
        <v>580044.6</v>
      </c>
      <c r="O850" s="40" t="s">
        <v>1901</v>
      </c>
      <c r="P850" s="68">
        <v>1</v>
      </c>
      <c r="Q850" s="163" t="s">
        <v>2131</v>
      </c>
      <c r="R850" s="354"/>
      <c r="S850" s="123">
        <v>1</v>
      </c>
      <c r="T850" s="95"/>
      <c r="U850" s="95"/>
      <c r="V850" s="95"/>
      <c r="W850" s="95"/>
      <c r="X850" s="95"/>
      <c r="Y850" s="95"/>
      <c r="Z850" s="95"/>
      <c r="AA850" s="95"/>
      <c r="AB850" s="95"/>
      <c r="AC850" s="95"/>
      <c r="AD850" s="95"/>
      <c r="AE850" s="113">
        <f t="shared" si="131"/>
        <v>0</v>
      </c>
      <c r="AF850" s="60">
        <f t="shared" si="132"/>
        <v>0</v>
      </c>
      <c r="AG850" s="60">
        <f t="shared" si="133"/>
        <v>0</v>
      </c>
      <c r="AH850" s="60">
        <f t="shared" si="134"/>
        <v>0</v>
      </c>
      <c r="AI850" s="60">
        <f t="shared" si="135"/>
        <v>1</v>
      </c>
      <c r="AJ850" s="60">
        <f t="shared" si="136"/>
        <v>0</v>
      </c>
      <c r="AK850" s="60">
        <f t="shared" si="137"/>
        <v>0</v>
      </c>
      <c r="AL850" s="60">
        <f t="shared" si="138"/>
        <v>0</v>
      </c>
      <c r="AM850" s="60">
        <f t="shared" si="139"/>
        <v>0</v>
      </c>
      <c r="AN850" s="60">
        <f t="shared" si="140"/>
        <v>1</v>
      </c>
      <c r="AP850"/>
    </row>
    <row r="851" spans="1:42" ht="35.450000000000003" hidden="1" customHeight="1">
      <c r="A851" s="26" t="s">
        <v>1297</v>
      </c>
      <c r="B851" s="34" t="s">
        <v>1379</v>
      </c>
      <c r="C851" s="26">
        <v>302760</v>
      </c>
      <c r="D851" s="35" t="s">
        <v>1384</v>
      </c>
      <c r="E851" s="35" t="s">
        <v>1381</v>
      </c>
      <c r="F851" s="36">
        <v>1</v>
      </c>
      <c r="G851" s="33"/>
      <c r="H851" s="34">
        <v>1</v>
      </c>
      <c r="I851" s="32"/>
      <c r="J851" s="32"/>
      <c r="K851" s="31"/>
      <c r="L851" s="31"/>
      <c r="M851" s="33"/>
      <c r="N851" s="39">
        <v>578369.05000000005</v>
      </c>
      <c r="O851" s="40" t="s">
        <v>1901</v>
      </c>
      <c r="P851" s="68">
        <v>1</v>
      </c>
      <c r="Q851" s="163" t="s">
        <v>2131</v>
      </c>
      <c r="R851" s="354"/>
      <c r="S851" s="123">
        <v>1</v>
      </c>
      <c r="T851" s="95"/>
      <c r="U851" s="95"/>
      <c r="V851" s="95"/>
      <c r="W851" s="95"/>
      <c r="X851" s="95"/>
      <c r="Y851" s="95"/>
      <c r="Z851" s="95"/>
      <c r="AA851" s="95"/>
      <c r="AB851" s="95"/>
      <c r="AC851" s="95"/>
      <c r="AD851" s="95"/>
      <c r="AE851" s="113">
        <f t="shared" si="131"/>
        <v>0</v>
      </c>
      <c r="AF851" s="60">
        <f t="shared" si="132"/>
        <v>0</v>
      </c>
      <c r="AG851" s="60">
        <f t="shared" si="133"/>
        <v>0</v>
      </c>
      <c r="AH851" s="60">
        <f t="shared" si="134"/>
        <v>0</v>
      </c>
      <c r="AI851" s="60">
        <f t="shared" si="135"/>
        <v>1</v>
      </c>
      <c r="AJ851" s="60">
        <f t="shared" si="136"/>
        <v>0</v>
      </c>
      <c r="AK851" s="60">
        <f t="shared" si="137"/>
        <v>0</v>
      </c>
      <c r="AL851" s="60">
        <f t="shared" si="138"/>
        <v>0</v>
      </c>
      <c r="AM851" s="60">
        <f t="shared" si="139"/>
        <v>0</v>
      </c>
      <c r="AN851" s="60">
        <f t="shared" si="140"/>
        <v>1</v>
      </c>
      <c r="AP851"/>
    </row>
    <row r="852" spans="1:42" ht="35.450000000000003" hidden="1" customHeight="1">
      <c r="A852" s="26" t="s">
        <v>1297</v>
      </c>
      <c r="B852" s="34" t="s">
        <v>1379</v>
      </c>
      <c r="C852" s="26">
        <v>302761</v>
      </c>
      <c r="D852" s="35" t="s">
        <v>1386</v>
      </c>
      <c r="E852" s="35" t="s">
        <v>1381</v>
      </c>
      <c r="F852" s="36">
        <v>1</v>
      </c>
      <c r="G852" s="33"/>
      <c r="H852" s="34">
        <v>1</v>
      </c>
      <c r="I852" s="32"/>
      <c r="J852" s="32"/>
      <c r="K852" s="31"/>
      <c r="L852" s="31"/>
      <c r="M852" s="33"/>
      <c r="N852" s="39">
        <v>579559.79</v>
      </c>
      <c r="O852" s="40" t="s">
        <v>1901</v>
      </c>
      <c r="P852" s="68">
        <v>1</v>
      </c>
      <c r="Q852" s="163" t="s">
        <v>2131</v>
      </c>
      <c r="R852" s="354"/>
      <c r="S852" s="123">
        <v>1</v>
      </c>
      <c r="T852" s="95"/>
      <c r="U852" s="95"/>
      <c r="V852" s="95"/>
      <c r="W852" s="95"/>
      <c r="X852" s="95"/>
      <c r="Y852" s="95"/>
      <c r="Z852" s="95"/>
      <c r="AA852" s="95"/>
      <c r="AB852" s="95"/>
      <c r="AC852" s="95"/>
      <c r="AD852" s="95"/>
      <c r="AE852" s="113">
        <f t="shared" si="131"/>
        <v>0</v>
      </c>
      <c r="AF852" s="60">
        <f t="shared" si="132"/>
        <v>0</v>
      </c>
      <c r="AG852" s="60">
        <f t="shared" si="133"/>
        <v>0</v>
      </c>
      <c r="AH852" s="60">
        <f t="shared" si="134"/>
        <v>0</v>
      </c>
      <c r="AI852" s="60">
        <f t="shared" si="135"/>
        <v>1</v>
      </c>
      <c r="AJ852" s="60">
        <f t="shared" si="136"/>
        <v>0</v>
      </c>
      <c r="AK852" s="60">
        <f t="shared" si="137"/>
        <v>0</v>
      </c>
      <c r="AL852" s="60">
        <f t="shared" si="138"/>
        <v>0</v>
      </c>
      <c r="AM852" s="60">
        <f t="shared" si="139"/>
        <v>0</v>
      </c>
      <c r="AN852" s="60">
        <f t="shared" si="140"/>
        <v>1</v>
      </c>
      <c r="AP852"/>
    </row>
    <row r="853" spans="1:42" ht="35.450000000000003" hidden="1" customHeight="1">
      <c r="A853" s="26" t="s">
        <v>1297</v>
      </c>
      <c r="B853" s="34" t="s">
        <v>1379</v>
      </c>
      <c r="C853" s="26">
        <v>311702</v>
      </c>
      <c r="D853" s="35" t="s">
        <v>1387</v>
      </c>
      <c r="E853" s="35" t="s">
        <v>1381</v>
      </c>
      <c r="F853" s="36">
        <v>1</v>
      </c>
      <c r="G853" s="33"/>
      <c r="H853" s="34">
        <v>1</v>
      </c>
      <c r="I853" s="32"/>
      <c r="J853" s="32"/>
      <c r="K853" s="31"/>
      <c r="L853" s="31"/>
      <c r="M853" s="33"/>
      <c r="N853" s="39">
        <v>679412.19</v>
      </c>
      <c r="O853" s="40" t="s">
        <v>1901</v>
      </c>
      <c r="P853" s="68">
        <v>1</v>
      </c>
      <c r="Q853" s="163" t="s">
        <v>2131</v>
      </c>
      <c r="R853" s="354"/>
      <c r="S853" s="123">
        <v>1</v>
      </c>
      <c r="T853" s="95"/>
      <c r="U853" s="95"/>
      <c r="V853" s="95"/>
      <c r="W853" s="95"/>
      <c r="X853" s="95"/>
      <c r="Y853" s="95"/>
      <c r="Z853" s="95"/>
      <c r="AA853" s="95"/>
      <c r="AB853" s="95"/>
      <c r="AC853" s="95"/>
      <c r="AD853" s="95"/>
      <c r="AE853" s="113">
        <f t="shared" si="131"/>
        <v>0</v>
      </c>
      <c r="AF853" s="60">
        <f t="shared" si="132"/>
        <v>0</v>
      </c>
      <c r="AG853" s="60">
        <f t="shared" si="133"/>
        <v>0</v>
      </c>
      <c r="AH853" s="60">
        <f t="shared" si="134"/>
        <v>0</v>
      </c>
      <c r="AI853" s="60">
        <f t="shared" si="135"/>
        <v>1</v>
      </c>
      <c r="AJ853" s="60">
        <f t="shared" si="136"/>
        <v>0</v>
      </c>
      <c r="AK853" s="60">
        <f t="shared" si="137"/>
        <v>0</v>
      </c>
      <c r="AL853" s="60">
        <f t="shared" si="138"/>
        <v>0</v>
      </c>
      <c r="AM853" s="60">
        <f t="shared" si="139"/>
        <v>0</v>
      </c>
      <c r="AN853" s="60">
        <f t="shared" si="140"/>
        <v>1</v>
      </c>
      <c r="AP853"/>
    </row>
    <row r="854" spans="1:42" ht="35.450000000000003" hidden="1" customHeight="1">
      <c r="A854" s="26" t="s">
        <v>1297</v>
      </c>
      <c r="B854" s="34" t="s">
        <v>1379</v>
      </c>
      <c r="C854" s="26">
        <v>311703</v>
      </c>
      <c r="D854" s="35" t="s">
        <v>1389</v>
      </c>
      <c r="E854" s="35" t="s">
        <v>1381</v>
      </c>
      <c r="F854" s="36">
        <v>1</v>
      </c>
      <c r="G854" s="33"/>
      <c r="H854" s="34">
        <v>1</v>
      </c>
      <c r="I854" s="32"/>
      <c r="J854" s="32"/>
      <c r="K854" s="31"/>
      <c r="L854" s="31"/>
      <c r="M854" s="33"/>
      <c r="N854" s="39">
        <v>607797.43999999994</v>
      </c>
      <c r="O854" s="40" t="s">
        <v>1901</v>
      </c>
      <c r="P854" s="68">
        <v>1</v>
      </c>
      <c r="Q854" s="163" t="s">
        <v>2131</v>
      </c>
      <c r="R854" s="354"/>
      <c r="S854" s="123">
        <v>1</v>
      </c>
      <c r="T854" s="95"/>
      <c r="U854" s="95"/>
      <c r="V854" s="95"/>
      <c r="W854" s="95"/>
      <c r="X854" s="95"/>
      <c r="Y854" s="95"/>
      <c r="Z854" s="95"/>
      <c r="AA854" s="95"/>
      <c r="AB854" s="95"/>
      <c r="AC854" s="95"/>
      <c r="AD854" s="95"/>
      <c r="AE854" s="113">
        <f t="shared" si="131"/>
        <v>0</v>
      </c>
      <c r="AF854" s="60">
        <f t="shared" si="132"/>
        <v>0</v>
      </c>
      <c r="AG854" s="60">
        <f t="shared" si="133"/>
        <v>0</v>
      </c>
      <c r="AH854" s="60">
        <f t="shared" si="134"/>
        <v>0</v>
      </c>
      <c r="AI854" s="60">
        <f t="shared" si="135"/>
        <v>1</v>
      </c>
      <c r="AJ854" s="60">
        <f t="shared" si="136"/>
        <v>0</v>
      </c>
      <c r="AK854" s="60">
        <f t="shared" si="137"/>
        <v>0</v>
      </c>
      <c r="AL854" s="60">
        <f t="shared" si="138"/>
        <v>0</v>
      </c>
      <c r="AM854" s="60">
        <f t="shared" si="139"/>
        <v>0</v>
      </c>
      <c r="AN854" s="60">
        <f t="shared" si="140"/>
        <v>1</v>
      </c>
      <c r="AP854"/>
    </row>
    <row r="855" spans="1:42" ht="35.450000000000003" hidden="1" customHeight="1">
      <c r="A855" s="26" t="s">
        <v>1297</v>
      </c>
      <c r="B855" s="34" t="s">
        <v>1569</v>
      </c>
      <c r="C855" s="26">
        <v>302764</v>
      </c>
      <c r="D855" s="35" t="s">
        <v>1572</v>
      </c>
      <c r="E855" s="35" t="s">
        <v>1571</v>
      </c>
      <c r="F855" s="36">
        <v>2</v>
      </c>
      <c r="G855" s="33"/>
      <c r="H855" s="34">
        <v>1</v>
      </c>
      <c r="I855" s="32"/>
      <c r="J855" s="32"/>
      <c r="K855" s="31"/>
      <c r="L855" s="31"/>
      <c r="M855" s="33"/>
      <c r="N855" s="39">
        <v>1170095.8400000001</v>
      </c>
      <c r="O855" s="40" t="s">
        <v>1901</v>
      </c>
      <c r="P855" s="68">
        <v>1</v>
      </c>
      <c r="Q855" s="163" t="s">
        <v>2131</v>
      </c>
      <c r="R855" s="354"/>
      <c r="S855" s="123">
        <v>1</v>
      </c>
      <c r="T855" s="95"/>
      <c r="U855" s="95"/>
      <c r="V855" s="95"/>
      <c r="W855" s="95"/>
      <c r="X855" s="95"/>
      <c r="Y855" s="95"/>
      <c r="Z855" s="95"/>
      <c r="AA855" s="95"/>
      <c r="AB855" s="95"/>
      <c r="AC855" s="95"/>
      <c r="AD855" s="95"/>
      <c r="AE855" s="113">
        <f t="shared" si="131"/>
        <v>0</v>
      </c>
      <c r="AF855" s="60">
        <f t="shared" si="132"/>
        <v>0</v>
      </c>
      <c r="AG855" s="60">
        <f t="shared" si="133"/>
        <v>0</v>
      </c>
      <c r="AH855" s="60">
        <f t="shared" si="134"/>
        <v>0</v>
      </c>
      <c r="AI855" s="60">
        <f t="shared" si="135"/>
        <v>1</v>
      </c>
      <c r="AJ855" s="60">
        <f t="shared" si="136"/>
        <v>0</v>
      </c>
      <c r="AK855" s="60">
        <f t="shared" si="137"/>
        <v>0</v>
      </c>
      <c r="AL855" s="60">
        <f t="shared" si="138"/>
        <v>0</v>
      </c>
      <c r="AM855" s="60">
        <f t="shared" si="139"/>
        <v>0</v>
      </c>
      <c r="AN855" s="60">
        <f t="shared" si="140"/>
        <v>1</v>
      </c>
      <c r="AO855" s="319" t="s">
        <v>3402</v>
      </c>
      <c r="AP855"/>
    </row>
    <row r="856" spans="1:42" ht="35.450000000000003" hidden="1" customHeight="1">
      <c r="A856" s="26" t="s">
        <v>1297</v>
      </c>
      <c r="B856" s="34" t="s">
        <v>1569</v>
      </c>
      <c r="C856" s="26">
        <v>302765</v>
      </c>
      <c r="D856" s="35" t="s">
        <v>1573</v>
      </c>
      <c r="E856" s="35" t="s">
        <v>1571</v>
      </c>
      <c r="F856" s="36">
        <v>2</v>
      </c>
      <c r="G856" s="33"/>
      <c r="H856" s="34">
        <v>1</v>
      </c>
      <c r="I856" s="32"/>
      <c r="J856" s="32"/>
      <c r="K856" s="31"/>
      <c r="L856" s="31"/>
      <c r="M856" s="33"/>
      <c r="N856" s="39">
        <v>1496882.15</v>
      </c>
      <c r="O856" s="40" t="s">
        <v>1901</v>
      </c>
      <c r="P856" s="68">
        <v>1</v>
      </c>
      <c r="Q856" s="163" t="s">
        <v>2131</v>
      </c>
      <c r="R856" s="354"/>
      <c r="S856" s="123">
        <v>1</v>
      </c>
      <c r="T856" s="95"/>
      <c r="U856" s="95"/>
      <c r="V856" s="95"/>
      <c r="W856" s="95"/>
      <c r="X856" s="95"/>
      <c r="Y856" s="95"/>
      <c r="Z856" s="95"/>
      <c r="AA856" s="95"/>
      <c r="AB856" s="95"/>
      <c r="AC856" s="95"/>
      <c r="AD856" s="95"/>
      <c r="AE856" s="113">
        <f t="shared" si="131"/>
        <v>0</v>
      </c>
      <c r="AF856" s="60">
        <f t="shared" si="132"/>
        <v>0</v>
      </c>
      <c r="AG856" s="60">
        <f t="shared" si="133"/>
        <v>0</v>
      </c>
      <c r="AH856" s="60">
        <f t="shared" si="134"/>
        <v>0</v>
      </c>
      <c r="AI856" s="60">
        <f t="shared" si="135"/>
        <v>1</v>
      </c>
      <c r="AJ856" s="60">
        <f t="shared" si="136"/>
        <v>0</v>
      </c>
      <c r="AK856" s="60">
        <f t="shared" si="137"/>
        <v>0</v>
      </c>
      <c r="AL856" s="60">
        <f t="shared" si="138"/>
        <v>0</v>
      </c>
      <c r="AM856" s="60">
        <f t="shared" si="139"/>
        <v>0</v>
      </c>
      <c r="AN856" s="60">
        <f t="shared" si="140"/>
        <v>1</v>
      </c>
      <c r="AO856" s="319" t="s">
        <v>3402</v>
      </c>
      <c r="AP856"/>
    </row>
    <row r="857" spans="1:42" ht="35.450000000000003" hidden="1" customHeight="1">
      <c r="A857" s="26" t="s">
        <v>1297</v>
      </c>
      <c r="B857" s="34" t="s">
        <v>1569</v>
      </c>
      <c r="C857" s="26">
        <v>302766</v>
      </c>
      <c r="D857" s="35" t="s">
        <v>1574</v>
      </c>
      <c r="E857" s="35" t="s">
        <v>1571</v>
      </c>
      <c r="F857" s="36">
        <v>2</v>
      </c>
      <c r="G857" s="33"/>
      <c r="H857" s="34">
        <v>1</v>
      </c>
      <c r="I857" s="32"/>
      <c r="J857" s="32"/>
      <c r="K857" s="31"/>
      <c r="L857" s="31"/>
      <c r="M857" s="33"/>
      <c r="N857" s="39">
        <v>1495260.19</v>
      </c>
      <c r="O857" s="40" t="s">
        <v>1901</v>
      </c>
      <c r="P857" s="68">
        <v>1</v>
      </c>
      <c r="Q857" s="163" t="s">
        <v>2131</v>
      </c>
      <c r="R857" s="354"/>
      <c r="S857" s="123">
        <v>1</v>
      </c>
      <c r="T857" s="95"/>
      <c r="U857" s="95"/>
      <c r="V857" s="95"/>
      <c r="W857" s="95"/>
      <c r="X857" s="95"/>
      <c r="Y857" s="95"/>
      <c r="Z857" s="95"/>
      <c r="AA857" s="95"/>
      <c r="AB857" s="95"/>
      <c r="AC857" s="95"/>
      <c r="AD857" s="95"/>
      <c r="AE857" s="113">
        <f t="shared" si="131"/>
        <v>0</v>
      </c>
      <c r="AF857" s="60">
        <f t="shared" si="132"/>
        <v>0</v>
      </c>
      <c r="AG857" s="60">
        <f t="shared" si="133"/>
        <v>0</v>
      </c>
      <c r="AH857" s="60">
        <f t="shared" si="134"/>
        <v>0</v>
      </c>
      <c r="AI857" s="60">
        <f t="shared" si="135"/>
        <v>1</v>
      </c>
      <c r="AJ857" s="60">
        <f t="shared" si="136"/>
        <v>0</v>
      </c>
      <c r="AK857" s="60">
        <f t="shared" si="137"/>
        <v>0</v>
      </c>
      <c r="AL857" s="60">
        <f t="shared" si="138"/>
        <v>0</v>
      </c>
      <c r="AM857" s="60">
        <f t="shared" si="139"/>
        <v>0</v>
      </c>
      <c r="AN857" s="60">
        <f t="shared" si="140"/>
        <v>1</v>
      </c>
      <c r="AO857" s="319" t="s">
        <v>3402</v>
      </c>
      <c r="AP857"/>
    </row>
    <row r="858" spans="1:42" ht="35.450000000000003" hidden="1" customHeight="1">
      <c r="A858" s="26" t="s">
        <v>1297</v>
      </c>
      <c r="B858" s="34" t="s">
        <v>1569</v>
      </c>
      <c r="C858" s="26">
        <v>302767</v>
      </c>
      <c r="D858" s="35" t="s">
        <v>1576</v>
      </c>
      <c r="E858" s="35" t="s">
        <v>1571</v>
      </c>
      <c r="F858" s="36">
        <v>2</v>
      </c>
      <c r="G858" s="33"/>
      <c r="H858" s="34">
        <v>1</v>
      </c>
      <c r="I858" s="32"/>
      <c r="J858" s="32"/>
      <c r="K858" s="31"/>
      <c r="L858" s="31"/>
      <c r="M858" s="33"/>
      <c r="N858" s="39">
        <v>1496882.15</v>
      </c>
      <c r="O858" s="40" t="s">
        <v>1901</v>
      </c>
      <c r="P858" s="68">
        <v>1</v>
      </c>
      <c r="Q858" s="163" t="s">
        <v>2131</v>
      </c>
      <c r="R858" s="354"/>
      <c r="S858" s="123">
        <v>1</v>
      </c>
      <c r="T858" s="95"/>
      <c r="U858" s="95"/>
      <c r="V858" s="95"/>
      <c r="W858" s="95"/>
      <c r="X858" s="95"/>
      <c r="Y858" s="95"/>
      <c r="Z858" s="95"/>
      <c r="AA858" s="95"/>
      <c r="AB858" s="95"/>
      <c r="AC858" s="95"/>
      <c r="AD858" s="95"/>
      <c r="AE858" s="113">
        <f t="shared" si="131"/>
        <v>0</v>
      </c>
      <c r="AF858" s="60">
        <f t="shared" si="132"/>
        <v>0</v>
      </c>
      <c r="AG858" s="60">
        <f t="shared" si="133"/>
        <v>0</v>
      </c>
      <c r="AH858" s="60">
        <f t="shared" si="134"/>
        <v>0</v>
      </c>
      <c r="AI858" s="60">
        <f t="shared" si="135"/>
        <v>1</v>
      </c>
      <c r="AJ858" s="60">
        <f t="shared" si="136"/>
        <v>0</v>
      </c>
      <c r="AK858" s="60">
        <f t="shared" si="137"/>
        <v>0</v>
      </c>
      <c r="AL858" s="60">
        <f t="shared" si="138"/>
        <v>0</v>
      </c>
      <c r="AM858" s="60">
        <f t="shared" si="139"/>
        <v>0</v>
      </c>
      <c r="AN858" s="60">
        <f t="shared" si="140"/>
        <v>1</v>
      </c>
      <c r="AO858" s="319" t="s">
        <v>3402</v>
      </c>
      <c r="AP858"/>
    </row>
    <row r="859" spans="1:42" ht="35.450000000000003" hidden="1" customHeight="1">
      <c r="A859" s="26" t="s">
        <v>1297</v>
      </c>
      <c r="B859" s="34" t="s">
        <v>1569</v>
      </c>
      <c r="C859" s="26">
        <v>302768</v>
      </c>
      <c r="D859" s="35" t="s">
        <v>1570</v>
      </c>
      <c r="E859" s="35" t="s">
        <v>1571</v>
      </c>
      <c r="F859" s="36">
        <v>2</v>
      </c>
      <c r="G859" s="33"/>
      <c r="H859" s="34">
        <v>1</v>
      </c>
      <c r="I859" s="32"/>
      <c r="J859" s="32"/>
      <c r="K859" s="31"/>
      <c r="L859" s="31"/>
      <c r="M859" s="33"/>
      <c r="N859" s="39">
        <v>1191398.82</v>
      </c>
      <c r="O859" s="40" t="s">
        <v>1901</v>
      </c>
      <c r="P859" s="68">
        <v>1</v>
      </c>
      <c r="Q859" s="163" t="s">
        <v>2131</v>
      </c>
      <c r="R859" s="354"/>
      <c r="S859" s="123">
        <v>1</v>
      </c>
      <c r="T859" s="95"/>
      <c r="U859" s="95"/>
      <c r="V859" s="95"/>
      <c r="W859" s="95"/>
      <c r="X859" s="95"/>
      <c r="Y859" s="95"/>
      <c r="Z859" s="95"/>
      <c r="AA859" s="95"/>
      <c r="AB859" s="95"/>
      <c r="AC859" s="95"/>
      <c r="AD859" s="95"/>
      <c r="AE859" s="113">
        <f t="shared" si="131"/>
        <v>0</v>
      </c>
      <c r="AF859" s="60">
        <f t="shared" si="132"/>
        <v>0</v>
      </c>
      <c r="AG859" s="60">
        <f t="shared" si="133"/>
        <v>0</v>
      </c>
      <c r="AH859" s="60">
        <f t="shared" si="134"/>
        <v>0</v>
      </c>
      <c r="AI859" s="60">
        <f t="shared" si="135"/>
        <v>1</v>
      </c>
      <c r="AJ859" s="60">
        <f t="shared" si="136"/>
        <v>0</v>
      </c>
      <c r="AK859" s="60">
        <f t="shared" si="137"/>
        <v>0</v>
      </c>
      <c r="AL859" s="60">
        <f t="shared" si="138"/>
        <v>0</v>
      </c>
      <c r="AM859" s="60">
        <f t="shared" si="139"/>
        <v>0</v>
      </c>
      <c r="AN859" s="60">
        <f t="shared" si="140"/>
        <v>1</v>
      </c>
      <c r="AO859" s="319" t="s">
        <v>3402</v>
      </c>
      <c r="AP859"/>
    </row>
    <row r="860" spans="1:42" ht="35.450000000000003" hidden="1" customHeight="1">
      <c r="A860" s="26" t="s">
        <v>1297</v>
      </c>
      <c r="B860" s="34" t="s">
        <v>1569</v>
      </c>
      <c r="C860" s="26">
        <v>302771</v>
      </c>
      <c r="D860" s="35" t="s">
        <v>1579</v>
      </c>
      <c r="E860" s="35" t="s">
        <v>1571</v>
      </c>
      <c r="F860" s="36">
        <v>2</v>
      </c>
      <c r="G860" s="33"/>
      <c r="H860" s="34">
        <v>1</v>
      </c>
      <c r="I860" s="32"/>
      <c r="J860" s="32"/>
      <c r="K860" s="31"/>
      <c r="L860" s="31"/>
      <c r="M860" s="33"/>
      <c r="N860" s="39">
        <v>1225112.25</v>
      </c>
      <c r="O860" s="40" t="s">
        <v>1901</v>
      </c>
      <c r="P860" s="68">
        <v>1</v>
      </c>
      <c r="Q860" s="163" t="s">
        <v>2131</v>
      </c>
      <c r="R860" s="354"/>
      <c r="S860" s="123">
        <v>1</v>
      </c>
      <c r="T860" s="95"/>
      <c r="U860" s="95"/>
      <c r="V860" s="95"/>
      <c r="W860" s="95"/>
      <c r="X860" s="95"/>
      <c r="Y860" s="95"/>
      <c r="Z860" s="95"/>
      <c r="AA860" s="95"/>
      <c r="AB860" s="95"/>
      <c r="AC860" s="95"/>
      <c r="AD860" s="95"/>
      <c r="AE860" s="113">
        <f t="shared" si="131"/>
        <v>0</v>
      </c>
      <c r="AF860" s="60">
        <f t="shared" si="132"/>
        <v>0</v>
      </c>
      <c r="AG860" s="60">
        <f t="shared" si="133"/>
        <v>0</v>
      </c>
      <c r="AH860" s="60">
        <f t="shared" si="134"/>
        <v>0</v>
      </c>
      <c r="AI860" s="60">
        <f t="shared" si="135"/>
        <v>1</v>
      </c>
      <c r="AJ860" s="60">
        <f t="shared" si="136"/>
        <v>0</v>
      </c>
      <c r="AK860" s="60">
        <f t="shared" si="137"/>
        <v>0</v>
      </c>
      <c r="AL860" s="60">
        <f t="shared" si="138"/>
        <v>0</v>
      </c>
      <c r="AM860" s="60">
        <f t="shared" si="139"/>
        <v>0</v>
      </c>
      <c r="AN860" s="60">
        <f t="shared" si="140"/>
        <v>1</v>
      </c>
      <c r="AO860" s="319" t="s">
        <v>3402</v>
      </c>
      <c r="AP860"/>
    </row>
    <row r="861" spans="1:42" ht="35.450000000000003" hidden="1" customHeight="1">
      <c r="A861" s="26" t="s">
        <v>1297</v>
      </c>
      <c r="B861" s="34" t="s">
        <v>1569</v>
      </c>
      <c r="C861" s="26">
        <v>311802</v>
      </c>
      <c r="D861" s="35" t="s">
        <v>1578</v>
      </c>
      <c r="E861" s="35" t="s">
        <v>1571</v>
      </c>
      <c r="F861" s="36">
        <v>2</v>
      </c>
      <c r="G861" s="33"/>
      <c r="H861" s="34">
        <v>1</v>
      </c>
      <c r="I861" s="32"/>
      <c r="J861" s="32"/>
      <c r="K861" s="31"/>
      <c r="L861" s="31"/>
      <c r="M861" s="33"/>
      <c r="N861" s="39">
        <v>1271236.1399999999</v>
      </c>
      <c r="O861" s="40" t="s">
        <v>1901</v>
      </c>
      <c r="P861" s="68">
        <v>1</v>
      </c>
      <c r="Q861" s="163" t="s">
        <v>2131</v>
      </c>
      <c r="R861" s="354"/>
      <c r="S861" s="123">
        <v>1</v>
      </c>
      <c r="T861" s="95"/>
      <c r="U861" s="95"/>
      <c r="V861" s="95"/>
      <c r="W861" s="95"/>
      <c r="X861" s="95"/>
      <c r="Y861" s="95"/>
      <c r="Z861" s="95"/>
      <c r="AA861" s="95"/>
      <c r="AB861" s="95"/>
      <c r="AC861" s="95"/>
      <c r="AD861" s="95"/>
      <c r="AE861" s="113">
        <f t="shared" si="131"/>
        <v>0</v>
      </c>
      <c r="AF861" s="60">
        <f t="shared" si="132"/>
        <v>0</v>
      </c>
      <c r="AG861" s="60">
        <f t="shared" si="133"/>
        <v>0</v>
      </c>
      <c r="AH861" s="60">
        <f t="shared" si="134"/>
        <v>0</v>
      </c>
      <c r="AI861" s="60">
        <f t="shared" si="135"/>
        <v>1</v>
      </c>
      <c r="AJ861" s="60">
        <f t="shared" si="136"/>
        <v>0</v>
      </c>
      <c r="AK861" s="60">
        <f t="shared" si="137"/>
        <v>0</v>
      </c>
      <c r="AL861" s="60">
        <f t="shared" si="138"/>
        <v>0</v>
      </c>
      <c r="AM861" s="60">
        <f t="shared" si="139"/>
        <v>0</v>
      </c>
      <c r="AN861" s="60">
        <f t="shared" si="140"/>
        <v>1</v>
      </c>
      <c r="AO861" s="319" t="s">
        <v>3402</v>
      </c>
      <c r="AP861"/>
    </row>
    <row r="862" spans="1:42" ht="35.450000000000003" hidden="1" customHeight="1">
      <c r="A862" s="26" t="s">
        <v>1297</v>
      </c>
      <c r="B862" s="34" t="s">
        <v>1569</v>
      </c>
      <c r="C862" s="26">
        <v>311803</v>
      </c>
      <c r="D862" s="35" t="s">
        <v>1577</v>
      </c>
      <c r="E862" s="35" t="s">
        <v>1571</v>
      </c>
      <c r="F862" s="36">
        <v>2</v>
      </c>
      <c r="G862" s="33"/>
      <c r="H862" s="34">
        <v>1</v>
      </c>
      <c r="I862" s="32"/>
      <c r="J862" s="32"/>
      <c r="K862" s="31"/>
      <c r="L862" s="31"/>
      <c r="M862" s="33"/>
      <c r="N862" s="39">
        <v>1170095.8400000001</v>
      </c>
      <c r="O862" s="40" t="s">
        <v>1901</v>
      </c>
      <c r="P862" s="68">
        <v>1</v>
      </c>
      <c r="Q862" s="163" t="s">
        <v>2131</v>
      </c>
      <c r="R862" s="354"/>
      <c r="S862" s="123">
        <v>1</v>
      </c>
      <c r="T862" s="95"/>
      <c r="U862" s="95"/>
      <c r="V862" s="95"/>
      <c r="W862" s="95"/>
      <c r="X862" s="95"/>
      <c r="Y862" s="95"/>
      <c r="Z862" s="95"/>
      <c r="AA862" s="95"/>
      <c r="AB862" s="95"/>
      <c r="AC862" s="95"/>
      <c r="AD862" s="95"/>
      <c r="AE862" s="113">
        <f t="shared" si="131"/>
        <v>0</v>
      </c>
      <c r="AF862" s="60">
        <f t="shared" si="132"/>
        <v>0</v>
      </c>
      <c r="AG862" s="60">
        <f t="shared" si="133"/>
        <v>0</v>
      </c>
      <c r="AH862" s="60">
        <f t="shared" si="134"/>
        <v>0</v>
      </c>
      <c r="AI862" s="60">
        <f t="shared" si="135"/>
        <v>1</v>
      </c>
      <c r="AJ862" s="60">
        <f t="shared" si="136"/>
        <v>0</v>
      </c>
      <c r="AK862" s="60">
        <f t="shared" si="137"/>
        <v>0</v>
      </c>
      <c r="AL862" s="60">
        <f t="shared" si="138"/>
        <v>0</v>
      </c>
      <c r="AM862" s="60">
        <f t="shared" si="139"/>
        <v>0</v>
      </c>
      <c r="AN862" s="60">
        <f t="shared" si="140"/>
        <v>1</v>
      </c>
      <c r="AO862" s="319" t="s">
        <v>3402</v>
      </c>
      <c r="AP862"/>
    </row>
    <row r="863" spans="1:42" ht="35.450000000000003" hidden="1" customHeight="1">
      <c r="A863" s="26" t="s">
        <v>1297</v>
      </c>
      <c r="B863" s="34" t="s">
        <v>1569</v>
      </c>
      <c r="C863" s="26">
        <v>343922</v>
      </c>
      <c r="D863" s="35" t="s">
        <v>1575</v>
      </c>
      <c r="E863" s="35" t="s">
        <v>1571</v>
      </c>
      <c r="F863" s="36">
        <v>2</v>
      </c>
      <c r="G863" s="33"/>
      <c r="H863" s="34">
        <v>1</v>
      </c>
      <c r="I863" s="32"/>
      <c r="J863" s="32"/>
      <c r="K863" s="31"/>
      <c r="L863" s="31"/>
      <c r="M863" s="33"/>
      <c r="N863" s="39">
        <v>1496882.15</v>
      </c>
      <c r="O863" s="40" t="s">
        <v>1901</v>
      </c>
      <c r="P863" s="68">
        <v>1</v>
      </c>
      <c r="Q863" s="163" t="s">
        <v>2131</v>
      </c>
      <c r="R863" s="354"/>
      <c r="S863" s="123">
        <v>1</v>
      </c>
      <c r="T863" s="95"/>
      <c r="U863" s="95"/>
      <c r="V863" s="95"/>
      <c r="W863" s="95"/>
      <c r="X863" s="95"/>
      <c r="Y863" s="95"/>
      <c r="Z863" s="95"/>
      <c r="AA863" s="95"/>
      <c r="AB863" s="95"/>
      <c r="AC863" s="95"/>
      <c r="AD863" s="95"/>
      <c r="AE863" s="113">
        <f t="shared" si="131"/>
        <v>0</v>
      </c>
      <c r="AF863" s="60">
        <f t="shared" si="132"/>
        <v>0</v>
      </c>
      <c r="AG863" s="60">
        <f t="shared" si="133"/>
        <v>0</v>
      </c>
      <c r="AH863" s="60">
        <f t="shared" si="134"/>
        <v>0</v>
      </c>
      <c r="AI863" s="60">
        <f t="shared" si="135"/>
        <v>1</v>
      </c>
      <c r="AJ863" s="60">
        <f t="shared" si="136"/>
        <v>0</v>
      </c>
      <c r="AK863" s="60">
        <f t="shared" si="137"/>
        <v>0</v>
      </c>
      <c r="AL863" s="60">
        <f t="shared" si="138"/>
        <v>0</v>
      </c>
      <c r="AM863" s="60">
        <f t="shared" si="139"/>
        <v>0</v>
      </c>
      <c r="AN863" s="60">
        <f t="shared" si="140"/>
        <v>1</v>
      </c>
      <c r="AO863" s="319" t="s">
        <v>3402</v>
      </c>
      <c r="AP863"/>
    </row>
    <row r="864" spans="1:42" ht="35.450000000000003" hidden="1" customHeight="1">
      <c r="A864" s="26" t="s">
        <v>1297</v>
      </c>
      <c r="B864" s="34" t="s">
        <v>103</v>
      </c>
      <c r="C864" s="26">
        <v>117755</v>
      </c>
      <c r="D864" s="35" t="s">
        <v>1394</v>
      </c>
      <c r="E864" s="35" t="s">
        <v>105</v>
      </c>
      <c r="F864" s="36">
        <v>1</v>
      </c>
      <c r="G864" s="33"/>
      <c r="H864" s="34">
        <v>1</v>
      </c>
      <c r="I864" s="32"/>
      <c r="J864" s="32"/>
      <c r="K864" s="31"/>
      <c r="L864" s="31"/>
      <c r="M864" s="33"/>
      <c r="N864" s="39">
        <v>1577032.92</v>
      </c>
      <c r="O864" s="40" t="s">
        <v>1902</v>
      </c>
      <c r="P864" s="68">
        <v>1</v>
      </c>
      <c r="Q864" s="163" t="s">
        <v>2131</v>
      </c>
      <c r="R864" s="354"/>
      <c r="S864" s="158">
        <v>1</v>
      </c>
      <c r="T864" s="95"/>
      <c r="U864" s="95"/>
      <c r="V864" s="159" t="s">
        <v>2134</v>
      </c>
      <c r="W864" s="159" t="s">
        <v>2134</v>
      </c>
      <c r="X864" s="160" t="s">
        <v>2135</v>
      </c>
      <c r="Y864" s="161">
        <v>43215</v>
      </c>
      <c r="Z864" s="161">
        <v>43227</v>
      </c>
      <c r="AA864" s="161">
        <v>43242</v>
      </c>
      <c r="AB864" s="161">
        <v>43255</v>
      </c>
      <c r="AC864" s="159" t="s">
        <v>2136</v>
      </c>
      <c r="AD864" s="95"/>
      <c r="AE864" s="113">
        <f t="shared" si="131"/>
        <v>0</v>
      </c>
      <c r="AF864" s="60">
        <f t="shared" si="132"/>
        <v>0</v>
      </c>
      <c r="AG864" s="60">
        <f t="shared" si="133"/>
        <v>0</v>
      </c>
      <c r="AH864" s="60">
        <f t="shared" si="134"/>
        <v>0</v>
      </c>
      <c r="AI864" s="60">
        <f t="shared" si="135"/>
        <v>1</v>
      </c>
      <c r="AJ864" s="60">
        <f t="shared" si="136"/>
        <v>0</v>
      </c>
      <c r="AK864" s="60">
        <f t="shared" si="137"/>
        <v>0</v>
      </c>
      <c r="AL864" s="60">
        <f t="shared" si="138"/>
        <v>0</v>
      </c>
      <c r="AM864" s="60">
        <f t="shared" si="139"/>
        <v>0</v>
      </c>
      <c r="AN864" s="60">
        <f t="shared" si="140"/>
        <v>1</v>
      </c>
      <c r="AP864" s="359" t="s">
        <v>3549</v>
      </c>
    </row>
    <row r="865" spans="1:42" ht="35.450000000000003" hidden="1" customHeight="1">
      <c r="A865" s="26" t="s">
        <v>1297</v>
      </c>
      <c r="B865" s="34" t="s">
        <v>103</v>
      </c>
      <c r="C865" s="26">
        <v>117759</v>
      </c>
      <c r="D865" s="35" t="s">
        <v>1393</v>
      </c>
      <c r="E865" s="35" t="s">
        <v>105</v>
      </c>
      <c r="F865" s="36">
        <v>1</v>
      </c>
      <c r="G865" s="33"/>
      <c r="H865" s="34">
        <v>1</v>
      </c>
      <c r="I865" s="32"/>
      <c r="J865" s="32"/>
      <c r="K865" s="31"/>
      <c r="L865" s="31"/>
      <c r="M865" s="33"/>
      <c r="N865" s="39">
        <v>1793278.34</v>
      </c>
      <c r="O865" s="40" t="s">
        <v>1902</v>
      </c>
      <c r="P865" s="68">
        <v>1</v>
      </c>
      <c r="Q865" s="163" t="s">
        <v>2131</v>
      </c>
      <c r="R865" s="354"/>
      <c r="S865" s="158">
        <v>1</v>
      </c>
      <c r="T865" s="95"/>
      <c r="U865" s="95"/>
      <c r="V865" s="159" t="s">
        <v>2134</v>
      </c>
      <c r="W865" s="159" t="s">
        <v>2134</v>
      </c>
      <c r="X865" s="160" t="s">
        <v>2137</v>
      </c>
      <c r="Y865" s="161">
        <v>43215</v>
      </c>
      <c r="Z865" s="161">
        <v>43227</v>
      </c>
      <c r="AA865" s="161">
        <v>43242</v>
      </c>
      <c r="AB865" s="161">
        <v>43255</v>
      </c>
      <c r="AC865" s="159" t="s">
        <v>2136</v>
      </c>
      <c r="AD865" s="95"/>
      <c r="AE865" s="113">
        <f t="shared" si="131"/>
        <v>0</v>
      </c>
      <c r="AF865" s="60">
        <f t="shared" si="132"/>
        <v>0</v>
      </c>
      <c r="AG865" s="60">
        <f t="shared" si="133"/>
        <v>0</v>
      </c>
      <c r="AH865" s="60">
        <f t="shared" si="134"/>
        <v>0</v>
      </c>
      <c r="AI865" s="60">
        <f t="shared" si="135"/>
        <v>1</v>
      </c>
      <c r="AJ865" s="60">
        <f t="shared" si="136"/>
        <v>0</v>
      </c>
      <c r="AK865" s="60">
        <f t="shared" si="137"/>
        <v>0</v>
      </c>
      <c r="AL865" s="60">
        <f t="shared" si="138"/>
        <v>0</v>
      </c>
      <c r="AM865" s="60">
        <f t="shared" si="139"/>
        <v>0</v>
      </c>
      <c r="AN865" s="60">
        <f t="shared" si="140"/>
        <v>1</v>
      </c>
      <c r="AP865" s="359" t="s">
        <v>3549</v>
      </c>
    </row>
    <row r="866" spans="1:42" ht="35.450000000000003" hidden="1" customHeight="1">
      <c r="A866" s="26" t="s">
        <v>1297</v>
      </c>
      <c r="B866" s="34" t="s">
        <v>103</v>
      </c>
      <c r="C866" s="26">
        <v>117761</v>
      </c>
      <c r="D866" s="35" t="s">
        <v>1395</v>
      </c>
      <c r="E866" s="35" t="s">
        <v>105</v>
      </c>
      <c r="F866" s="36">
        <v>1</v>
      </c>
      <c r="G866" s="33"/>
      <c r="H866" s="34">
        <v>1</v>
      </c>
      <c r="I866" s="32"/>
      <c r="J866" s="32"/>
      <c r="K866" s="31"/>
      <c r="L866" s="31"/>
      <c r="M866" s="33"/>
      <c r="N866" s="39">
        <v>1144542.0900000001</v>
      </c>
      <c r="O866" s="40" t="s">
        <v>1902</v>
      </c>
      <c r="P866" s="68">
        <v>1</v>
      </c>
      <c r="Q866" s="163" t="s">
        <v>2131</v>
      </c>
      <c r="R866" s="354"/>
      <c r="S866" s="158">
        <v>1</v>
      </c>
      <c r="T866" s="95"/>
      <c r="U866" s="95"/>
      <c r="V866" s="159" t="s">
        <v>2134</v>
      </c>
      <c r="W866" s="159" t="s">
        <v>2134</v>
      </c>
      <c r="X866" s="160" t="s">
        <v>2138</v>
      </c>
      <c r="Y866" s="161">
        <v>43215</v>
      </c>
      <c r="Z866" s="161">
        <v>43227</v>
      </c>
      <c r="AA866" s="161">
        <v>43242</v>
      </c>
      <c r="AB866" s="161">
        <v>43255</v>
      </c>
      <c r="AC866" s="159" t="s">
        <v>2136</v>
      </c>
      <c r="AD866" s="95"/>
      <c r="AE866" s="113">
        <f t="shared" si="131"/>
        <v>0</v>
      </c>
      <c r="AF866" s="60">
        <f t="shared" si="132"/>
        <v>0</v>
      </c>
      <c r="AG866" s="60">
        <f t="shared" si="133"/>
        <v>0</v>
      </c>
      <c r="AH866" s="60">
        <f t="shared" si="134"/>
        <v>0</v>
      </c>
      <c r="AI866" s="60">
        <f t="shared" si="135"/>
        <v>1</v>
      </c>
      <c r="AJ866" s="60">
        <f t="shared" si="136"/>
        <v>0</v>
      </c>
      <c r="AK866" s="60">
        <f t="shared" si="137"/>
        <v>0</v>
      </c>
      <c r="AL866" s="60">
        <f t="shared" si="138"/>
        <v>0</v>
      </c>
      <c r="AM866" s="60">
        <f t="shared" si="139"/>
        <v>0</v>
      </c>
      <c r="AN866" s="60">
        <f t="shared" si="140"/>
        <v>1</v>
      </c>
      <c r="AP866" s="359" t="s">
        <v>3549</v>
      </c>
    </row>
    <row r="867" spans="1:42" ht="35.450000000000003" hidden="1" customHeight="1">
      <c r="A867" s="26" t="s">
        <v>1297</v>
      </c>
      <c r="B867" s="34" t="s">
        <v>103</v>
      </c>
      <c r="C867" s="26">
        <v>117778</v>
      </c>
      <c r="D867" s="35" t="s">
        <v>1371</v>
      </c>
      <c r="E867" s="35" t="s">
        <v>105</v>
      </c>
      <c r="F867" s="36">
        <v>1</v>
      </c>
      <c r="G867" s="33"/>
      <c r="H867" s="34">
        <v>1</v>
      </c>
      <c r="I867" s="32"/>
      <c r="J867" s="32"/>
      <c r="K867" s="31"/>
      <c r="L867" s="31"/>
      <c r="M867" s="33"/>
      <c r="N867" s="39">
        <v>917691.67</v>
      </c>
      <c r="O867" s="40" t="s">
        <v>1902</v>
      </c>
      <c r="P867" s="68">
        <v>1</v>
      </c>
      <c r="Q867" s="163" t="s">
        <v>2131</v>
      </c>
      <c r="R867" s="354"/>
      <c r="S867" s="158">
        <v>1</v>
      </c>
      <c r="T867" s="95"/>
      <c r="U867" s="95"/>
      <c r="V867" s="159" t="s">
        <v>2134</v>
      </c>
      <c r="W867" s="159" t="s">
        <v>2134</v>
      </c>
      <c r="X867" s="160" t="s">
        <v>2139</v>
      </c>
      <c r="Y867" s="161">
        <v>43215</v>
      </c>
      <c r="Z867" s="161">
        <v>43227</v>
      </c>
      <c r="AA867" s="161">
        <v>43242</v>
      </c>
      <c r="AB867" s="161">
        <v>43255</v>
      </c>
      <c r="AC867" s="159" t="s">
        <v>2136</v>
      </c>
      <c r="AD867" s="95"/>
      <c r="AE867" s="113">
        <f t="shared" si="131"/>
        <v>0</v>
      </c>
      <c r="AF867" s="60">
        <f t="shared" si="132"/>
        <v>0</v>
      </c>
      <c r="AG867" s="60">
        <f t="shared" si="133"/>
        <v>0</v>
      </c>
      <c r="AH867" s="60">
        <f t="shared" si="134"/>
        <v>0</v>
      </c>
      <c r="AI867" s="60">
        <f t="shared" si="135"/>
        <v>1</v>
      </c>
      <c r="AJ867" s="60">
        <f t="shared" si="136"/>
        <v>0</v>
      </c>
      <c r="AK867" s="60">
        <f t="shared" si="137"/>
        <v>0</v>
      </c>
      <c r="AL867" s="60">
        <f t="shared" si="138"/>
        <v>0</v>
      </c>
      <c r="AM867" s="60">
        <f t="shared" si="139"/>
        <v>0</v>
      </c>
      <c r="AN867" s="60">
        <f t="shared" si="140"/>
        <v>1</v>
      </c>
      <c r="AP867" s="359" t="s">
        <v>3549</v>
      </c>
    </row>
    <row r="868" spans="1:42" ht="35.450000000000003" hidden="1" customHeight="1">
      <c r="A868" s="26" t="s">
        <v>1297</v>
      </c>
      <c r="B868" s="34" t="s">
        <v>103</v>
      </c>
      <c r="C868" s="26">
        <v>117797</v>
      </c>
      <c r="D868" s="35" t="s">
        <v>1396</v>
      </c>
      <c r="E868" s="35" t="s">
        <v>105</v>
      </c>
      <c r="F868" s="36">
        <v>1</v>
      </c>
      <c r="G868" s="33"/>
      <c r="H868" s="34">
        <v>1</v>
      </c>
      <c r="I868" s="32"/>
      <c r="J868" s="32"/>
      <c r="K868" s="31"/>
      <c r="L868" s="31"/>
      <c r="M868" s="33"/>
      <c r="N868" s="39">
        <v>3955732.52</v>
      </c>
      <c r="O868" s="40" t="s">
        <v>1902</v>
      </c>
      <c r="P868" s="68">
        <v>1</v>
      </c>
      <c r="Q868" s="163" t="s">
        <v>2131</v>
      </c>
      <c r="R868" s="354"/>
      <c r="S868" s="158">
        <v>1</v>
      </c>
      <c r="T868" s="95"/>
      <c r="U868" s="95"/>
      <c r="V868" s="159" t="s">
        <v>2134</v>
      </c>
      <c r="W868" s="159" t="s">
        <v>2134</v>
      </c>
      <c r="X868" s="160" t="s">
        <v>2140</v>
      </c>
      <c r="Y868" s="161">
        <v>43215</v>
      </c>
      <c r="Z868" s="161">
        <v>43227</v>
      </c>
      <c r="AA868" s="161">
        <v>43242</v>
      </c>
      <c r="AB868" s="161">
        <v>43255</v>
      </c>
      <c r="AC868" s="159" t="s">
        <v>2136</v>
      </c>
      <c r="AD868" s="95"/>
      <c r="AE868" s="113">
        <f t="shared" si="131"/>
        <v>0</v>
      </c>
      <c r="AF868" s="60">
        <f t="shared" si="132"/>
        <v>0</v>
      </c>
      <c r="AG868" s="60">
        <f t="shared" si="133"/>
        <v>0</v>
      </c>
      <c r="AH868" s="60">
        <f t="shared" si="134"/>
        <v>0</v>
      </c>
      <c r="AI868" s="60">
        <f t="shared" si="135"/>
        <v>1</v>
      </c>
      <c r="AJ868" s="60">
        <f t="shared" si="136"/>
        <v>0</v>
      </c>
      <c r="AK868" s="60">
        <f t="shared" si="137"/>
        <v>0</v>
      </c>
      <c r="AL868" s="60">
        <f t="shared" si="138"/>
        <v>0</v>
      </c>
      <c r="AM868" s="60">
        <f t="shared" si="139"/>
        <v>0</v>
      </c>
      <c r="AN868" s="60">
        <f t="shared" si="140"/>
        <v>1</v>
      </c>
      <c r="AP868" s="359" t="s">
        <v>3549</v>
      </c>
    </row>
    <row r="869" spans="1:42" ht="35.450000000000003" hidden="1" customHeight="1">
      <c r="A869" s="26" t="s">
        <v>1297</v>
      </c>
      <c r="B869" s="34" t="s">
        <v>103</v>
      </c>
      <c r="C869" s="26">
        <v>117798</v>
      </c>
      <c r="D869" s="35" t="s">
        <v>1372</v>
      </c>
      <c r="E869" s="35" t="s">
        <v>105</v>
      </c>
      <c r="F869" s="36">
        <v>1</v>
      </c>
      <c r="G869" s="33"/>
      <c r="H869" s="34">
        <v>1</v>
      </c>
      <c r="I869" s="32"/>
      <c r="J869" s="32"/>
      <c r="K869" s="31"/>
      <c r="L869" s="31"/>
      <c r="M869" s="33"/>
      <c r="N869" s="39">
        <v>928296.67</v>
      </c>
      <c r="O869" s="40" t="s">
        <v>1902</v>
      </c>
      <c r="P869" s="68">
        <v>1</v>
      </c>
      <c r="Q869" s="95" t="s">
        <v>1942</v>
      </c>
      <c r="R869" s="354"/>
      <c r="S869" s="158">
        <v>0.16</v>
      </c>
      <c r="T869" s="95"/>
      <c r="U869" s="95"/>
      <c r="V869" s="159" t="s">
        <v>2134</v>
      </c>
      <c r="W869" s="159" t="s">
        <v>2134</v>
      </c>
      <c r="X869" s="160" t="s">
        <v>2141</v>
      </c>
      <c r="Y869" s="161">
        <v>43215</v>
      </c>
      <c r="Z869" s="161">
        <v>43227</v>
      </c>
      <c r="AA869" s="161">
        <v>43242</v>
      </c>
      <c r="AB869" s="161">
        <v>43255</v>
      </c>
      <c r="AC869" s="159" t="s">
        <v>2136</v>
      </c>
      <c r="AD869" s="95"/>
      <c r="AE869" s="113">
        <f t="shared" si="131"/>
        <v>0</v>
      </c>
      <c r="AF869" s="60">
        <f t="shared" si="132"/>
        <v>0</v>
      </c>
      <c r="AG869" s="60">
        <f t="shared" si="133"/>
        <v>0</v>
      </c>
      <c r="AH869" s="60">
        <f t="shared" si="134"/>
        <v>1</v>
      </c>
      <c r="AI869" s="60">
        <f t="shared" si="135"/>
        <v>0</v>
      </c>
      <c r="AJ869" s="60">
        <f t="shared" si="136"/>
        <v>0</v>
      </c>
      <c r="AK869" s="60">
        <f t="shared" si="137"/>
        <v>0</v>
      </c>
      <c r="AL869" s="60">
        <f t="shared" si="138"/>
        <v>0</v>
      </c>
      <c r="AM869" s="60">
        <f t="shared" si="139"/>
        <v>1</v>
      </c>
      <c r="AN869" s="60">
        <f t="shared" si="140"/>
        <v>0</v>
      </c>
      <c r="AP869" s="359" t="s">
        <v>3549</v>
      </c>
    </row>
    <row r="870" spans="1:42" ht="35.450000000000003" hidden="1" customHeight="1">
      <c r="A870" s="26" t="s">
        <v>1297</v>
      </c>
      <c r="B870" s="34" t="s">
        <v>1472</v>
      </c>
      <c r="C870" s="26">
        <v>302778</v>
      </c>
      <c r="D870" s="35" t="s">
        <v>1473</v>
      </c>
      <c r="E870" s="35" t="s">
        <v>1474</v>
      </c>
      <c r="F870" s="36">
        <v>3</v>
      </c>
      <c r="G870" s="33"/>
      <c r="H870" s="34">
        <v>1</v>
      </c>
      <c r="I870" s="32"/>
      <c r="J870" s="32"/>
      <c r="K870" s="31"/>
      <c r="L870" s="31"/>
      <c r="M870" s="33"/>
      <c r="N870" s="39">
        <v>1226572.17</v>
      </c>
      <c r="O870" s="40" t="s">
        <v>1901</v>
      </c>
      <c r="P870" s="68">
        <v>1</v>
      </c>
      <c r="Q870" s="163" t="s">
        <v>2131</v>
      </c>
      <c r="R870" s="354"/>
      <c r="S870" s="123">
        <v>1</v>
      </c>
      <c r="T870" s="95"/>
      <c r="U870" s="95"/>
      <c r="V870" s="95"/>
      <c r="W870" s="95"/>
      <c r="X870" s="95"/>
      <c r="Y870" s="95"/>
      <c r="Z870" s="95"/>
      <c r="AA870" s="95"/>
      <c r="AB870" s="95"/>
      <c r="AC870" s="95"/>
      <c r="AD870" s="95"/>
      <c r="AE870" s="113">
        <f t="shared" si="131"/>
        <v>0</v>
      </c>
      <c r="AF870" s="60">
        <f t="shared" si="132"/>
        <v>0</v>
      </c>
      <c r="AG870" s="60">
        <f t="shared" si="133"/>
        <v>0</v>
      </c>
      <c r="AH870" s="60">
        <f t="shared" si="134"/>
        <v>0</v>
      </c>
      <c r="AI870" s="60">
        <f t="shared" si="135"/>
        <v>1</v>
      </c>
      <c r="AJ870" s="60">
        <f t="shared" si="136"/>
        <v>0</v>
      </c>
      <c r="AK870" s="60">
        <f t="shared" si="137"/>
        <v>0</v>
      </c>
      <c r="AL870" s="60">
        <f t="shared" si="138"/>
        <v>0</v>
      </c>
      <c r="AM870" s="60">
        <f t="shared" si="139"/>
        <v>0</v>
      </c>
      <c r="AN870" s="60">
        <f t="shared" si="140"/>
        <v>1</v>
      </c>
      <c r="AP870"/>
    </row>
    <row r="871" spans="1:42" ht="35.450000000000003" hidden="1" customHeight="1">
      <c r="A871" s="26" t="s">
        <v>1297</v>
      </c>
      <c r="B871" s="34" t="s">
        <v>1472</v>
      </c>
      <c r="C871" s="26">
        <v>302779</v>
      </c>
      <c r="D871" s="35" t="s">
        <v>1476</v>
      </c>
      <c r="E871" s="35" t="s">
        <v>1474</v>
      </c>
      <c r="F871" s="36">
        <v>3</v>
      </c>
      <c r="G871" s="33"/>
      <c r="H871" s="34">
        <v>1</v>
      </c>
      <c r="I871" s="32"/>
      <c r="J871" s="32"/>
      <c r="K871" s="31"/>
      <c r="L871" s="31"/>
      <c r="M871" s="33"/>
      <c r="N871" s="39">
        <v>1223049.33</v>
      </c>
      <c r="O871" s="40" t="s">
        <v>1901</v>
      </c>
      <c r="P871" s="68">
        <v>1</v>
      </c>
      <c r="Q871" s="163" t="s">
        <v>2131</v>
      </c>
      <c r="R871" s="354"/>
      <c r="S871" s="123">
        <v>1</v>
      </c>
      <c r="T871" s="95"/>
      <c r="U871" s="95"/>
      <c r="V871" s="95"/>
      <c r="W871" s="95"/>
      <c r="X871" s="95"/>
      <c r="Y871" s="95"/>
      <c r="Z871" s="95"/>
      <c r="AA871" s="95"/>
      <c r="AB871" s="95"/>
      <c r="AC871" s="95"/>
      <c r="AD871" s="95"/>
      <c r="AE871" s="113">
        <f t="shared" si="131"/>
        <v>0</v>
      </c>
      <c r="AF871" s="60">
        <f t="shared" si="132"/>
        <v>0</v>
      </c>
      <c r="AG871" s="60">
        <f t="shared" si="133"/>
        <v>0</v>
      </c>
      <c r="AH871" s="60">
        <f t="shared" si="134"/>
        <v>0</v>
      </c>
      <c r="AI871" s="60">
        <f t="shared" si="135"/>
        <v>1</v>
      </c>
      <c r="AJ871" s="60">
        <f t="shared" si="136"/>
        <v>0</v>
      </c>
      <c r="AK871" s="60">
        <f t="shared" si="137"/>
        <v>0</v>
      </c>
      <c r="AL871" s="60">
        <f t="shared" si="138"/>
        <v>0</v>
      </c>
      <c r="AM871" s="60">
        <f t="shared" si="139"/>
        <v>0</v>
      </c>
      <c r="AN871" s="60">
        <f t="shared" si="140"/>
        <v>1</v>
      </c>
      <c r="AP871"/>
    </row>
    <row r="872" spans="1:42" ht="35.450000000000003" hidden="1" customHeight="1">
      <c r="A872" s="26" t="s">
        <v>1297</v>
      </c>
      <c r="B872" s="34" t="s">
        <v>1472</v>
      </c>
      <c r="C872" s="26">
        <v>302781</v>
      </c>
      <c r="D872" s="35" t="s">
        <v>1475</v>
      </c>
      <c r="E872" s="35" t="s">
        <v>1474</v>
      </c>
      <c r="F872" s="36">
        <v>3</v>
      </c>
      <c r="G872" s="33"/>
      <c r="H872" s="34">
        <v>1</v>
      </c>
      <c r="I872" s="32"/>
      <c r="J872" s="32"/>
      <c r="K872" s="31"/>
      <c r="L872" s="31"/>
      <c r="M872" s="33"/>
      <c r="N872" s="39">
        <v>1678512.43</v>
      </c>
      <c r="O872" s="40" t="s">
        <v>1901</v>
      </c>
      <c r="P872" s="68">
        <v>1</v>
      </c>
      <c r="Q872" s="163" t="s">
        <v>2131</v>
      </c>
      <c r="R872" s="354"/>
      <c r="S872" s="123">
        <v>1</v>
      </c>
      <c r="T872" s="95"/>
      <c r="U872" s="95"/>
      <c r="V872" s="95"/>
      <c r="W872" s="95"/>
      <c r="X872" s="95"/>
      <c r="Y872" s="95"/>
      <c r="Z872" s="95"/>
      <c r="AA872" s="95"/>
      <c r="AB872" s="95"/>
      <c r="AC872" s="95"/>
      <c r="AD872" s="95"/>
      <c r="AE872" s="113">
        <f t="shared" si="131"/>
        <v>0</v>
      </c>
      <c r="AF872" s="60">
        <f t="shared" si="132"/>
        <v>0</v>
      </c>
      <c r="AG872" s="60">
        <f t="shared" si="133"/>
        <v>0</v>
      </c>
      <c r="AH872" s="60">
        <f t="shared" si="134"/>
        <v>0</v>
      </c>
      <c r="AI872" s="60">
        <f t="shared" si="135"/>
        <v>1</v>
      </c>
      <c r="AJ872" s="60">
        <f t="shared" si="136"/>
        <v>0</v>
      </c>
      <c r="AK872" s="60">
        <f t="shared" si="137"/>
        <v>0</v>
      </c>
      <c r="AL872" s="60">
        <f t="shared" si="138"/>
        <v>0</v>
      </c>
      <c r="AM872" s="60">
        <f t="shared" si="139"/>
        <v>0</v>
      </c>
      <c r="AN872" s="60">
        <f t="shared" si="140"/>
        <v>1</v>
      </c>
      <c r="AP872"/>
    </row>
    <row r="873" spans="1:42" ht="35.450000000000003" hidden="1" customHeight="1">
      <c r="A873" s="26" t="s">
        <v>1311</v>
      </c>
      <c r="B873" s="34" t="s">
        <v>1559</v>
      </c>
      <c r="C873" s="26">
        <v>303212</v>
      </c>
      <c r="D873" s="35" t="s">
        <v>1562</v>
      </c>
      <c r="E873" s="35" t="s">
        <v>1560</v>
      </c>
      <c r="F873" s="36">
        <v>2</v>
      </c>
      <c r="G873" s="33"/>
      <c r="H873" s="34">
        <v>1</v>
      </c>
      <c r="I873" s="32"/>
      <c r="J873" s="32"/>
      <c r="K873" s="31"/>
      <c r="L873" s="31"/>
      <c r="M873" s="33"/>
      <c r="N873" s="39">
        <v>4097269.85</v>
      </c>
      <c r="O873" s="40" t="s">
        <v>1901</v>
      </c>
      <c r="P873" s="68">
        <v>1</v>
      </c>
      <c r="Q873" s="163" t="s">
        <v>1942</v>
      </c>
      <c r="R873" s="347">
        <v>0.75</v>
      </c>
      <c r="S873" s="123">
        <v>0.8</v>
      </c>
      <c r="T873" s="95"/>
      <c r="U873" s="95"/>
      <c r="V873" s="95"/>
      <c r="W873" s="95"/>
      <c r="X873" s="95"/>
      <c r="Y873" s="95"/>
      <c r="Z873" s="95"/>
      <c r="AA873" s="95"/>
      <c r="AB873" s="95"/>
      <c r="AC873" s="95"/>
      <c r="AD873" s="95"/>
      <c r="AE873" s="113">
        <f t="shared" si="131"/>
        <v>0</v>
      </c>
      <c r="AF873" s="60">
        <f t="shared" si="132"/>
        <v>0</v>
      </c>
      <c r="AG873" s="60">
        <f t="shared" si="133"/>
        <v>0</v>
      </c>
      <c r="AH873" s="60">
        <f t="shared" si="134"/>
        <v>1</v>
      </c>
      <c r="AI873" s="60">
        <f t="shared" si="135"/>
        <v>0</v>
      </c>
      <c r="AJ873" s="60">
        <f t="shared" si="136"/>
        <v>0</v>
      </c>
      <c r="AK873" s="60">
        <f t="shared" si="137"/>
        <v>0</v>
      </c>
      <c r="AL873" s="60">
        <f t="shared" si="138"/>
        <v>0</v>
      </c>
      <c r="AM873" s="60">
        <f t="shared" si="139"/>
        <v>1</v>
      </c>
      <c r="AN873" s="60">
        <f t="shared" si="140"/>
        <v>0</v>
      </c>
      <c r="AP873"/>
    </row>
    <row r="874" spans="1:42" ht="35.450000000000003" hidden="1" customHeight="1">
      <c r="A874" s="26" t="s">
        <v>1311</v>
      </c>
      <c r="B874" s="34" t="s">
        <v>1559</v>
      </c>
      <c r="C874" s="26">
        <v>303215</v>
      </c>
      <c r="D874" s="35" t="s">
        <v>1541</v>
      </c>
      <c r="E874" s="35" t="s">
        <v>1560</v>
      </c>
      <c r="F874" s="36">
        <v>2</v>
      </c>
      <c r="G874" s="33"/>
      <c r="H874" s="34">
        <v>1</v>
      </c>
      <c r="I874" s="32"/>
      <c r="J874" s="32"/>
      <c r="K874" s="31"/>
      <c r="L874" s="31"/>
      <c r="M874" s="33"/>
      <c r="N874" s="39">
        <v>2638984.5099999998</v>
      </c>
      <c r="O874" s="40" t="s">
        <v>1901</v>
      </c>
      <c r="P874" s="68">
        <v>1</v>
      </c>
      <c r="Q874" s="163" t="s">
        <v>1942</v>
      </c>
      <c r="R874" s="347">
        <v>0.73</v>
      </c>
      <c r="S874" s="123">
        <v>0.8</v>
      </c>
      <c r="T874" s="95"/>
      <c r="U874" s="95"/>
      <c r="V874" s="95"/>
      <c r="W874" s="95"/>
      <c r="X874" s="95"/>
      <c r="Y874" s="95"/>
      <c r="Z874" s="95"/>
      <c r="AA874" s="95"/>
      <c r="AB874" s="95"/>
      <c r="AC874" s="95"/>
      <c r="AD874" s="95"/>
      <c r="AE874" s="113">
        <f t="shared" si="131"/>
        <v>0</v>
      </c>
      <c r="AF874" s="60">
        <f t="shared" si="132"/>
        <v>0</v>
      </c>
      <c r="AG874" s="60">
        <f t="shared" si="133"/>
        <v>0</v>
      </c>
      <c r="AH874" s="60">
        <f t="shared" si="134"/>
        <v>1</v>
      </c>
      <c r="AI874" s="60">
        <f t="shared" si="135"/>
        <v>0</v>
      </c>
      <c r="AJ874" s="60">
        <f t="shared" si="136"/>
        <v>0</v>
      </c>
      <c r="AK874" s="60">
        <f t="shared" si="137"/>
        <v>0</v>
      </c>
      <c r="AL874" s="60">
        <f t="shared" si="138"/>
        <v>0</v>
      </c>
      <c r="AM874" s="60">
        <f t="shared" si="139"/>
        <v>1</v>
      </c>
      <c r="AN874" s="60">
        <f t="shared" si="140"/>
        <v>0</v>
      </c>
      <c r="AP874"/>
    </row>
    <row r="875" spans="1:42" ht="35.450000000000003" hidden="1" customHeight="1">
      <c r="A875" s="26" t="s">
        <v>1311</v>
      </c>
      <c r="B875" s="34" t="s">
        <v>1559</v>
      </c>
      <c r="C875" s="26">
        <v>303216</v>
      </c>
      <c r="D875" s="35" t="s">
        <v>1561</v>
      </c>
      <c r="E875" s="35" t="s">
        <v>1560</v>
      </c>
      <c r="F875" s="36">
        <v>2</v>
      </c>
      <c r="G875" s="33"/>
      <c r="H875" s="34">
        <v>1</v>
      </c>
      <c r="I875" s="32"/>
      <c r="J875" s="32"/>
      <c r="K875" s="31"/>
      <c r="L875" s="31"/>
      <c r="M875" s="33"/>
      <c r="N875" s="39">
        <v>1627597.61</v>
      </c>
      <c r="O875" s="40" t="s">
        <v>1901</v>
      </c>
      <c r="P875" s="68">
        <v>1</v>
      </c>
      <c r="Q875" s="163" t="s">
        <v>1942</v>
      </c>
      <c r="R875" s="347">
        <v>0.75</v>
      </c>
      <c r="S875" s="123">
        <v>0.8</v>
      </c>
      <c r="T875" s="95"/>
      <c r="U875" s="95"/>
      <c r="V875" s="95"/>
      <c r="W875" s="95"/>
      <c r="X875" s="95"/>
      <c r="Y875" s="95"/>
      <c r="Z875" s="95"/>
      <c r="AA875" s="95"/>
      <c r="AB875" s="95"/>
      <c r="AC875" s="95"/>
      <c r="AD875" s="95"/>
      <c r="AE875" s="113">
        <f t="shared" si="131"/>
        <v>0</v>
      </c>
      <c r="AF875" s="60">
        <f t="shared" si="132"/>
        <v>0</v>
      </c>
      <c r="AG875" s="60">
        <f t="shared" si="133"/>
        <v>0</v>
      </c>
      <c r="AH875" s="60">
        <f t="shared" si="134"/>
        <v>1</v>
      </c>
      <c r="AI875" s="60">
        <f t="shared" si="135"/>
        <v>0</v>
      </c>
      <c r="AJ875" s="60">
        <f t="shared" si="136"/>
        <v>0</v>
      </c>
      <c r="AK875" s="60">
        <f t="shared" si="137"/>
        <v>0</v>
      </c>
      <c r="AL875" s="60">
        <f t="shared" si="138"/>
        <v>0</v>
      </c>
      <c r="AM875" s="60">
        <f t="shared" si="139"/>
        <v>1</v>
      </c>
      <c r="AN875" s="60">
        <f t="shared" si="140"/>
        <v>0</v>
      </c>
      <c r="AP875"/>
    </row>
    <row r="876" spans="1:42" ht="35.450000000000003" hidden="1" customHeight="1">
      <c r="A876" s="26" t="s">
        <v>1311</v>
      </c>
      <c r="B876" s="34" t="s">
        <v>1559</v>
      </c>
      <c r="C876" s="26">
        <v>323007</v>
      </c>
      <c r="D876" s="35" t="s">
        <v>1563</v>
      </c>
      <c r="E876" s="35" t="s">
        <v>1560</v>
      </c>
      <c r="F876" s="36">
        <v>2</v>
      </c>
      <c r="G876" s="33"/>
      <c r="H876" s="34">
        <v>1</v>
      </c>
      <c r="I876" s="438"/>
      <c r="J876" s="438"/>
      <c r="K876" s="31"/>
      <c r="L876" s="31"/>
      <c r="M876" s="33"/>
      <c r="N876" s="39">
        <v>1435064.97</v>
      </c>
      <c r="O876" s="40" t="s">
        <v>1901</v>
      </c>
      <c r="P876" s="68">
        <v>1</v>
      </c>
      <c r="Q876" s="163" t="s">
        <v>1942</v>
      </c>
      <c r="R876" s="347">
        <v>0.7</v>
      </c>
      <c r="S876" s="123">
        <v>0.8</v>
      </c>
      <c r="T876" s="95"/>
      <c r="U876" s="95"/>
      <c r="V876" s="95"/>
      <c r="W876" s="95"/>
      <c r="X876" s="95"/>
      <c r="Y876" s="95"/>
      <c r="Z876" s="95"/>
      <c r="AA876" s="95"/>
      <c r="AB876" s="95"/>
      <c r="AC876" s="95"/>
      <c r="AD876" s="95"/>
      <c r="AE876" s="113">
        <f t="shared" si="131"/>
        <v>0</v>
      </c>
      <c r="AF876" s="60">
        <f t="shared" si="132"/>
        <v>0</v>
      </c>
      <c r="AG876" s="60">
        <f t="shared" si="133"/>
        <v>0</v>
      </c>
      <c r="AH876" s="60">
        <f t="shared" si="134"/>
        <v>1</v>
      </c>
      <c r="AI876" s="60">
        <f t="shared" si="135"/>
        <v>0</v>
      </c>
      <c r="AJ876" s="60">
        <f t="shared" si="136"/>
        <v>0</v>
      </c>
      <c r="AK876" s="60">
        <f t="shared" si="137"/>
        <v>0</v>
      </c>
      <c r="AL876" s="60">
        <f t="shared" si="138"/>
        <v>0</v>
      </c>
      <c r="AM876" s="60">
        <f t="shared" si="139"/>
        <v>1</v>
      </c>
      <c r="AN876" s="60">
        <f t="shared" si="140"/>
        <v>0</v>
      </c>
      <c r="AP876"/>
    </row>
    <row r="877" spans="1:42" ht="35.450000000000003" hidden="1" customHeight="1">
      <c r="A877" s="26" t="s">
        <v>1311</v>
      </c>
      <c r="B877" s="34" t="s">
        <v>1312</v>
      </c>
      <c r="C877" s="26">
        <v>120111</v>
      </c>
      <c r="D877" s="288" t="s">
        <v>1313</v>
      </c>
      <c r="E877" s="35" t="s">
        <v>1314</v>
      </c>
      <c r="F877" s="36">
        <v>3</v>
      </c>
      <c r="G877" s="33"/>
      <c r="H877" s="34">
        <v>1</v>
      </c>
      <c r="I877" s="438"/>
      <c r="J877" s="438"/>
      <c r="K877" s="31"/>
      <c r="L877" s="31"/>
      <c r="M877" s="33"/>
      <c r="N877" s="39">
        <v>1813292.52</v>
      </c>
      <c r="O877" s="40" t="s">
        <v>1901</v>
      </c>
      <c r="P877" s="68">
        <v>1</v>
      </c>
      <c r="Q877" s="163" t="s">
        <v>2131</v>
      </c>
      <c r="R877" s="123">
        <v>1</v>
      </c>
      <c r="S877" s="347">
        <v>1</v>
      </c>
      <c r="T877" s="95"/>
      <c r="U877" s="95"/>
      <c r="V877" s="95"/>
      <c r="W877" s="95"/>
      <c r="X877" s="95" t="s">
        <v>2081</v>
      </c>
      <c r="Y877" s="95" t="s">
        <v>2082</v>
      </c>
      <c r="Z877" s="96">
        <v>43135</v>
      </c>
      <c r="AA877" s="95" t="s">
        <v>2083</v>
      </c>
      <c r="AB877" s="162" t="s">
        <v>2084</v>
      </c>
      <c r="AC877" s="138" t="s">
        <v>2085</v>
      </c>
      <c r="AD877" s="125">
        <v>1768728.41</v>
      </c>
      <c r="AE877" s="113">
        <f t="shared" si="131"/>
        <v>0</v>
      </c>
      <c r="AF877" s="60">
        <f t="shared" si="132"/>
        <v>0</v>
      </c>
      <c r="AG877" s="60">
        <f t="shared" si="133"/>
        <v>0</v>
      </c>
      <c r="AH877" s="60">
        <f t="shared" si="134"/>
        <v>0</v>
      </c>
      <c r="AI877" s="60">
        <f t="shared" si="135"/>
        <v>1</v>
      </c>
      <c r="AJ877" s="60">
        <f t="shared" si="136"/>
        <v>0</v>
      </c>
      <c r="AK877" s="60">
        <f t="shared" si="137"/>
        <v>0</v>
      </c>
      <c r="AL877" s="60">
        <f t="shared" si="138"/>
        <v>0</v>
      </c>
      <c r="AM877" s="60">
        <f t="shared" si="139"/>
        <v>0</v>
      </c>
      <c r="AN877" s="60">
        <f t="shared" si="140"/>
        <v>1</v>
      </c>
      <c r="AO877" t="s">
        <v>1902</v>
      </c>
      <c r="AP877"/>
    </row>
    <row r="878" spans="1:42" ht="35.450000000000003" hidden="1" customHeight="1">
      <c r="A878" s="26" t="s">
        <v>1311</v>
      </c>
      <c r="B878" s="34" t="s">
        <v>1312</v>
      </c>
      <c r="C878" s="26">
        <v>303217</v>
      </c>
      <c r="D878" s="35" t="s">
        <v>1347</v>
      </c>
      <c r="E878" s="35" t="s">
        <v>1314</v>
      </c>
      <c r="F878" s="36">
        <v>3</v>
      </c>
      <c r="G878" s="33"/>
      <c r="H878" s="34">
        <v>1</v>
      </c>
      <c r="I878" s="32"/>
      <c r="J878" s="32"/>
      <c r="K878" s="31"/>
      <c r="L878" s="31"/>
      <c r="M878" s="33"/>
      <c r="N878" s="39">
        <v>2410027.9700000002</v>
      </c>
      <c r="O878" s="40" t="s">
        <v>1901</v>
      </c>
      <c r="P878" s="68">
        <v>1</v>
      </c>
      <c r="Q878" s="163" t="s">
        <v>2131</v>
      </c>
      <c r="R878" s="123">
        <v>0.25</v>
      </c>
      <c r="S878" s="347">
        <v>1</v>
      </c>
      <c r="T878" s="95"/>
      <c r="U878" s="95"/>
      <c r="V878" s="95"/>
      <c r="W878" s="95"/>
      <c r="X878" s="95" t="s">
        <v>2086</v>
      </c>
      <c r="Y878" s="95" t="s">
        <v>2084</v>
      </c>
      <c r="Z878" s="96">
        <v>43317</v>
      </c>
      <c r="AA878" s="95" t="s">
        <v>2087</v>
      </c>
      <c r="AB878" s="162">
        <v>43287</v>
      </c>
      <c r="AC878" s="138" t="s">
        <v>2088</v>
      </c>
      <c r="AD878" s="125">
        <v>2393026.79</v>
      </c>
      <c r="AE878" s="113">
        <f t="shared" si="131"/>
        <v>0</v>
      </c>
      <c r="AF878" s="60">
        <f t="shared" si="132"/>
        <v>0</v>
      </c>
      <c r="AG878" s="60">
        <f t="shared" si="133"/>
        <v>0</v>
      </c>
      <c r="AH878" s="60">
        <f t="shared" si="134"/>
        <v>0</v>
      </c>
      <c r="AI878" s="60">
        <f t="shared" si="135"/>
        <v>1</v>
      </c>
      <c r="AJ878" s="60">
        <f t="shared" si="136"/>
        <v>0</v>
      </c>
      <c r="AK878" s="60">
        <f t="shared" si="137"/>
        <v>0</v>
      </c>
      <c r="AL878" s="60">
        <f t="shared" si="138"/>
        <v>0</v>
      </c>
      <c r="AM878" s="60">
        <f t="shared" si="139"/>
        <v>0</v>
      </c>
      <c r="AN878" s="60">
        <f t="shared" si="140"/>
        <v>1</v>
      </c>
      <c r="AP878"/>
    </row>
    <row r="879" spans="1:42" ht="35.450000000000003" hidden="1" customHeight="1">
      <c r="A879" s="26" t="s">
        <v>1311</v>
      </c>
      <c r="B879" s="34" t="s">
        <v>1312</v>
      </c>
      <c r="C879" s="26">
        <v>303218</v>
      </c>
      <c r="D879" s="35" t="s">
        <v>1342</v>
      </c>
      <c r="E879" s="35" t="s">
        <v>1314</v>
      </c>
      <c r="F879" s="36">
        <v>3</v>
      </c>
      <c r="G879" s="33"/>
      <c r="H879" s="34">
        <v>1</v>
      </c>
      <c r="I879" s="32"/>
      <c r="J879" s="32"/>
      <c r="K879" s="31"/>
      <c r="L879" s="31"/>
      <c r="M879" s="33"/>
      <c r="N879" s="39">
        <v>1877651.65</v>
      </c>
      <c r="O879" s="40" t="s">
        <v>1901</v>
      </c>
      <c r="P879" s="68">
        <v>1</v>
      </c>
      <c r="Q879" s="163" t="s">
        <v>2131</v>
      </c>
      <c r="R879" s="123">
        <v>0.3</v>
      </c>
      <c r="S879" s="347">
        <v>1</v>
      </c>
      <c r="T879" s="95"/>
      <c r="U879" s="95"/>
      <c r="V879" s="95"/>
      <c r="W879" s="95"/>
      <c r="X879" s="95" t="s">
        <v>2086</v>
      </c>
      <c r="Y879" s="95" t="s">
        <v>2084</v>
      </c>
      <c r="Z879" s="96">
        <v>43317</v>
      </c>
      <c r="AA879" s="95" t="s">
        <v>2087</v>
      </c>
      <c r="AB879" s="162">
        <v>43287</v>
      </c>
      <c r="AC879" s="138" t="s">
        <v>2088</v>
      </c>
      <c r="AD879" s="125">
        <v>1863296.59</v>
      </c>
      <c r="AE879" s="113">
        <f t="shared" si="131"/>
        <v>0</v>
      </c>
      <c r="AF879" s="60">
        <f t="shared" si="132"/>
        <v>0</v>
      </c>
      <c r="AG879" s="60">
        <f t="shared" si="133"/>
        <v>0</v>
      </c>
      <c r="AH879" s="60">
        <f t="shared" si="134"/>
        <v>0</v>
      </c>
      <c r="AI879" s="60">
        <f t="shared" si="135"/>
        <v>1</v>
      </c>
      <c r="AJ879" s="60">
        <f t="shared" si="136"/>
        <v>0</v>
      </c>
      <c r="AK879" s="60">
        <f t="shared" si="137"/>
        <v>0</v>
      </c>
      <c r="AL879" s="60">
        <f t="shared" si="138"/>
        <v>0</v>
      </c>
      <c r="AM879" s="60">
        <f t="shared" si="139"/>
        <v>0</v>
      </c>
      <c r="AN879" s="60">
        <f t="shared" si="140"/>
        <v>1</v>
      </c>
      <c r="AP879"/>
    </row>
    <row r="880" spans="1:42" ht="35.450000000000003" hidden="1" customHeight="1">
      <c r="A880" s="26" t="s">
        <v>1311</v>
      </c>
      <c r="B880" s="34" t="s">
        <v>1312</v>
      </c>
      <c r="C880" s="26">
        <v>303219</v>
      </c>
      <c r="D880" s="35" t="s">
        <v>1345</v>
      </c>
      <c r="E880" s="35" t="s">
        <v>1314</v>
      </c>
      <c r="F880" s="36">
        <v>3</v>
      </c>
      <c r="G880" s="33"/>
      <c r="H880" s="34">
        <v>1</v>
      </c>
      <c r="I880" s="32"/>
      <c r="J880" s="32"/>
      <c r="K880" s="31"/>
      <c r="L880" s="31"/>
      <c r="M880" s="33"/>
      <c r="N880" s="39">
        <v>1499669.73</v>
      </c>
      <c r="O880" s="40" t="s">
        <v>1901</v>
      </c>
      <c r="P880" s="68">
        <v>1</v>
      </c>
      <c r="Q880" s="163" t="s">
        <v>2131</v>
      </c>
      <c r="R880" s="123">
        <v>0.45</v>
      </c>
      <c r="S880" s="347">
        <v>1</v>
      </c>
      <c r="T880" s="95"/>
      <c r="U880" s="95"/>
      <c r="V880" s="95"/>
      <c r="W880" s="95"/>
      <c r="X880" s="95" t="s">
        <v>2086</v>
      </c>
      <c r="Y880" s="95" t="s">
        <v>2084</v>
      </c>
      <c r="Z880" s="96">
        <v>43317</v>
      </c>
      <c r="AA880" s="95" t="s">
        <v>2087</v>
      </c>
      <c r="AB880" s="162">
        <v>43287</v>
      </c>
      <c r="AC880" s="138" t="s">
        <v>2088</v>
      </c>
      <c r="AD880" s="125">
        <v>1487208.28</v>
      </c>
      <c r="AE880" s="113">
        <f t="shared" si="131"/>
        <v>0</v>
      </c>
      <c r="AF880" s="60">
        <f t="shared" si="132"/>
        <v>0</v>
      </c>
      <c r="AG880" s="60">
        <f t="shared" si="133"/>
        <v>0</v>
      </c>
      <c r="AH880" s="60">
        <f t="shared" si="134"/>
        <v>0</v>
      </c>
      <c r="AI880" s="60">
        <f t="shared" si="135"/>
        <v>1</v>
      </c>
      <c r="AJ880" s="60">
        <f t="shared" si="136"/>
        <v>0</v>
      </c>
      <c r="AK880" s="60">
        <f t="shared" si="137"/>
        <v>0</v>
      </c>
      <c r="AL880" s="60">
        <f t="shared" si="138"/>
        <v>0</v>
      </c>
      <c r="AM880" s="60">
        <f t="shared" si="139"/>
        <v>0</v>
      </c>
      <c r="AN880" s="60">
        <f t="shared" si="140"/>
        <v>1</v>
      </c>
      <c r="AP880"/>
    </row>
    <row r="881" spans="1:41" customFormat="1" ht="35.450000000000003" hidden="1" customHeight="1">
      <c r="A881" s="26" t="s">
        <v>1311</v>
      </c>
      <c r="B881" s="34" t="s">
        <v>1312</v>
      </c>
      <c r="C881" s="26">
        <v>303220</v>
      </c>
      <c r="D881" s="35" t="s">
        <v>1356</v>
      </c>
      <c r="E881" s="35" t="s">
        <v>1314</v>
      </c>
      <c r="F881" s="36">
        <v>3</v>
      </c>
      <c r="G881" s="33"/>
      <c r="H881" s="34">
        <v>1</v>
      </c>
      <c r="I881" s="32"/>
      <c r="J881" s="32"/>
      <c r="K881" s="31"/>
      <c r="L881" s="31"/>
      <c r="M881" s="33"/>
      <c r="N881" s="39">
        <v>1379975.04</v>
      </c>
      <c r="O881" s="40" t="s">
        <v>1901</v>
      </c>
      <c r="P881" s="68">
        <v>1</v>
      </c>
      <c r="Q881" s="163" t="s">
        <v>2131</v>
      </c>
      <c r="R881" s="123">
        <v>0.25</v>
      </c>
      <c r="S881" s="347">
        <v>1</v>
      </c>
      <c r="T881" s="95"/>
      <c r="U881" s="95"/>
      <c r="V881" s="95"/>
      <c r="W881" s="95"/>
      <c r="X881" s="95" t="s">
        <v>2086</v>
      </c>
      <c r="Y881" s="95" t="s">
        <v>2084</v>
      </c>
      <c r="Z881" s="96">
        <v>43317</v>
      </c>
      <c r="AA881" s="95" t="s">
        <v>2087</v>
      </c>
      <c r="AB881" s="162">
        <v>43287</v>
      </c>
      <c r="AC881" s="138" t="s">
        <v>2088</v>
      </c>
      <c r="AD881" s="125">
        <v>1368108.92</v>
      </c>
      <c r="AE881" s="113">
        <f t="shared" si="131"/>
        <v>0</v>
      </c>
      <c r="AF881" s="60">
        <f t="shared" si="132"/>
        <v>0</v>
      </c>
      <c r="AG881" s="60">
        <f t="shared" si="133"/>
        <v>0</v>
      </c>
      <c r="AH881" s="60">
        <f t="shared" si="134"/>
        <v>0</v>
      </c>
      <c r="AI881" s="60">
        <f t="shared" si="135"/>
        <v>1</v>
      </c>
      <c r="AJ881" s="60">
        <f t="shared" si="136"/>
        <v>0</v>
      </c>
      <c r="AK881" s="60">
        <f t="shared" si="137"/>
        <v>0</v>
      </c>
      <c r="AL881" s="60">
        <f t="shared" si="138"/>
        <v>0</v>
      </c>
      <c r="AM881" s="60">
        <f t="shared" si="139"/>
        <v>0</v>
      </c>
      <c r="AN881" s="60">
        <f t="shared" si="140"/>
        <v>1</v>
      </c>
    </row>
    <row r="882" spans="1:41" customFormat="1" ht="35.450000000000003" hidden="1" customHeight="1">
      <c r="A882" s="26" t="s">
        <v>1311</v>
      </c>
      <c r="B882" s="34" t="s">
        <v>1312</v>
      </c>
      <c r="C882" s="26">
        <v>120131</v>
      </c>
      <c r="D882" s="288" t="s">
        <v>1320</v>
      </c>
      <c r="E882" s="35" t="s">
        <v>1316</v>
      </c>
      <c r="F882" s="36">
        <v>3</v>
      </c>
      <c r="G882" s="33"/>
      <c r="H882" s="34">
        <v>1</v>
      </c>
      <c r="I882" s="32"/>
      <c r="J882" s="32"/>
      <c r="K882" s="31"/>
      <c r="L882" s="31"/>
      <c r="M882" s="33"/>
      <c r="N882" s="39">
        <v>767286.51</v>
      </c>
      <c r="O882" s="40" t="s">
        <v>1901</v>
      </c>
      <c r="P882" s="68">
        <v>1</v>
      </c>
      <c r="Q882" s="163" t="s">
        <v>2131</v>
      </c>
      <c r="R882" s="123">
        <v>1</v>
      </c>
      <c r="S882" s="347">
        <v>1</v>
      </c>
      <c r="T882" s="95"/>
      <c r="U882" s="95"/>
      <c r="V882" s="95"/>
      <c r="W882" s="95"/>
      <c r="X882" s="95" t="s">
        <v>2081</v>
      </c>
      <c r="Y882" s="95" t="s">
        <v>2082</v>
      </c>
      <c r="Z882" s="96">
        <v>43135</v>
      </c>
      <c r="AA882" s="95" t="s">
        <v>2083</v>
      </c>
      <c r="AB882" s="162" t="s">
        <v>2084</v>
      </c>
      <c r="AC882" s="138" t="s">
        <v>2085</v>
      </c>
      <c r="AD882" s="125">
        <v>670969.06000000006</v>
      </c>
      <c r="AE882" s="113">
        <f t="shared" si="131"/>
        <v>0</v>
      </c>
      <c r="AF882" s="60">
        <f t="shared" si="132"/>
        <v>0</v>
      </c>
      <c r="AG882" s="60">
        <f t="shared" si="133"/>
        <v>0</v>
      </c>
      <c r="AH882" s="60">
        <f t="shared" si="134"/>
        <v>0</v>
      </c>
      <c r="AI882" s="60">
        <f t="shared" si="135"/>
        <v>1</v>
      </c>
      <c r="AJ882" s="60">
        <f t="shared" si="136"/>
        <v>0</v>
      </c>
      <c r="AK882" s="60">
        <f t="shared" si="137"/>
        <v>0</v>
      </c>
      <c r="AL882" s="60">
        <f t="shared" si="138"/>
        <v>0</v>
      </c>
      <c r="AM882" s="60">
        <f t="shared" si="139"/>
        <v>0</v>
      </c>
      <c r="AN882" s="60">
        <f t="shared" si="140"/>
        <v>1</v>
      </c>
      <c r="AO882" t="s">
        <v>1902</v>
      </c>
    </row>
    <row r="883" spans="1:41" customFormat="1" ht="35.450000000000003" hidden="1" customHeight="1">
      <c r="A883" s="26" t="s">
        <v>1311</v>
      </c>
      <c r="B883" s="34" t="s">
        <v>1312</v>
      </c>
      <c r="C883" s="26">
        <v>120146</v>
      </c>
      <c r="D883" s="288" t="s">
        <v>1315</v>
      </c>
      <c r="E883" s="35" t="s">
        <v>1316</v>
      </c>
      <c r="F883" s="36">
        <v>3</v>
      </c>
      <c r="G883" s="33"/>
      <c r="H883" s="34">
        <v>1</v>
      </c>
      <c r="I883" s="32"/>
      <c r="J883" s="32"/>
      <c r="K883" s="31"/>
      <c r="L883" s="31"/>
      <c r="M883" s="33"/>
      <c r="N883" s="39">
        <v>1572433.82</v>
      </c>
      <c r="O883" s="40" t="s">
        <v>1901</v>
      </c>
      <c r="P883" s="68">
        <v>1</v>
      </c>
      <c r="Q883" s="163" t="s">
        <v>2131</v>
      </c>
      <c r="R883" s="123">
        <v>1</v>
      </c>
      <c r="S883" s="347">
        <v>1</v>
      </c>
      <c r="T883" s="95"/>
      <c r="U883" s="95"/>
      <c r="V883" s="95"/>
      <c r="W883" s="95"/>
      <c r="X883" s="95" t="s">
        <v>2081</v>
      </c>
      <c r="Y883" s="95" t="s">
        <v>2082</v>
      </c>
      <c r="Z883" s="96">
        <v>43135</v>
      </c>
      <c r="AA883" s="95" t="s">
        <v>2083</v>
      </c>
      <c r="AB883" s="162" t="s">
        <v>2084</v>
      </c>
      <c r="AC883" s="138" t="s">
        <v>2085</v>
      </c>
      <c r="AD883" s="125">
        <v>1520756.68</v>
      </c>
      <c r="AE883" s="113">
        <f t="shared" si="131"/>
        <v>0</v>
      </c>
      <c r="AF883" s="60">
        <f t="shared" si="132"/>
        <v>0</v>
      </c>
      <c r="AG883" s="60">
        <f t="shared" si="133"/>
        <v>0</v>
      </c>
      <c r="AH883" s="60">
        <f t="shared" si="134"/>
        <v>0</v>
      </c>
      <c r="AI883" s="60">
        <f t="shared" si="135"/>
        <v>1</v>
      </c>
      <c r="AJ883" s="60">
        <f t="shared" si="136"/>
        <v>0</v>
      </c>
      <c r="AK883" s="60">
        <f t="shared" si="137"/>
        <v>0</v>
      </c>
      <c r="AL883" s="60">
        <f t="shared" si="138"/>
        <v>0</v>
      </c>
      <c r="AM883" s="60">
        <f t="shared" si="139"/>
        <v>0</v>
      </c>
      <c r="AN883" s="60">
        <f t="shared" si="140"/>
        <v>1</v>
      </c>
      <c r="AO883" t="s">
        <v>1902</v>
      </c>
    </row>
    <row r="884" spans="1:41" customFormat="1" ht="35.450000000000003" hidden="1" customHeight="1">
      <c r="A884" s="26" t="s">
        <v>1311</v>
      </c>
      <c r="B884" s="34" t="s">
        <v>1312</v>
      </c>
      <c r="C884" s="26">
        <v>120150</v>
      </c>
      <c r="D884" s="288" t="s">
        <v>1317</v>
      </c>
      <c r="E884" s="35" t="s">
        <v>1316</v>
      </c>
      <c r="F884" s="36">
        <v>3</v>
      </c>
      <c r="G884" s="33"/>
      <c r="H884" s="34">
        <v>1</v>
      </c>
      <c r="I884" s="32"/>
      <c r="J884" s="32"/>
      <c r="K884" s="31"/>
      <c r="L884" s="31"/>
      <c r="M884" s="33"/>
      <c r="N884" s="39">
        <v>1216320.4099999999</v>
      </c>
      <c r="O884" s="40" t="s">
        <v>1901</v>
      </c>
      <c r="P884" s="68">
        <v>1</v>
      </c>
      <c r="Q884" s="163" t="s">
        <v>2131</v>
      </c>
      <c r="R884" s="123">
        <v>1</v>
      </c>
      <c r="S884" s="347">
        <v>1</v>
      </c>
      <c r="T884" s="95"/>
      <c r="U884" s="95"/>
      <c r="V884" s="95"/>
      <c r="W884" s="95"/>
      <c r="X884" s="95" t="s">
        <v>2081</v>
      </c>
      <c r="Y884" s="95" t="s">
        <v>2082</v>
      </c>
      <c r="Z884" s="96">
        <v>43135</v>
      </c>
      <c r="AA884" s="95" t="s">
        <v>2083</v>
      </c>
      <c r="AB884" s="162" t="s">
        <v>2084</v>
      </c>
      <c r="AC884" s="138" t="s">
        <v>2085</v>
      </c>
      <c r="AD884" s="125">
        <v>988325.04</v>
      </c>
      <c r="AE884" s="113">
        <f t="shared" si="131"/>
        <v>0</v>
      </c>
      <c r="AF884" s="60">
        <f t="shared" si="132"/>
        <v>0</v>
      </c>
      <c r="AG884" s="60">
        <f t="shared" si="133"/>
        <v>0</v>
      </c>
      <c r="AH884" s="60">
        <f t="shared" si="134"/>
        <v>0</v>
      </c>
      <c r="AI884" s="60">
        <f t="shared" si="135"/>
        <v>1</v>
      </c>
      <c r="AJ884" s="60">
        <f t="shared" si="136"/>
        <v>0</v>
      </c>
      <c r="AK884" s="60">
        <f t="shared" si="137"/>
        <v>0</v>
      </c>
      <c r="AL884" s="60">
        <f t="shared" si="138"/>
        <v>0</v>
      </c>
      <c r="AM884" s="60">
        <f t="shared" si="139"/>
        <v>0</v>
      </c>
      <c r="AN884" s="60">
        <f t="shared" si="140"/>
        <v>1</v>
      </c>
      <c r="AO884" t="s">
        <v>1902</v>
      </c>
    </row>
    <row r="885" spans="1:41" customFormat="1" ht="35.450000000000003" hidden="1" customHeight="1">
      <c r="A885" s="26" t="s">
        <v>1311</v>
      </c>
      <c r="B885" s="34" t="s">
        <v>1312</v>
      </c>
      <c r="C885" s="26">
        <v>120153</v>
      </c>
      <c r="D885" s="288" t="s">
        <v>1318</v>
      </c>
      <c r="E885" s="35" t="s">
        <v>1316</v>
      </c>
      <c r="F885" s="36">
        <v>3</v>
      </c>
      <c r="G885" s="33"/>
      <c r="H885" s="34">
        <v>1</v>
      </c>
      <c r="I885" s="32"/>
      <c r="J885" s="32"/>
      <c r="K885" s="31"/>
      <c r="L885" s="31"/>
      <c r="M885" s="33"/>
      <c r="N885" s="39">
        <v>642505.31000000006</v>
      </c>
      <c r="O885" s="40" t="s">
        <v>1901</v>
      </c>
      <c r="P885" s="68">
        <v>1</v>
      </c>
      <c r="Q885" s="163" t="s">
        <v>2131</v>
      </c>
      <c r="R885" s="123">
        <v>1</v>
      </c>
      <c r="S885" s="347">
        <v>1</v>
      </c>
      <c r="T885" s="95"/>
      <c r="U885" s="95"/>
      <c r="V885" s="95"/>
      <c r="W885" s="95"/>
      <c r="X885" s="95" t="s">
        <v>2081</v>
      </c>
      <c r="Y885" s="95" t="s">
        <v>2082</v>
      </c>
      <c r="Z885" s="96">
        <v>43135</v>
      </c>
      <c r="AA885" s="95" t="s">
        <v>2083</v>
      </c>
      <c r="AB885" s="162" t="s">
        <v>2084</v>
      </c>
      <c r="AC885" s="138" t="s">
        <v>2085</v>
      </c>
      <c r="AD885" s="125">
        <v>435345.98</v>
      </c>
      <c r="AE885" s="113">
        <f t="shared" si="131"/>
        <v>0</v>
      </c>
      <c r="AF885" s="60">
        <f t="shared" si="132"/>
        <v>0</v>
      </c>
      <c r="AG885" s="60">
        <f t="shared" si="133"/>
        <v>0</v>
      </c>
      <c r="AH885" s="60">
        <f t="shared" si="134"/>
        <v>0</v>
      </c>
      <c r="AI885" s="60">
        <f t="shared" si="135"/>
        <v>1</v>
      </c>
      <c r="AJ885" s="60">
        <f t="shared" si="136"/>
        <v>0</v>
      </c>
      <c r="AK885" s="60">
        <f t="shared" si="137"/>
        <v>0</v>
      </c>
      <c r="AL885" s="60">
        <f t="shared" si="138"/>
        <v>0</v>
      </c>
      <c r="AM885" s="60">
        <f t="shared" si="139"/>
        <v>0</v>
      </c>
      <c r="AN885" s="60">
        <f t="shared" si="140"/>
        <v>1</v>
      </c>
      <c r="AO885" t="s">
        <v>1902</v>
      </c>
    </row>
    <row r="886" spans="1:41" customFormat="1" ht="35.450000000000003" hidden="1" customHeight="1">
      <c r="A886" s="26" t="s">
        <v>1311</v>
      </c>
      <c r="B886" s="34" t="s">
        <v>1312</v>
      </c>
      <c r="C886" s="26">
        <v>120158</v>
      </c>
      <c r="D886" s="288" t="s">
        <v>1319</v>
      </c>
      <c r="E886" s="35" t="s">
        <v>1316</v>
      </c>
      <c r="F886" s="36">
        <v>3</v>
      </c>
      <c r="G886" s="33"/>
      <c r="H886" s="34">
        <v>1</v>
      </c>
      <c r="I886" s="32"/>
      <c r="J886" s="32"/>
      <c r="K886" s="31"/>
      <c r="L886" s="31"/>
      <c r="M886" s="33"/>
      <c r="N886" s="39">
        <v>1379061.37</v>
      </c>
      <c r="O886" s="40" t="s">
        <v>1901</v>
      </c>
      <c r="P886" s="68">
        <v>1</v>
      </c>
      <c r="Q886" s="163" t="s">
        <v>2131</v>
      </c>
      <c r="R886" s="123">
        <v>1</v>
      </c>
      <c r="S886" s="347">
        <v>1</v>
      </c>
      <c r="T886" s="95"/>
      <c r="U886" s="95"/>
      <c r="V886" s="95"/>
      <c r="W886" s="95"/>
      <c r="X886" s="95" t="s">
        <v>2081</v>
      </c>
      <c r="Y886" s="95" t="s">
        <v>2082</v>
      </c>
      <c r="Z886" s="96">
        <v>43135</v>
      </c>
      <c r="AA886" s="95" t="s">
        <v>2083</v>
      </c>
      <c r="AB886" s="162" t="s">
        <v>2084</v>
      </c>
      <c r="AC886" s="138" t="s">
        <v>2085</v>
      </c>
      <c r="AD886" s="125">
        <v>1369638.42</v>
      </c>
      <c r="AE886" s="113">
        <f t="shared" si="131"/>
        <v>0</v>
      </c>
      <c r="AF886" s="60">
        <f t="shared" si="132"/>
        <v>0</v>
      </c>
      <c r="AG886" s="60">
        <f t="shared" si="133"/>
        <v>0</v>
      </c>
      <c r="AH886" s="60">
        <f t="shared" si="134"/>
        <v>0</v>
      </c>
      <c r="AI886" s="60">
        <f t="shared" si="135"/>
        <v>1</v>
      </c>
      <c r="AJ886" s="60">
        <f t="shared" si="136"/>
        <v>0</v>
      </c>
      <c r="AK886" s="60">
        <f t="shared" si="137"/>
        <v>0</v>
      </c>
      <c r="AL886" s="60">
        <f t="shared" si="138"/>
        <v>0</v>
      </c>
      <c r="AM886" s="60">
        <f t="shared" si="139"/>
        <v>0</v>
      </c>
      <c r="AN886" s="60">
        <f t="shared" si="140"/>
        <v>1</v>
      </c>
      <c r="AO886" t="s">
        <v>1902</v>
      </c>
    </row>
    <row r="887" spans="1:41" customFormat="1" ht="35.450000000000003" hidden="1" customHeight="1">
      <c r="A887" s="26" t="s">
        <v>1311</v>
      </c>
      <c r="B887" s="34" t="s">
        <v>1312</v>
      </c>
      <c r="C887" s="26">
        <v>120159</v>
      </c>
      <c r="D887" s="35" t="s">
        <v>1321</v>
      </c>
      <c r="E887" s="35" t="s">
        <v>1316</v>
      </c>
      <c r="F887" s="36">
        <v>3</v>
      </c>
      <c r="G887" s="33"/>
      <c r="H887" s="34">
        <v>1</v>
      </c>
      <c r="I887" s="32"/>
      <c r="J887" s="32"/>
      <c r="K887" s="31"/>
      <c r="L887" s="31"/>
      <c r="M887" s="33"/>
      <c r="N887" s="39">
        <v>1254280.1599999999</v>
      </c>
      <c r="O887" s="40" t="s">
        <v>1901</v>
      </c>
      <c r="P887" s="68">
        <v>1</v>
      </c>
      <c r="Q887" s="163" t="s">
        <v>2131</v>
      </c>
      <c r="R887" s="123">
        <v>1</v>
      </c>
      <c r="S887" s="347">
        <v>1</v>
      </c>
      <c r="T887" s="95"/>
      <c r="U887" s="95"/>
      <c r="V887" s="95"/>
      <c r="W887" s="95"/>
      <c r="X887" s="95" t="s">
        <v>2081</v>
      </c>
      <c r="Y887" s="95" t="s">
        <v>2082</v>
      </c>
      <c r="Z887" s="96">
        <v>43135</v>
      </c>
      <c r="AA887" s="95" t="s">
        <v>2083</v>
      </c>
      <c r="AB887" s="162" t="s">
        <v>2084</v>
      </c>
      <c r="AC887" s="138" t="s">
        <v>2085</v>
      </c>
      <c r="AD887" s="125">
        <v>1162458.67</v>
      </c>
      <c r="AE887" s="113">
        <f t="shared" si="131"/>
        <v>0</v>
      </c>
      <c r="AF887" s="60">
        <f t="shared" si="132"/>
        <v>0</v>
      </c>
      <c r="AG887" s="60">
        <f t="shared" si="133"/>
        <v>0</v>
      </c>
      <c r="AH887" s="60">
        <f t="shared" si="134"/>
        <v>0</v>
      </c>
      <c r="AI887" s="60">
        <f t="shared" si="135"/>
        <v>1</v>
      </c>
      <c r="AJ887" s="60">
        <f t="shared" si="136"/>
        <v>0</v>
      </c>
      <c r="AK887" s="60">
        <f t="shared" si="137"/>
        <v>0</v>
      </c>
      <c r="AL887" s="60">
        <f t="shared" si="138"/>
        <v>0</v>
      </c>
      <c r="AM887" s="60">
        <f t="shared" si="139"/>
        <v>0</v>
      </c>
      <c r="AN887" s="60">
        <f t="shared" si="140"/>
        <v>1</v>
      </c>
    </row>
    <row r="888" spans="1:41" customFormat="1" ht="35.450000000000003" hidden="1" customHeight="1">
      <c r="A888" s="26" t="s">
        <v>1311</v>
      </c>
      <c r="B888" s="34" t="s">
        <v>1312</v>
      </c>
      <c r="C888" s="26">
        <v>232003</v>
      </c>
      <c r="D888" s="288" t="s">
        <v>1322</v>
      </c>
      <c r="E888" s="35" t="s">
        <v>1316</v>
      </c>
      <c r="F888" s="36">
        <v>3</v>
      </c>
      <c r="G888" s="33"/>
      <c r="H888" s="34">
        <v>1</v>
      </c>
      <c r="I888" s="32"/>
      <c r="J888" s="32"/>
      <c r="K888" s="31"/>
      <c r="L888" s="31"/>
      <c r="M888" s="33"/>
      <c r="N888" s="39">
        <v>1260825.01</v>
      </c>
      <c r="O888" s="40" t="s">
        <v>1901</v>
      </c>
      <c r="P888" s="68">
        <v>1</v>
      </c>
      <c r="Q888" s="163" t="s">
        <v>2131</v>
      </c>
      <c r="R888" s="123">
        <v>1</v>
      </c>
      <c r="S888" s="347">
        <v>1</v>
      </c>
      <c r="T888" s="95"/>
      <c r="U888" s="95"/>
      <c r="V888" s="95"/>
      <c r="W888" s="95"/>
      <c r="X888" s="95" t="s">
        <v>2081</v>
      </c>
      <c r="Y888" s="95" t="s">
        <v>2082</v>
      </c>
      <c r="Z888" s="96">
        <v>43135</v>
      </c>
      <c r="AA888" s="95" t="s">
        <v>2083</v>
      </c>
      <c r="AB888" s="162" t="s">
        <v>2084</v>
      </c>
      <c r="AC888" s="138" t="s">
        <v>2085</v>
      </c>
      <c r="AD888" s="125">
        <v>1109689.97</v>
      </c>
      <c r="AE888" s="113">
        <f t="shared" si="131"/>
        <v>0</v>
      </c>
      <c r="AF888" s="60">
        <f t="shared" si="132"/>
        <v>0</v>
      </c>
      <c r="AG888" s="60">
        <f t="shared" si="133"/>
        <v>0</v>
      </c>
      <c r="AH888" s="60">
        <f t="shared" si="134"/>
        <v>0</v>
      </c>
      <c r="AI888" s="60">
        <f t="shared" si="135"/>
        <v>1</v>
      </c>
      <c r="AJ888" s="60">
        <f t="shared" si="136"/>
        <v>0</v>
      </c>
      <c r="AK888" s="60">
        <f t="shared" si="137"/>
        <v>0</v>
      </c>
      <c r="AL888" s="60">
        <f t="shared" si="138"/>
        <v>0</v>
      </c>
      <c r="AM888" s="60">
        <f t="shared" si="139"/>
        <v>0</v>
      </c>
      <c r="AN888" s="60">
        <f t="shared" si="140"/>
        <v>1</v>
      </c>
      <c r="AO888" t="s">
        <v>1902</v>
      </c>
    </row>
    <row r="889" spans="1:41" customFormat="1" ht="35.450000000000003" hidden="1" customHeight="1">
      <c r="A889" s="26" t="s">
        <v>1311</v>
      </c>
      <c r="B889" s="34" t="s">
        <v>1312</v>
      </c>
      <c r="C889" s="26">
        <v>303221</v>
      </c>
      <c r="D889" s="35" t="s">
        <v>1349</v>
      </c>
      <c r="E889" s="35" t="s">
        <v>1316</v>
      </c>
      <c r="F889" s="36">
        <v>3</v>
      </c>
      <c r="G889" s="33"/>
      <c r="H889" s="34">
        <v>1</v>
      </c>
      <c r="I889" s="32"/>
      <c r="J889" s="32"/>
      <c r="K889" s="31"/>
      <c r="L889" s="31"/>
      <c r="M889" s="33"/>
      <c r="N889" s="39">
        <v>4287728.97</v>
      </c>
      <c r="O889" s="40" t="s">
        <v>1901</v>
      </c>
      <c r="P889" s="68">
        <v>1</v>
      </c>
      <c r="Q889" s="163" t="s">
        <v>2131</v>
      </c>
      <c r="R889" s="123">
        <v>0.45</v>
      </c>
      <c r="S889" s="347">
        <v>1</v>
      </c>
      <c r="T889" s="95"/>
      <c r="U889" s="95"/>
      <c r="V889" s="95"/>
      <c r="W889" s="95"/>
      <c r="X889" s="95" t="s">
        <v>2086</v>
      </c>
      <c r="Y889" s="95" t="s">
        <v>2084</v>
      </c>
      <c r="Z889" s="96">
        <v>43317</v>
      </c>
      <c r="AA889" s="95" t="s">
        <v>2087</v>
      </c>
      <c r="AB889" s="162">
        <v>43287</v>
      </c>
      <c r="AC889" s="138" t="s">
        <v>2088</v>
      </c>
      <c r="AD889" s="125">
        <v>4258888.0199999996</v>
      </c>
      <c r="AE889" s="113">
        <f t="shared" si="131"/>
        <v>0</v>
      </c>
      <c r="AF889" s="60">
        <f t="shared" si="132"/>
        <v>0</v>
      </c>
      <c r="AG889" s="60">
        <f t="shared" si="133"/>
        <v>0</v>
      </c>
      <c r="AH889" s="60">
        <f t="shared" si="134"/>
        <v>0</v>
      </c>
      <c r="AI889" s="60">
        <f t="shared" si="135"/>
        <v>1</v>
      </c>
      <c r="AJ889" s="60">
        <f t="shared" si="136"/>
        <v>0</v>
      </c>
      <c r="AK889" s="60">
        <f t="shared" si="137"/>
        <v>0</v>
      </c>
      <c r="AL889" s="60">
        <f t="shared" si="138"/>
        <v>0</v>
      </c>
      <c r="AM889" s="60">
        <f t="shared" si="139"/>
        <v>0</v>
      </c>
      <c r="AN889" s="60">
        <f t="shared" si="140"/>
        <v>1</v>
      </c>
    </row>
    <row r="890" spans="1:41" customFormat="1" ht="35.450000000000003" hidden="1" customHeight="1">
      <c r="A890" s="26" t="s">
        <v>1311</v>
      </c>
      <c r="B890" s="34" t="s">
        <v>1312</v>
      </c>
      <c r="C890" s="26">
        <v>303227</v>
      </c>
      <c r="D890" s="35" t="s">
        <v>1352</v>
      </c>
      <c r="E890" s="35" t="s">
        <v>1316</v>
      </c>
      <c r="F890" s="36">
        <v>3</v>
      </c>
      <c r="G890" s="33"/>
      <c r="H890" s="34">
        <v>1</v>
      </c>
      <c r="I890" s="32"/>
      <c r="J890" s="32"/>
      <c r="K890" s="31"/>
      <c r="L890" s="31"/>
      <c r="M890" s="33"/>
      <c r="N890" s="39">
        <v>2208937.86</v>
      </c>
      <c r="O890" s="40" t="s">
        <v>1901</v>
      </c>
      <c r="P890" s="68">
        <v>1</v>
      </c>
      <c r="Q890" s="163" t="s">
        <v>2131</v>
      </c>
      <c r="R890" s="123">
        <v>0.1</v>
      </c>
      <c r="S890" s="347">
        <v>1</v>
      </c>
      <c r="T890" s="95"/>
      <c r="U890" s="95"/>
      <c r="V890" s="95"/>
      <c r="W890" s="95"/>
      <c r="X890" s="95" t="s">
        <v>2086</v>
      </c>
      <c r="Y890" s="95" t="s">
        <v>2084</v>
      </c>
      <c r="Z890" s="96">
        <v>43317</v>
      </c>
      <c r="AA890" s="95" t="s">
        <v>2087</v>
      </c>
      <c r="AB890" s="162">
        <v>43287</v>
      </c>
      <c r="AC890" s="138" t="s">
        <v>2088</v>
      </c>
      <c r="AD890" s="125">
        <v>2190447.83</v>
      </c>
      <c r="AE890" s="113">
        <f t="shared" si="131"/>
        <v>0</v>
      </c>
      <c r="AF890" s="60">
        <f t="shared" si="132"/>
        <v>0</v>
      </c>
      <c r="AG890" s="60">
        <f t="shared" si="133"/>
        <v>0</v>
      </c>
      <c r="AH890" s="60">
        <f t="shared" si="134"/>
        <v>0</v>
      </c>
      <c r="AI890" s="60">
        <f t="shared" si="135"/>
        <v>1</v>
      </c>
      <c r="AJ890" s="60">
        <f t="shared" si="136"/>
        <v>0</v>
      </c>
      <c r="AK890" s="60">
        <f t="shared" si="137"/>
        <v>0</v>
      </c>
      <c r="AL890" s="60">
        <f t="shared" si="138"/>
        <v>0</v>
      </c>
      <c r="AM890" s="60">
        <f t="shared" si="139"/>
        <v>0</v>
      </c>
      <c r="AN890" s="60">
        <f t="shared" si="140"/>
        <v>1</v>
      </c>
    </row>
    <row r="891" spans="1:41" customFormat="1" ht="35.450000000000003" hidden="1" customHeight="1">
      <c r="A891" s="26" t="s">
        <v>1311</v>
      </c>
      <c r="B891" s="34" t="s">
        <v>1312</v>
      </c>
      <c r="C891" s="26">
        <v>303237</v>
      </c>
      <c r="D891" s="35" t="s">
        <v>1354</v>
      </c>
      <c r="E891" s="35" t="s">
        <v>1316</v>
      </c>
      <c r="F891" s="36">
        <v>3</v>
      </c>
      <c r="G891" s="33"/>
      <c r="H891" s="34">
        <v>1</v>
      </c>
      <c r="I891" s="32"/>
      <c r="J891" s="32"/>
      <c r="K891" s="31"/>
      <c r="L891" s="31"/>
      <c r="M891" s="33"/>
      <c r="N891" s="39">
        <v>1920492.43</v>
      </c>
      <c r="O891" s="40" t="s">
        <v>1901</v>
      </c>
      <c r="P891" s="68">
        <v>1</v>
      </c>
      <c r="Q891" s="163" t="s">
        <v>2131</v>
      </c>
      <c r="R891" s="123">
        <v>0.2</v>
      </c>
      <c r="S891" s="347">
        <v>1</v>
      </c>
      <c r="T891" s="95"/>
      <c r="U891" s="95"/>
      <c r="V891" s="95"/>
      <c r="W891" s="95"/>
      <c r="X891" s="95" t="s">
        <v>2086</v>
      </c>
      <c r="Y891" s="95" t="s">
        <v>2084</v>
      </c>
      <c r="Z891" s="96">
        <v>43317</v>
      </c>
      <c r="AA891" s="95" t="s">
        <v>2087</v>
      </c>
      <c r="AB891" s="162">
        <v>43287</v>
      </c>
      <c r="AC891" s="138" t="s">
        <v>2088</v>
      </c>
      <c r="AD891" s="125">
        <v>1905937.13</v>
      </c>
      <c r="AE891" s="113">
        <f t="shared" si="131"/>
        <v>0</v>
      </c>
      <c r="AF891" s="60">
        <f t="shared" si="132"/>
        <v>0</v>
      </c>
      <c r="AG891" s="60">
        <f t="shared" si="133"/>
        <v>0</v>
      </c>
      <c r="AH891" s="60">
        <f t="shared" si="134"/>
        <v>0</v>
      </c>
      <c r="AI891" s="60">
        <f t="shared" si="135"/>
        <v>1</v>
      </c>
      <c r="AJ891" s="60">
        <f t="shared" si="136"/>
        <v>0</v>
      </c>
      <c r="AK891" s="60">
        <f t="shared" si="137"/>
        <v>0</v>
      </c>
      <c r="AL891" s="60">
        <f t="shared" si="138"/>
        <v>0</v>
      </c>
      <c r="AM891" s="60">
        <f t="shared" si="139"/>
        <v>0</v>
      </c>
      <c r="AN891" s="60">
        <f t="shared" si="140"/>
        <v>1</v>
      </c>
    </row>
    <row r="892" spans="1:41" customFormat="1" ht="35.450000000000003" hidden="1" customHeight="1">
      <c r="A892" s="26" t="s">
        <v>1311</v>
      </c>
      <c r="B892" s="34" t="s">
        <v>1312</v>
      </c>
      <c r="C892" s="26">
        <v>303238</v>
      </c>
      <c r="D892" s="35" t="s">
        <v>1350</v>
      </c>
      <c r="E892" s="35" t="s">
        <v>1316</v>
      </c>
      <c r="F892" s="36">
        <v>3</v>
      </c>
      <c r="G892" s="33"/>
      <c r="H892" s="34">
        <v>1</v>
      </c>
      <c r="I892" s="32"/>
      <c r="J892" s="32"/>
      <c r="K892" s="31"/>
      <c r="L892" s="31"/>
      <c r="M892" s="33"/>
      <c r="N892" s="39">
        <v>2286399.4</v>
      </c>
      <c r="O892" s="40" t="s">
        <v>1901</v>
      </c>
      <c r="P892" s="68">
        <v>1</v>
      </c>
      <c r="Q892" s="163" t="s">
        <v>2131</v>
      </c>
      <c r="R892" s="123">
        <v>0.15</v>
      </c>
      <c r="S892" s="347">
        <v>1</v>
      </c>
      <c r="T892" s="95"/>
      <c r="U892" s="95"/>
      <c r="V892" s="95"/>
      <c r="W892" s="95"/>
      <c r="X892" s="95" t="s">
        <v>2086</v>
      </c>
      <c r="Y892" s="95" t="s">
        <v>2084</v>
      </c>
      <c r="Z892" s="96">
        <v>43317</v>
      </c>
      <c r="AA892" s="95" t="s">
        <v>2087</v>
      </c>
      <c r="AB892" s="162">
        <v>43287</v>
      </c>
      <c r="AC892" s="138" t="s">
        <v>2088</v>
      </c>
      <c r="AD892" s="125">
        <v>2267516.46</v>
      </c>
      <c r="AE892" s="113">
        <f t="shared" si="131"/>
        <v>0</v>
      </c>
      <c r="AF892" s="60">
        <f t="shared" si="132"/>
        <v>0</v>
      </c>
      <c r="AG892" s="60">
        <f t="shared" si="133"/>
        <v>0</v>
      </c>
      <c r="AH892" s="60">
        <f t="shared" si="134"/>
        <v>0</v>
      </c>
      <c r="AI892" s="60">
        <f t="shared" si="135"/>
        <v>1</v>
      </c>
      <c r="AJ892" s="60">
        <f t="shared" si="136"/>
        <v>0</v>
      </c>
      <c r="AK892" s="60">
        <f t="shared" si="137"/>
        <v>0</v>
      </c>
      <c r="AL892" s="60">
        <f t="shared" si="138"/>
        <v>0</v>
      </c>
      <c r="AM892" s="60">
        <f t="shared" si="139"/>
        <v>0</v>
      </c>
      <c r="AN892" s="60">
        <f t="shared" si="140"/>
        <v>1</v>
      </c>
    </row>
    <row r="893" spans="1:41" customFormat="1" ht="35.450000000000003" hidden="1" customHeight="1">
      <c r="A893" s="26" t="s">
        <v>1311</v>
      </c>
      <c r="B893" s="34" t="s">
        <v>1312</v>
      </c>
      <c r="C893" s="26">
        <v>303239</v>
      </c>
      <c r="D893" s="35" t="s">
        <v>1353</v>
      </c>
      <c r="E893" s="35" t="s">
        <v>1316</v>
      </c>
      <c r="F893" s="36">
        <v>3</v>
      </c>
      <c r="G893" s="33"/>
      <c r="H893" s="34">
        <v>1</v>
      </c>
      <c r="I893" s="32"/>
      <c r="J893" s="32"/>
      <c r="K893" s="31"/>
      <c r="L893" s="31"/>
      <c r="M893" s="33"/>
      <c r="N893" s="39">
        <v>2682519.69</v>
      </c>
      <c r="O893" s="40" t="s">
        <v>1901</v>
      </c>
      <c r="P893" s="68">
        <v>1</v>
      </c>
      <c r="Q893" s="163" t="s">
        <v>2131</v>
      </c>
      <c r="R893" s="123">
        <v>1</v>
      </c>
      <c r="S893" s="347">
        <v>1</v>
      </c>
      <c r="T893" s="95"/>
      <c r="U893" s="95"/>
      <c r="V893" s="95"/>
      <c r="W893" s="95"/>
      <c r="X893" s="164">
        <v>43287</v>
      </c>
      <c r="Y893" s="95" t="s">
        <v>2095</v>
      </c>
      <c r="Z893" s="165" t="s">
        <v>2096</v>
      </c>
      <c r="AA893" s="164">
        <v>43227</v>
      </c>
      <c r="AB893" s="162">
        <v>43411</v>
      </c>
      <c r="AC893" s="138" t="s">
        <v>2089</v>
      </c>
      <c r="AD893" s="125">
        <v>2639904.02</v>
      </c>
      <c r="AE893" s="113">
        <f t="shared" si="131"/>
        <v>0</v>
      </c>
      <c r="AF893" s="60">
        <f t="shared" si="132"/>
        <v>0</v>
      </c>
      <c r="AG893" s="60">
        <f t="shared" si="133"/>
        <v>0</v>
      </c>
      <c r="AH893" s="60">
        <f t="shared" si="134"/>
        <v>0</v>
      </c>
      <c r="AI893" s="60">
        <f t="shared" si="135"/>
        <v>1</v>
      </c>
      <c r="AJ893" s="60">
        <f t="shared" si="136"/>
        <v>0</v>
      </c>
      <c r="AK893" s="60">
        <f t="shared" si="137"/>
        <v>0</v>
      </c>
      <c r="AL893" s="60">
        <f t="shared" si="138"/>
        <v>0</v>
      </c>
      <c r="AM893" s="60">
        <f t="shared" si="139"/>
        <v>0</v>
      </c>
      <c r="AN893" s="60">
        <f t="shared" si="140"/>
        <v>1</v>
      </c>
    </row>
    <row r="894" spans="1:41" customFormat="1" ht="35.450000000000003" hidden="1" customHeight="1">
      <c r="A894" s="26" t="s">
        <v>1311</v>
      </c>
      <c r="B894" s="34" t="s">
        <v>1312</v>
      </c>
      <c r="C894" s="26">
        <v>303240</v>
      </c>
      <c r="D894" s="35" t="s">
        <v>1358</v>
      </c>
      <c r="E894" s="35" t="s">
        <v>1316</v>
      </c>
      <c r="F894" s="36">
        <v>3</v>
      </c>
      <c r="G894" s="33"/>
      <c r="H894" s="34">
        <v>1</v>
      </c>
      <c r="I894" s="32"/>
      <c r="J894" s="32"/>
      <c r="K894" s="31"/>
      <c r="L894" s="31"/>
      <c r="M894" s="33"/>
      <c r="N894" s="39">
        <v>2623847.79</v>
      </c>
      <c r="O894" s="40" t="s">
        <v>1901</v>
      </c>
      <c r="P894" s="68">
        <v>1</v>
      </c>
      <c r="Q894" s="163" t="s">
        <v>2131</v>
      </c>
      <c r="R894" s="123">
        <v>1</v>
      </c>
      <c r="S894" s="347">
        <v>1</v>
      </c>
      <c r="T894" s="95"/>
      <c r="U894" s="95"/>
      <c r="V894" s="95"/>
      <c r="W894" s="95"/>
      <c r="X894" s="164">
        <v>43287</v>
      </c>
      <c r="Y894" s="95" t="s">
        <v>2095</v>
      </c>
      <c r="Z894" s="165" t="s">
        <v>2096</v>
      </c>
      <c r="AA894" s="164">
        <v>43227</v>
      </c>
      <c r="AB894" s="162">
        <v>43411</v>
      </c>
      <c r="AC894" s="138" t="s">
        <v>2089</v>
      </c>
      <c r="AD894" s="125">
        <v>2582259.02</v>
      </c>
      <c r="AE894" s="113">
        <f t="shared" si="131"/>
        <v>0</v>
      </c>
      <c r="AF894" s="60">
        <f t="shared" si="132"/>
        <v>0</v>
      </c>
      <c r="AG894" s="60">
        <f t="shared" si="133"/>
        <v>0</v>
      </c>
      <c r="AH894" s="60">
        <f t="shared" si="134"/>
        <v>0</v>
      </c>
      <c r="AI894" s="60">
        <f t="shared" si="135"/>
        <v>1</v>
      </c>
      <c r="AJ894" s="60">
        <f t="shared" si="136"/>
        <v>0</v>
      </c>
      <c r="AK894" s="60">
        <f t="shared" si="137"/>
        <v>0</v>
      </c>
      <c r="AL894" s="60">
        <f t="shared" si="138"/>
        <v>0</v>
      </c>
      <c r="AM894" s="60">
        <f t="shared" si="139"/>
        <v>0</v>
      </c>
      <c r="AN894" s="60">
        <f t="shared" si="140"/>
        <v>1</v>
      </c>
    </row>
    <row r="895" spans="1:41" customFormat="1" ht="35.450000000000003" hidden="1" customHeight="1">
      <c r="A895" s="26" t="s">
        <v>1311</v>
      </c>
      <c r="B895" s="34" t="s">
        <v>1312</v>
      </c>
      <c r="C895" s="26">
        <v>303241</v>
      </c>
      <c r="D895" s="35" t="s">
        <v>1364</v>
      </c>
      <c r="E895" s="35" t="s">
        <v>1316</v>
      </c>
      <c r="F895" s="36">
        <v>3</v>
      </c>
      <c r="G895" s="33"/>
      <c r="H895" s="34">
        <v>1</v>
      </c>
      <c r="I895" s="32"/>
      <c r="J895" s="32"/>
      <c r="K895" s="31"/>
      <c r="L895" s="31"/>
      <c r="M895" s="33"/>
      <c r="N895" s="39">
        <v>2814862.39</v>
      </c>
      <c r="O895" s="40" t="s">
        <v>1901</v>
      </c>
      <c r="P895" s="68">
        <v>1</v>
      </c>
      <c r="Q895" s="163" t="s">
        <v>2131</v>
      </c>
      <c r="R895" s="123">
        <v>0.1</v>
      </c>
      <c r="S895" s="347">
        <v>1</v>
      </c>
      <c r="T895" s="95"/>
      <c r="U895" s="95"/>
      <c r="V895" s="95"/>
      <c r="W895" s="95"/>
      <c r="X895" s="95" t="s">
        <v>2086</v>
      </c>
      <c r="Y895" s="95" t="s">
        <v>2084</v>
      </c>
      <c r="Z895" s="96">
        <v>43317</v>
      </c>
      <c r="AA895" s="95" t="s">
        <v>2087</v>
      </c>
      <c r="AB895" s="162">
        <v>43287</v>
      </c>
      <c r="AC895" s="138" t="s">
        <v>2088</v>
      </c>
      <c r="AD895" s="125">
        <v>2795857.65</v>
      </c>
      <c r="AE895" s="113">
        <f t="shared" si="131"/>
        <v>0</v>
      </c>
      <c r="AF895" s="60">
        <f t="shared" si="132"/>
        <v>0</v>
      </c>
      <c r="AG895" s="60">
        <f t="shared" si="133"/>
        <v>0</v>
      </c>
      <c r="AH895" s="60">
        <f t="shared" si="134"/>
        <v>0</v>
      </c>
      <c r="AI895" s="60">
        <f t="shared" si="135"/>
        <v>1</v>
      </c>
      <c r="AJ895" s="60">
        <f t="shared" si="136"/>
        <v>0</v>
      </c>
      <c r="AK895" s="60">
        <f t="shared" si="137"/>
        <v>0</v>
      </c>
      <c r="AL895" s="60">
        <f t="shared" si="138"/>
        <v>0</v>
      </c>
      <c r="AM895" s="60">
        <f t="shared" si="139"/>
        <v>0</v>
      </c>
      <c r="AN895" s="60">
        <f t="shared" si="140"/>
        <v>1</v>
      </c>
    </row>
    <row r="896" spans="1:41" customFormat="1" ht="35.450000000000003" hidden="1" customHeight="1">
      <c r="A896" s="26" t="s">
        <v>1311</v>
      </c>
      <c r="B896" s="34" t="s">
        <v>1312</v>
      </c>
      <c r="C896" s="26">
        <v>303242</v>
      </c>
      <c r="D896" s="35" t="s">
        <v>1365</v>
      </c>
      <c r="E896" s="35" t="s">
        <v>1316</v>
      </c>
      <c r="F896" s="36">
        <v>3</v>
      </c>
      <c r="G896" s="33"/>
      <c r="H896" s="34">
        <v>1</v>
      </c>
      <c r="I896" s="32"/>
      <c r="J896" s="32"/>
      <c r="K896" s="31"/>
      <c r="L896" s="31"/>
      <c r="M896" s="33"/>
      <c r="N896" s="39">
        <v>2662911.37</v>
      </c>
      <c r="O896" s="40" t="s">
        <v>1901</v>
      </c>
      <c r="P896" s="68">
        <v>1</v>
      </c>
      <c r="Q896" s="163" t="s">
        <v>2131</v>
      </c>
      <c r="R896" s="123">
        <v>0.45</v>
      </c>
      <c r="S896" s="347">
        <v>1</v>
      </c>
      <c r="T896" s="95"/>
      <c r="U896" s="95"/>
      <c r="V896" s="95"/>
      <c r="W896" s="95"/>
      <c r="X896" s="95" t="s">
        <v>2086</v>
      </c>
      <c r="Y896" s="95" t="s">
        <v>2084</v>
      </c>
      <c r="Z896" s="96">
        <v>43317</v>
      </c>
      <c r="AA896" s="95" t="s">
        <v>2087</v>
      </c>
      <c r="AB896" s="162">
        <v>43287</v>
      </c>
      <c r="AC896" s="138" t="s">
        <v>2088</v>
      </c>
      <c r="AD896" s="125">
        <v>2642161.1</v>
      </c>
      <c r="AE896" s="113">
        <f t="shared" si="131"/>
        <v>0</v>
      </c>
      <c r="AF896" s="60">
        <f t="shared" si="132"/>
        <v>0</v>
      </c>
      <c r="AG896" s="60">
        <f t="shared" si="133"/>
        <v>0</v>
      </c>
      <c r="AH896" s="60">
        <f t="shared" si="134"/>
        <v>0</v>
      </c>
      <c r="AI896" s="60">
        <f t="shared" si="135"/>
        <v>1</v>
      </c>
      <c r="AJ896" s="60">
        <f t="shared" si="136"/>
        <v>0</v>
      </c>
      <c r="AK896" s="60">
        <f t="shared" si="137"/>
        <v>0</v>
      </c>
      <c r="AL896" s="60">
        <f t="shared" si="138"/>
        <v>0</v>
      </c>
      <c r="AM896" s="60">
        <f t="shared" si="139"/>
        <v>0</v>
      </c>
      <c r="AN896" s="60">
        <f t="shared" si="140"/>
        <v>1</v>
      </c>
    </row>
    <row r="897" spans="1:40" customFormat="1" ht="35.450000000000003" hidden="1" customHeight="1">
      <c r="A897" s="26" t="s">
        <v>1311</v>
      </c>
      <c r="B897" s="34" t="s">
        <v>1312</v>
      </c>
      <c r="C897" s="26">
        <v>303254</v>
      </c>
      <c r="D897" s="35" t="s">
        <v>1360</v>
      </c>
      <c r="E897" s="35" t="s">
        <v>1316</v>
      </c>
      <c r="F897" s="36">
        <v>3</v>
      </c>
      <c r="G897" s="33"/>
      <c r="H897" s="34">
        <v>1</v>
      </c>
      <c r="I897" s="32"/>
      <c r="J897" s="32"/>
      <c r="K897" s="31"/>
      <c r="L897" s="31"/>
      <c r="M897" s="33"/>
      <c r="N897" s="39">
        <v>1881799.15</v>
      </c>
      <c r="O897" s="40" t="s">
        <v>1901</v>
      </c>
      <c r="P897" s="68">
        <v>1</v>
      </c>
      <c r="Q897" s="163" t="s">
        <v>2131</v>
      </c>
      <c r="R897" s="123">
        <v>1</v>
      </c>
      <c r="S897" s="347">
        <v>1</v>
      </c>
      <c r="T897" s="95"/>
      <c r="U897" s="95"/>
      <c r="V897" s="95"/>
      <c r="W897" s="95"/>
      <c r="X897" s="95" t="s">
        <v>2086</v>
      </c>
      <c r="Y897" s="95" t="s">
        <v>2084</v>
      </c>
      <c r="Z897" s="96">
        <v>43317</v>
      </c>
      <c r="AA897" s="95" t="s">
        <v>2087</v>
      </c>
      <c r="AB897" s="162">
        <v>43287</v>
      </c>
      <c r="AC897" s="138" t="s">
        <v>2089</v>
      </c>
      <c r="AD897" s="125">
        <v>1872104.64</v>
      </c>
      <c r="AE897" s="113">
        <f t="shared" si="131"/>
        <v>0</v>
      </c>
      <c r="AF897" s="60">
        <f t="shared" si="132"/>
        <v>0</v>
      </c>
      <c r="AG897" s="60">
        <f t="shared" si="133"/>
        <v>0</v>
      </c>
      <c r="AH897" s="60">
        <f t="shared" si="134"/>
        <v>0</v>
      </c>
      <c r="AI897" s="60">
        <f t="shared" si="135"/>
        <v>1</v>
      </c>
      <c r="AJ897" s="60">
        <f t="shared" si="136"/>
        <v>0</v>
      </c>
      <c r="AK897" s="60">
        <f t="shared" si="137"/>
        <v>0</v>
      </c>
      <c r="AL897" s="60">
        <f t="shared" si="138"/>
        <v>0</v>
      </c>
      <c r="AM897" s="60">
        <f t="shared" si="139"/>
        <v>0</v>
      </c>
      <c r="AN897" s="60">
        <f t="shared" si="140"/>
        <v>1</v>
      </c>
    </row>
    <row r="898" spans="1:40" customFormat="1" ht="35.450000000000003" hidden="1" customHeight="1">
      <c r="A898" s="26" t="s">
        <v>1311</v>
      </c>
      <c r="B898" s="34" t="s">
        <v>1312</v>
      </c>
      <c r="C898" s="26">
        <v>303256</v>
      </c>
      <c r="D898" s="35" t="s">
        <v>1361</v>
      </c>
      <c r="E898" s="35" t="s">
        <v>1316</v>
      </c>
      <c r="F898" s="36">
        <v>3</v>
      </c>
      <c r="G898" s="33"/>
      <c r="H898" s="34">
        <v>1</v>
      </c>
      <c r="I898" s="32"/>
      <c r="J898" s="32"/>
      <c r="K898" s="31"/>
      <c r="L898" s="31"/>
      <c r="M898" s="33"/>
      <c r="N898" s="39">
        <v>1559432.94</v>
      </c>
      <c r="O898" s="40" t="s">
        <v>1901</v>
      </c>
      <c r="P898" s="68">
        <v>1</v>
      </c>
      <c r="Q898" s="163" t="s">
        <v>2131</v>
      </c>
      <c r="R898" s="123">
        <v>1</v>
      </c>
      <c r="S898" s="347">
        <v>1</v>
      </c>
      <c r="T898" s="95"/>
      <c r="U898" s="95"/>
      <c r="V898" s="95"/>
      <c r="W898" s="95"/>
      <c r="X898" s="95" t="s">
        <v>2086</v>
      </c>
      <c r="Y898" s="95" t="s">
        <v>2084</v>
      </c>
      <c r="Z898" s="96">
        <v>43317</v>
      </c>
      <c r="AA898" s="95" t="s">
        <v>2087</v>
      </c>
      <c r="AB898" s="162">
        <v>43287</v>
      </c>
      <c r="AC898" s="138" t="s">
        <v>2089</v>
      </c>
      <c r="AD898" s="125">
        <v>1551470.34</v>
      </c>
      <c r="AE898" s="113">
        <f t="shared" si="131"/>
        <v>0</v>
      </c>
      <c r="AF898" s="60">
        <f t="shared" si="132"/>
        <v>0</v>
      </c>
      <c r="AG898" s="60">
        <f t="shared" si="133"/>
        <v>0</v>
      </c>
      <c r="AH898" s="60">
        <f t="shared" si="134"/>
        <v>0</v>
      </c>
      <c r="AI898" s="60">
        <f t="shared" si="135"/>
        <v>1</v>
      </c>
      <c r="AJ898" s="60">
        <f t="shared" si="136"/>
        <v>0</v>
      </c>
      <c r="AK898" s="60">
        <f t="shared" si="137"/>
        <v>0</v>
      </c>
      <c r="AL898" s="60">
        <f t="shared" si="138"/>
        <v>0</v>
      </c>
      <c r="AM898" s="60">
        <f t="shared" si="139"/>
        <v>0</v>
      </c>
      <c r="AN898" s="60">
        <f t="shared" si="140"/>
        <v>1</v>
      </c>
    </row>
    <row r="899" spans="1:40" customFormat="1" ht="35.450000000000003" hidden="1" customHeight="1">
      <c r="A899" s="26" t="s">
        <v>1311</v>
      </c>
      <c r="B899" s="34" t="s">
        <v>1312</v>
      </c>
      <c r="C899" s="26">
        <v>321901</v>
      </c>
      <c r="D899" s="35" t="s">
        <v>1346</v>
      </c>
      <c r="E899" s="35" t="s">
        <v>1316</v>
      </c>
      <c r="F899" s="36">
        <v>3</v>
      </c>
      <c r="G899" s="33"/>
      <c r="H899" s="34">
        <v>1</v>
      </c>
      <c r="I899" s="32"/>
      <c r="J899" s="32"/>
      <c r="K899" s="31"/>
      <c r="L899" s="31"/>
      <c r="M899" s="33"/>
      <c r="N899" s="39">
        <v>2306773.75</v>
      </c>
      <c r="O899" s="40" t="s">
        <v>1901</v>
      </c>
      <c r="P899" s="68">
        <v>1</v>
      </c>
      <c r="Q899" s="163" t="s">
        <v>2131</v>
      </c>
      <c r="R899" s="123">
        <v>0.25</v>
      </c>
      <c r="S899" s="347">
        <v>1</v>
      </c>
      <c r="T899" s="95"/>
      <c r="U899" s="95"/>
      <c r="V899" s="95"/>
      <c r="W899" s="95"/>
      <c r="X899" s="95" t="s">
        <v>2086</v>
      </c>
      <c r="Y899" s="95" t="s">
        <v>2084</v>
      </c>
      <c r="Z899" s="96">
        <v>43317</v>
      </c>
      <c r="AA899" s="95" t="s">
        <v>2087</v>
      </c>
      <c r="AB899" s="162">
        <v>43287</v>
      </c>
      <c r="AC899" s="138" t="s">
        <v>2088</v>
      </c>
      <c r="AD899" s="125">
        <v>2290297.1</v>
      </c>
      <c r="AE899" s="113">
        <f t="shared" si="131"/>
        <v>0</v>
      </c>
      <c r="AF899" s="60">
        <f t="shared" si="132"/>
        <v>0</v>
      </c>
      <c r="AG899" s="60">
        <f t="shared" si="133"/>
        <v>0</v>
      </c>
      <c r="AH899" s="60">
        <f t="shared" si="134"/>
        <v>0</v>
      </c>
      <c r="AI899" s="60">
        <f t="shared" si="135"/>
        <v>1</v>
      </c>
      <c r="AJ899" s="60">
        <f t="shared" si="136"/>
        <v>0</v>
      </c>
      <c r="AK899" s="60">
        <f t="shared" si="137"/>
        <v>0</v>
      </c>
      <c r="AL899" s="60">
        <f t="shared" si="138"/>
        <v>0</v>
      </c>
      <c r="AM899" s="60">
        <f t="shared" si="139"/>
        <v>0</v>
      </c>
      <c r="AN899" s="60">
        <f t="shared" si="140"/>
        <v>1</v>
      </c>
    </row>
    <row r="900" spans="1:40" customFormat="1" ht="35.450000000000003" hidden="1" customHeight="1">
      <c r="A900" s="26" t="s">
        <v>1311</v>
      </c>
      <c r="B900" s="34" t="s">
        <v>1312</v>
      </c>
      <c r="C900" s="26">
        <v>321902</v>
      </c>
      <c r="D900" s="35" t="s">
        <v>1348</v>
      </c>
      <c r="E900" s="35" t="s">
        <v>1316</v>
      </c>
      <c r="F900" s="36">
        <v>3</v>
      </c>
      <c r="G900" s="33"/>
      <c r="H900" s="34">
        <v>1</v>
      </c>
      <c r="I900" s="32"/>
      <c r="J900" s="32"/>
      <c r="K900" s="31"/>
      <c r="L900" s="31"/>
      <c r="M900" s="33"/>
      <c r="N900" s="39">
        <v>1428522.8</v>
      </c>
      <c r="O900" s="40" t="s">
        <v>1901</v>
      </c>
      <c r="P900" s="68">
        <v>1</v>
      </c>
      <c r="Q900" s="163" t="s">
        <v>2131</v>
      </c>
      <c r="R900" s="123">
        <v>0.25</v>
      </c>
      <c r="S900" s="347">
        <v>1</v>
      </c>
      <c r="T900" s="95"/>
      <c r="U900" s="95"/>
      <c r="V900" s="95"/>
      <c r="W900" s="95"/>
      <c r="X900" s="95" t="s">
        <v>2086</v>
      </c>
      <c r="Y900" s="95" t="s">
        <v>2084</v>
      </c>
      <c r="Z900" s="96">
        <v>43317</v>
      </c>
      <c r="AA900" s="95" t="s">
        <v>2087</v>
      </c>
      <c r="AB900" s="162">
        <v>43287</v>
      </c>
      <c r="AC900" s="138" t="s">
        <v>2088</v>
      </c>
      <c r="AD900" s="125">
        <v>1413910.11</v>
      </c>
      <c r="AE900" s="113">
        <f t="shared" si="131"/>
        <v>0</v>
      </c>
      <c r="AF900" s="60">
        <f t="shared" si="132"/>
        <v>0</v>
      </c>
      <c r="AG900" s="60">
        <f t="shared" si="133"/>
        <v>0</v>
      </c>
      <c r="AH900" s="60">
        <f t="shared" si="134"/>
        <v>0</v>
      </c>
      <c r="AI900" s="60">
        <f t="shared" si="135"/>
        <v>1</v>
      </c>
      <c r="AJ900" s="60">
        <f t="shared" si="136"/>
        <v>0</v>
      </c>
      <c r="AK900" s="60">
        <f t="shared" si="137"/>
        <v>0</v>
      </c>
      <c r="AL900" s="60">
        <f t="shared" si="138"/>
        <v>0</v>
      </c>
      <c r="AM900" s="60">
        <f t="shared" si="139"/>
        <v>0</v>
      </c>
      <c r="AN900" s="60">
        <f t="shared" si="140"/>
        <v>1</v>
      </c>
    </row>
    <row r="901" spans="1:40" customFormat="1" ht="35.450000000000003" hidden="1" customHeight="1">
      <c r="A901" s="26" t="s">
        <v>1311</v>
      </c>
      <c r="B901" s="34" t="s">
        <v>1312</v>
      </c>
      <c r="C901" s="26">
        <v>321903</v>
      </c>
      <c r="D901" s="35" t="s">
        <v>1359</v>
      </c>
      <c r="E901" s="35" t="s">
        <v>1316</v>
      </c>
      <c r="F901" s="36">
        <v>3</v>
      </c>
      <c r="G901" s="33"/>
      <c r="H901" s="34">
        <v>1</v>
      </c>
      <c r="I901" s="32"/>
      <c r="J901" s="32"/>
      <c r="K901" s="31"/>
      <c r="L901" s="31"/>
      <c r="M901" s="33"/>
      <c r="N901" s="39">
        <v>1941999.9</v>
      </c>
      <c r="O901" s="40" t="s">
        <v>1901</v>
      </c>
      <c r="P901" s="68">
        <v>1</v>
      </c>
      <c r="Q901" s="163" t="s">
        <v>2131</v>
      </c>
      <c r="R901" s="123">
        <v>0.45</v>
      </c>
      <c r="S901" s="347">
        <v>1</v>
      </c>
      <c r="T901" s="95"/>
      <c r="U901" s="95"/>
      <c r="V901" s="95"/>
      <c r="W901" s="95"/>
      <c r="X901" s="95" t="s">
        <v>2086</v>
      </c>
      <c r="Y901" s="95" t="s">
        <v>2084</v>
      </c>
      <c r="Z901" s="96">
        <v>43317</v>
      </c>
      <c r="AA901" s="95" t="s">
        <v>2087</v>
      </c>
      <c r="AB901" s="162">
        <v>43287</v>
      </c>
      <c r="AC901" s="138" t="s">
        <v>2088</v>
      </c>
      <c r="AD901" s="125">
        <v>1924840.35</v>
      </c>
      <c r="AE901" s="113">
        <f t="shared" si="131"/>
        <v>0</v>
      </c>
      <c r="AF901" s="60">
        <f t="shared" si="132"/>
        <v>0</v>
      </c>
      <c r="AG901" s="60">
        <f t="shared" si="133"/>
        <v>0</v>
      </c>
      <c r="AH901" s="60">
        <f t="shared" si="134"/>
        <v>0</v>
      </c>
      <c r="AI901" s="60">
        <f t="shared" si="135"/>
        <v>1</v>
      </c>
      <c r="AJ901" s="60">
        <f t="shared" si="136"/>
        <v>0</v>
      </c>
      <c r="AK901" s="60">
        <f t="shared" si="137"/>
        <v>0</v>
      </c>
      <c r="AL901" s="60">
        <f t="shared" si="138"/>
        <v>0</v>
      </c>
      <c r="AM901" s="60">
        <f t="shared" si="139"/>
        <v>0</v>
      </c>
      <c r="AN901" s="60">
        <f t="shared" si="140"/>
        <v>1</v>
      </c>
    </row>
    <row r="902" spans="1:40" customFormat="1" ht="35.450000000000003" hidden="1" customHeight="1">
      <c r="A902" s="26" t="s">
        <v>1311</v>
      </c>
      <c r="B902" s="34" t="s">
        <v>1312</v>
      </c>
      <c r="C902" s="26">
        <v>321904</v>
      </c>
      <c r="D902" s="35" t="s">
        <v>1366</v>
      </c>
      <c r="E902" s="35" t="s">
        <v>1316</v>
      </c>
      <c r="F902" s="36">
        <v>3</v>
      </c>
      <c r="G902" s="33"/>
      <c r="H902" s="34">
        <v>1</v>
      </c>
      <c r="I902" s="32"/>
      <c r="J902" s="32"/>
      <c r="K902" s="31"/>
      <c r="L902" s="31"/>
      <c r="M902" s="33"/>
      <c r="N902" s="39">
        <v>1464300.14</v>
      </c>
      <c r="O902" s="40" t="s">
        <v>1901</v>
      </c>
      <c r="P902" s="68">
        <v>1</v>
      </c>
      <c r="Q902" s="163" t="s">
        <v>2131</v>
      </c>
      <c r="R902" s="123">
        <v>1</v>
      </c>
      <c r="S902" s="347">
        <v>1</v>
      </c>
      <c r="T902" s="95"/>
      <c r="U902" s="95"/>
      <c r="V902" s="95"/>
      <c r="W902" s="95"/>
      <c r="X902" s="164">
        <v>43287</v>
      </c>
      <c r="Y902" s="95" t="s">
        <v>2095</v>
      </c>
      <c r="Z902" s="165" t="s">
        <v>2096</v>
      </c>
      <c r="AA902" s="164">
        <v>43227</v>
      </c>
      <c r="AB902" s="162">
        <v>43411</v>
      </c>
      <c r="AC902" s="138" t="s">
        <v>2089</v>
      </c>
      <c r="AD902" s="125">
        <v>1455818.07</v>
      </c>
      <c r="AE902" s="113">
        <f t="shared" si="131"/>
        <v>0</v>
      </c>
      <c r="AF902" s="60">
        <f t="shared" si="132"/>
        <v>0</v>
      </c>
      <c r="AG902" s="60">
        <f t="shared" si="133"/>
        <v>0</v>
      </c>
      <c r="AH902" s="60">
        <f t="shared" si="134"/>
        <v>0</v>
      </c>
      <c r="AI902" s="60">
        <f t="shared" si="135"/>
        <v>1</v>
      </c>
      <c r="AJ902" s="60">
        <f t="shared" si="136"/>
        <v>0</v>
      </c>
      <c r="AK902" s="60">
        <f t="shared" si="137"/>
        <v>0</v>
      </c>
      <c r="AL902" s="60">
        <f t="shared" si="138"/>
        <v>0</v>
      </c>
      <c r="AM902" s="60">
        <f t="shared" si="139"/>
        <v>0</v>
      </c>
      <c r="AN902" s="60">
        <f t="shared" si="140"/>
        <v>1</v>
      </c>
    </row>
    <row r="903" spans="1:40" customFormat="1" ht="35.450000000000003" hidden="1" customHeight="1">
      <c r="A903" s="26" t="s">
        <v>1311</v>
      </c>
      <c r="B903" s="34" t="s">
        <v>1312</v>
      </c>
      <c r="C903" s="26">
        <v>321905</v>
      </c>
      <c r="D903" s="35" t="s">
        <v>1355</v>
      </c>
      <c r="E903" s="35" t="s">
        <v>1316</v>
      </c>
      <c r="F903" s="36">
        <v>3</v>
      </c>
      <c r="G903" s="33"/>
      <c r="H903" s="34">
        <v>1</v>
      </c>
      <c r="I903" s="32"/>
      <c r="J903" s="32"/>
      <c r="K903" s="31"/>
      <c r="L903" s="31"/>
      <c r="M903" s="33"/>
      <c r="N903" s="39">
        <v>1992340.81</v>
      </c>
      <c r="O903" s="40" t="s">
        <v>1901</v>
      </c>
      <c r="P903" s="68">
        <v>1</v>
      </c>
      <c r="Q903" s="163" t="s">
        <v>2131</v>
      </c>
      <c r="R903" s="123">
        <v>0.15</v>
      </c>
      <c r="S903" s="347">
        <v>1</v>
      </c>
      <c r="T903" s="95"/>
      <c r="U903" s="95"/>
      <c r="V903" s="95"/>
      <c r="W903" s="95"/>
      <c r="X903" s="95" t="s">
        <v>2086</v>
      </c>
      <c r="Y903" s="95" t="s">
        <v>2084</v>
      </c>
      <c r="Z903" s="96">
        <v>43317</v>
      </c>
      <c r="AA903" s="95" t="s">
        <v>2087</v>
      </c>
      <c r="AB903" s="162">
        <v>43287</v>
      </c>
      <c r="AC903" s="138" t="s">
        <v>2088</v>
      </c>
      <c r="AD903" s="125">
        <v>1974928.47</v>
      </c>
      <c r="AE903" s="113">
        <f t="shared" si="131"/>
        <v>0</v>
      </c>
      <c r="AF903" s="60">
        <f t="shared" si="132"/>
        <v>0</v>
      </c>
      <c r="AG903" s="60">
        <f t="shared" si="133"/>
        <v>0</v>
      </c>
      <c r="AH903" s="60">
        <f t="shared" si="134"/>
        <v>0</v>
      </c>
      <c r="AI903" s="60">
        <f t="shared" si="135"/>
        <v>1</v>
      </c>
      <c r="AJ903" s="60">
        <f t="shared" si="136"/>
        <v>0</v>
      </c>
      <c r="AK903" s="60">
        <f t="shared" si="137"/>
        <v>0</v>
      </c>
      <c r="AL903" s="60">
        <f t="shared" si="138"/>
        <v>0</v>
      </c>
      <c r="AM903" s="60">
        <f t="shared" si="139"/>
        <v>0</v>
      </c>
      <c r="AN903" s="60">
        <f t="shared" si="140"/>
        <v>1</v>
      </c>
    </row>
    <row r="904" spans="1:40" customFormat="1" ht="35.450000000000003" hidden="1" customHeight="1">
      <c r="A904" s="26" t="s">
        <v>1311</v>
      </c>
      <c r="B904" s="34" t="s">
        <v>1312</v>
      </c>
      <c r="C904" s="26">
        <v>321906</v>
      </c>
      <c r="D904" s="35" t="s">
        <v>1363</v>
      </c>
      <c r="E904" s="35" t="s">
        <v>1316</v>
      </c>
      <c r="F904" s="36">
        <v>3</v>
      </c>
      <c r="G904" s="33"/>
      <c r="H904" s="34">
        <v>1</v>
      </c>
      <c r="I904" s="32"/>
      <c r="J904" s="32"/>
      <c r="K904" s="31"/>
      <c r="L904" s="31"/>
      <c r="M904" s="33"/>
      <c r="N904" s="39">
        <v>1431785.89</v>
      </c>
      <c r="O904" s="40" t="s">
        <v>1901</v>
      </c>
      <c r="P904" s="68">
        <v>1</v>
      </c>
      <c r="Q904" s="163" t="s">
        <v>2131</v>
      </c>
      <c r="R904" s="123">
        <v>0.25</v>
      </c>
      <c r="S904" s="347">
        <v>1</v>
      </c>
      <c r="T904" s="95"/>
      <c r="U904" s="95"/>
      <c r="V904" s="95"/>
      <c r="W904" s="95"/>
      <c r="X904" s="95" t="s">
        <v>2086</v>
      </c>
      <c r="Y904" s="95" t="s">
        <v>2084</v>
      </c>
      <c r="Z904" s="96">
        <v>43317</v>
      </c>
      <c r="AA904" s="95" t="s">
        <v>2087</v>
      </c>
      <c r="AB904" s="162">
        <v>43287</v>
      </c>
      <c r="AC904" s="138" t="s">
        <v>2088</v>
      </c>
      <c r="AD904" s="125">
        <v>1417162.97</v>
      </c>
      <c r="AE904" s="113">
        <f t="shared" ref="AE904:AE967" si="141">IF($Q904="Reverted",1,0)</f>
        <v>0</v>
      </c>
      <c r="AF904" s="60">
        <f t="shared" ref="AF904:AF967" si="142">IF($Q904="Not yet started",1,0)</f>
        <v>0</v>
      </c>
      <c r="AG904" s="60">
        <f t="shared" ref="AG904:AG967" si="143">IF($Q904="Under Procurement",1,0)</f>
        <v>0</v>
      </c>
      <c r="AH904" s="60">
        <f t="shared" ref="AH904:AH967" si="144">IF($Q904="Ongoing",1,0)</f>
        <v>0</v>
      </c>
      <c r="AI904" s="60">
        <f t="shared" ref="AI904:AI967" si="145">IF($Q904="Completed",1,0)</f>
        <v>1</v>
      </c>
      <c r="AJ904" s="60">
        <f t="shared" ref="AJ904:AJ967" si="146">IF($AE904=1,$H904,0)</f>
        <v>0</v>
      </c>
      <c r="AK904" s="60">
        <f t="shared" ref="AK904:AK967" si="147">IF($AF904=1,$H904,0)</f>
        <v>0</v>
      </c>
      <c r="AL904" s="60">
        <f t="shared" ref="AL904:AL967" si="148">IF($AG904=1,$H904,0)</f>
        <v>0</v>
      </c>
      <c r="AM904" s="60">
        <f t="shared" ref="AM904:AM967" si="149">IF($AH904=1,$H904,0)</f>
        <v>0</v>
      </c>
      <c r="AN904" s="60">
        <f t="shared" ref="AN904:AN967" si="150">IF($AI904=1,$H904,0)</f>
        <v>1</v>
      </c>
    </row>
    <row r="905" spans="1:40" customFormat="1" ht="35.450000000000003" hidden="1" customHeight="1">
      <c r="A905" s="26" t="s">
        <v>1311</v>
      </c>
      <c r="B905" s="34" t="s">
        <v>1312</v>
      </c>
      <c r="C905" s="26">
        <v>321907</v>
      </c>
      <c r="D905" s="35" t="s">
        <v>1344</v>
      </c>
      <c r="E905" s="35" t="s">
        <v>1316</v>
      </c>
      <c r="F905" s="36">
        <v>3</v>
      </c>
      <c r="G905" s="33"/>
      <c r="H905" s="34">
        <v>1</v>
      </c>
      <c r="I905" s="32"/>
      <c r="J905" s="32"/>
      <c r="K905" s="31"/>
      <c r="L905" s="31"/>
      <c r="M905" s="33"/>
      <c r="N905" s="39">
        <v>1286681.5900000001</v>
      </c>
      <c r="O905" s="40" t="s">
        <v>1901</v>
      </c>
      <c r="P905" s="68">
        <v>1</v>
      </c>
      <c r="Q905" s="163" t="s">
        <v>2131</v>
      </c>
      <c r="R905" s="123">
        <v>0.15</v>
      </c>
      <c r="S905" s="347">
        <v>1</v>
      </c>
      <c r="T905" s="95"/>
      <c r="U905" s="95"/>
      <c r="V905" s="95"/>
      <c r="W905" s="95"/>
      <c r="X905" s="95" t="s">
        <v>2086</v>
      </c>
      <c r="Y905" s="95" t="s">
        <v>2084</v>
      </c>
      <c r="Z905" s="96">
        <v>43317</v>
      </c>
      <c r="AA905" s="95" t="s">
        <v>2087</v>
      </c>
      <c r="AB905" s="162">
        <v>43287</v>
      </c>
      <c r="AC905" s="138" t="s">
        <v>2088</v>
      </c>
      <c r="AD905" s="125">
        <v>1275279.5900000001</v>
      </c>
      <c r="AE905" s="113">
        <f t="shared" si="141"/>
        <v>0</v>
      </c>
      <c r="AF905" s="60">
        <f t="shared" si="142"/>
        <v>0</v>
      </c>
      <c r="AG905" s="60">
        <f t="shared" si="143"/>
        <v>0</v>
      </c>
      <c r="AH905" s="60">
        <f t="shared" si="144"/>
        <v>0</v>
      </c>
      <c r="AI905" s="60">
        <f t="shared" si="145"/>
        <v>1</v>
      </c>
      <c r="AJ905" s="60">
        <f t="shared" si="146"/>
        <v>0</v>
      </c>
      <c r="AK905" s="60">
        <f t="shared" si="147"/>
        <v>0</v>
      </c>
      <c r="AL905" s="60">
        <f t="shared" si="148"/>
        <v>0</v>
      </c>
      <c r="AM905" s="60">
        <f t="shared" si="149"/>
        <v>0</v>
      </c>
      <c r="AN905" s="60">
        <f t="shared" si="150"/>
        <v>1</v>
      </c>
    </row>
    <row r="906" spans="1:40" customFormat="1" ht="35.450000000000003" hidden="1" customHeight="1">
      <c r="A906" s="26" t="s">
        <v>1311</v>
      </c>
      <c r="B906" s="34" t="s">
        <v>1312</v>
      </c>
      <c r="C906" s="26">
        <v>321908</v>
      </c>
      <c r="D906" s="35" t="s">
        <v>1343</v>
      </c>
      <c r="E906" s="35" t="s">
        <v>1316</v>
      </c>
      <c r="F906" s="36">
        <v>3</v>
      </c>
      <c r="G906" s="33"/>
      <c r="H906" s="34">
        <v>1</v>
      </c>
      <c r="I906" s="32"/>
      <c r="J906" s="32"/>
      <c r="K906" s="31"/>
      <c r="L906" s="31"/>
      <c r="M906" s="33"/>
      <c r="N906" s="39">
        <v>1725381.18</v>
      </c>
      <c r="O906" s="40" t="s">
        <v>1901</v>
      </c>
      <c r="P906" s="68">
        <v>1</v>
      </c>
      <c r="Q906" s="163" t="s">
        <v>2131</v>
      </c>
      <c r="R906" s="123">
        <v>1</v>
      </c>
      <c r="S906" s="347">
        <v>1</v>
      </c>
      <c r="T906" s="95"/>
      <c r="U906" s="95"/>
      <c r="V906" s="95"/>
      <c r="W906" s="95"/>
      <c r="X906" s="95" t="s">
        <v>2086</v>
      </c>
      <c r="Y906" s="95" t="s">
        <v>2084</v>
      </c>
      <c r="Z906" s="96">
        <v>43317</v>
      </c>
      <c r="AA906" s="95" t="s">
        <v>2087</v>
      </c>
      <c r="AB906" s="162">
        <v>43287</v>
      </c>
      <c r="AC906" s="138" t="s">
        <v>2089</v>
      </c>
      <c r="AD906" s="125">
        <v>1716527.19</v>
      </c>
      <c r="AE906" s="113">
        <f t="shared" si="141"/>
        <v>0</v>
      </c>
      <c r="AF906" s="60">
        <f t="shared" si="142"/>
        <v>0</v>
      </c>
      <c r="AG906" s="60">
        <f t="shared" si="143"/>
        <v>0</v>
      </c>
      <c r="AH906" s="60">
        <f t="shared" si="144"/>
        <v>0</v>
      </c>
      <c r="AI906" s="60">
        <f t="shared" si="145"/>
        <v>1</v>
      </c>
      <c r="AJ906" s="60">
        <f t="shared" si="146"/>
        <v>0</v>
      </c>
      <c r="AK906" s="60">
        <f t="shared" si="147"/>
        <v>0</v>
      </c>
      <c r="AL906" s="60">
        <f t="shared" si="148"/>
        <v>0</v>
      </c>
      <c r="AM906" s="60">
        <f t="shared" si="149"/>
        <v>0</v>
      </c>
      <c r="AN906" s="60">
        <f t="shared" si="150"/>
        <v>1</v>
      </c>
    </row>
    <row r="907" spans="1:40" customFormat="1" ht="35.450000000000003" hidden="1" customHeight="1">
      <c r="A907" s="26" t="s">
        <v>1311</v>
      </c>
      <c r="B907" s="34" t="s">
        <v>1312</v>
      </c>
      <c r="C907" s="26">
        <v>321909</v>
      </c>
      <c r="D907" s="35" t="s">
        <v>1357</v>
      </c>
      <c r="E907" s="35" t="s">
        <v>1316</v>
      </c>
      <c r="F907" s="36">
        <v>3</v>
      </c>
      <c r="G907" s="33"/>
      <c r="H907" s="34">
        <v>1</v>
      </c>
      <c r="I907" s="32"/>
      <c r="J907" s="32"/>
      <c r="K907" s="31"/>
      <c r="L907" s="31"/>
      <c r="M907" s="33"/>
      <c r="N907" s="39">
        <v>2560876.5699999998</v>
      </c>
      <c r="O907" s="40" t="s">
        <v>1901</v>
      </c>
      <c r="P907" s="68">
        <v>1</v>
      </c>
      <c r="Q907" s="163" t="s">
        <v>2131</v>
      </c>
      <c r="R907" s="123">
        <v>1</v>
      </c>
      <c r="S907" s="347">
        <v>1</v>
      </c>
      <c r="T907" s="95"/>
      <c r="U907" s="95"/>
      <c r="V907" s="95"/>
      <c r="W907" s="95"/>
      <c r="X907" s="164">
        <v>43287</v>
      </c>
      <c r="Y907" s="95" t="s">
        <v>2095</v>
      </c>
      <c r="Z907" s="165" t="s">
        <v>2096</v>
      </c>
      <c r="AA907" s="164">
        <v>43227</v>
      </c>
      <c r="AB907" s="162">
        <v>43411</v>
      </c>
      <c r="AC907" s="138" t="s">
        <v>2089</v>
      </c>
      <c r="AD907" s="125">
        <v>2514873.29</v>
      </c>
      <c r="AE907" s="113">
        <f t="shared" si="141"/>
        <v>0</v>
      </c>
      <c r="AF907" s="60">
        <f t="shared" si="142"/>
        <v>0</v>
      </c>
      <c r="AG907" s="60">
        <f t="shared" si="143"/>
        <v>0</v>
      </c>
      <c r="AH907" s="60">
        <f t="shared" si="144"/>
        <v>0</v>
      </c>
      <c r="AI907" s="60">
        <f t="shared" si="145"/>
        <v>1</v>
      </c>
      <c r="AJ907" s="60">
        <f t="shared" si="146"/>
        <v>0</v>
      </c>
      <c r="AK907" s="60">
        <f t="shared" si="147"/>
        <v>0</v>
      </c>
      <c r="AL907" s="60">
        <f t="shared" si="148"/>
        <v>0</v>
      </c>
      <c r="AM907" s="60">
        <f t="shared" si="149"/>
        <v>0</v>
      </c>
      <c r="AN907" s="60">
        <f t="shared" si="150"/>
        <v>1</v>
      </c>
    </row>
    <row r="908" spans="1:40" customFormat="1" ht="35.450000000000003" hidden="1" customHeight="1">
      <c r="A908" s="26" t="s">
        <v>1311</v>
      </c>
      <c r="B908" s="34" t="s">
        <v>1312</v>
      </c>
      <c r="C908" s="26">
        <v>321910</v>
      </c>
      <c r="D908" s="35" t="s">
        <v>1362</v>
      </c>
      <c r="E908" s="35" t="s">
        <v>1316</v>
      </c>
      <c r="F908" s="36">
        <v>3</v>
      </c>
      <c r="G908" s="33"/>
      <c r="H908" s="34">
        <v>1</v>
      </c>
      <c r="I908" s="32"/>
      <c r="J908" s="32"/>
      <c r="K908" s="31"/>
      <c r="L908" s="31"/>
      <c r="M908" s="33"/>
      <c r="N908" s="39">
        <v>1892234.94</v>
      </c>
      <c r="O908" s="40" t="s">
        <v>1901</v>
      </c>
      <c r="P908" s="68">
        <v>1</v>
      </c>
      <c r="Q908" s="163" t="s">
        <v>2131</v>
      </c>
      <c r="R908" s="123">
        <v>0.35</v>
      </c>
      <c r="S908" s="347">
        <v>1</v>
      </c>
      <c r="T908" s="95"/>
      <c r="U908" s="95"/>
      <c r="V908" s="95"/>
      <c r="W908" s="95"/>
      <c r="X908" s="95" t="s">
        <v>2086</v>
      </c>
      <c r="Y908" s="95" t="s">
        <v>2084</v>
      </c>
      <c r="Z908" s="96">
        <v>43317</v>
      </c>
      <c r="AA908" s="95" t="s">
        <v>2087</v>
      </c>
      <c r="AB908" s="162">
        <v>43287</v>
      </c>
      <c r="AC908" s="138" t="s">
        <v>2088</v>
      </c>
      <c r="AD908" s="125">
        <v>1877816.51</v>
      </c>
      <c r="AE908" s="113">
        <f t="shared" si="141"/>
        <v>0</v>
      </c>
      <c r="AF908" s="60">
        <f t="shared" si="142"/>
        <v>0</v>
      </c>
      <c r="AG908" s="60">
        <f t="shared" si="143"/>
        <v>0</v>
      </c>
      <c r="AH908" s="60">
        <f t="shared" si="144"/>
        <v>0</v>
      </c>
      <c r="AI908" s="60">
        <f t="shared" si="145"/>
        <v>1</v>
      </c>
      <c r="AJ908" s="60">
        <f t="shared" si="146"/>
        <v>0</v>
      </c>
      <c r="AK908" s="60">
        <f t="shared" si="147"/>
        <v>0</v>
      </c>
      <c r="AL908" s="60">
        <f t="shared" si="148"/>
        <v>0</v>
      </c>
      <c r="AM908" s="60">
        <f t="shared" si="149"/>
        <v>0</v>
      </c>
      <c r="AN908" s="60">
        <f t="shared" si="150"/>
        <v>1</v>
      </c>
    </row>
    <row r="909" spans="1:40" customFormat="1" ht="35.450000000000003" hidden="1" customHeight="1">
      <c r="A909" s="26" t="s">
        <v>1311</v>
      </c>
      <c r="B909" s="34" t="s">
        <v>1312</v>
      </c>
      <c r="C909" s="26">
        <v>321911</v>
      </c>
      <c r="D909" s="35" t="s">
        <v>1341</v>
      </c>
      <c r="E909" s="35" t="s">
        <v>1316</v>
      </c>
      <c r="F909" s="36">
        <v>3</v>
      </c>
      <c r="G909" s="33"/>
      <c r="H909" s="34">
        <v>1</v>
      </c>
      <c r="I909" s="32"/>
      <c r="J909" s="32"/>
      <c r="K909" s="31"/>
      <c r="L909" s="31"/>
      <c r="M909" s="33"/>
      <c r="N909" s="39">
        <v>1936621.59</v>
      </c>
      <c r="O909" s="40" t="s">
        <v>1901</v>
      </c>
      <c r="P909" s="68">
        <v>1</v>
      </c>
      <c r="Q909" s="163" t="s">
        <v>2131</v>
      </c>
      <c r="R909" s="123">
        <v>1</v>
      </c>
      <c r="S909" s="347">
        <v>1</v>
      </c>
      <c r="T909" s="95"/>
      <c r="U909" s="95"/>
      <c r="V909" s="95"/>
      <c r="W909" s="95"/>
      <c r="X909" s="95" t="s">
        <v>2086</v>
      </c>
      <c r="Y909" s="95" t="s">
        <v>2084</v>
      </c>
      <c r="Z909" s="96">
        <v>43317</v>
      </c>
      <c r="AA909" s="95" t="s">
        <v>2087</v>
      </c>
      <c r="AB909" s="162">
        <v>43287</v>
      </c>
      <c r="AC909" s="138" t="s">
        <v>2089</v>
      </c>
      <c r="AD909" s="125">
        <v>1926822.56</v>
      </c>
      <c r="AE909" s="113">
        <f t="shared" si="141"/>
        <v>0</v>
      </c>
      <c r="AF909" s="60">
        <f t="shared" si="142"/>
        <v>0</v>
      </c>
      <c r="AG909" s="60">
        <f t="shared" si="143"/>
        <v>0</v>
      </c>
      <c r="AH909" s="60">
        <f t="shared" si="144"/>
        <v>0</v>
      </c>
      <c r="AI909" s="60">
        <f t="shared" si="145"/>
        <v>1</v>
      </c>
      <c r="AJ909" s="60">
        <f t="shared" si="146"/>
        <v>0</v>
      </c>
      <c r="AK909" s="60">
        <f t="shared" si="147"/>
        <v>0</v>
      </c>
      <c r="AL909" s="60">
        <f t="shared" si="148"/>
        <v>0</v>
      </c>
      <c r="AM909" s="60">
        <f t="shared" si="149"/>
        <v>0</v>
      </c>
      <c r="AN909" s="60">
        <f t="shared" si="150"/>
        <v>1</v>
      </c>
    </row>
    <row r="910" spans="1:40" customFormat="1" ht="35.450000000000003" hidden="1" customHeight="1">
      <c r="A910" s="26" t="s">
        <v>1311</v>
      </c>
      <c r="B910" s="34" t="s">
        <v>1312</v>
      </c>
      <c r="C910" s="26">
        <v>321912</v>
      </c>
      <c r="D910" s="35" t="s">
        <v>1351</v>
      </c>
      <c r="E910" s="35" t="s">
        <v>1316</v>
      </c>
      <c r="F910" s="36">
        <v>3</v>
      </c>
      <c r="G910" s="33"/>
      <c r="H910" s="34">
        <v>1</v>
      </c>
      <c r="I910" s="32"/>
      <c r="J910" s="32"/>
      <c r="K910" s="31"/>
      <c r="L910" s="31"/>
      <c r="M910" s="33"/>
      <c r="N910" s="39">
        <v>2168858.4</v>
      </c>
      <c r="O910" s="40" t="s">
        <v>1901</v>
      </c>
      <c r="P910" s="68">
        <v>1</v>
      </c>
      <c r="Q910" s="163" t="s">
        <v>2131</v>
      </c>
      <c r="R910" s="123">
        <v>1</v>
      </c>
      <c r="S910" s="347">
        <v>1</v>
      </c>
      <c r="T910" s="95"/>
      <c r="U910" s="95"/>
      <c r="V910" s="95"/>
      <c r="W910" s="95"/>
      <c r="X910" s="95" t="s">
        <v>2086</v>
      </c>
      <c r="Y910" s="95" t="s">
        <v>2084</v>
      </c>
      <c r="Z910" s="96">
        <v>43317</v>
      </c>
      <c r="AA910" s="95" t="s">
        <v>2087</v>
      </c>
      <c r="AB910" s="162">
        <v>43287</v>
      </c>
      <c r="AC910" s="138" t="s">
        <v>2089</v>
      </c>
      <c r="AD910" s="125">
        <v>2157882.9300000002</v>
      </c>
      <c r="AE910" s="113">
        <f t="shared" si="141"/>
        <v>0</v>
      </c>
      <c r="AF910" s="60">
        <f t="shared" si="142"/>
        <v>0</v>
      </c>
      <c r="AG910" s="60">
        <f t="shared" si="143"/>
        <v>0</v>
      </c>
      <c r="AH910" s="60">
        <f t="shared" si="144"/>
        <v>0</v>
      </c>
      <c r="AI910" s="60">
        <f t="shared" si="145"/>
        <v>1</v>
      </c>
      <c r="AJ910" s="60">
        <f t="shared" si="146"/>
        <v>0</v>
      </c>
      <c r="AK910" s="60">
        <f t="shared" si="147"/>
        <v>0</v>
      </c>
      <c r="AL910" s="60">
        <f t="shared" si="148"/>
        <v>0</v>
      </c>
      <c r="AM910" s="60">
        <f t="shared" si="149"/>
        <v>0</v>
      </c>
      <c r="AN910" s="60">
        <f t="shared" si="150"/>
        <v>1</v>
      </c>
    </row>
    <row r="911" spans="1:40" customFormat="1" ht="35.450000000000003" hidden="1" customHeight="1">
      <c r="A911" s="26" t="s">
        <v>1311</v>
      </c>
      <c r="B911" s="34" t="s">
        <v>1731</v>
      </c>
      <c r="C911" s="26">
        <v>302850</v>
      </c>
      <c r="D911" s="35" t="s">
        <v>1740</v>
      </c>
      <c r="E911" s="35" t="s">
        <v>1741</v>
      </c>
      <c r="F911" s="36">
        <v>1</v>
      </c>
      <c r="G911" s="33"/>
      <c r="H911" s="34">
        <v>1</v>
      </c>
      <c r="I911" s="32"/>
      <c r="J911" s="32"/>
      <c r="K911" s="31"/>
      <c r="L911" s="31"/>
      <c r="M911" s="33"/>
      <c r="N911" s="39">
        <v>934429.73</v>
      </c>
      <c r="O911" s="40" t="s">
        <v>1901</v>
      </c>
      <c r="P911" s="68">
        <v>1</v>
      </c>
      <c r="Q911" s="95" t="s">
        <v>1942</v>
      </c>
      <c r="R911" s="317">
        <v>0.3</v>
      </c>
      <c r="S911" s="422">
        <v>0.3</v>
      </c>
      <c r="T911" s="95"/>
      <c r="U911" s="95"/>
      <c r="V911" s="95"/>
      <c r="W911" s="95"/>
      <c r="X911" s="95"/>
      <c r="Y911" s="95"/>
      <c r="Z911" s="95"/>
      <c r="AA911" s="95"/>
      <c r="AB911" s="95"/>
      <c r="AC911" s="95" t="s">
        <v>3458</v>
      </c>
      <c r="AD911" s="95"/>
      <c r="AE911" s="113">
        <f t="shared" si="141"/>
        <v>0</v>
      </c>
      <c r="AF911" s="60">
        <f t="shared" si="142"/>
        <v>0</v>
      </c>
      <c r="AG911" s="60">
        <f t="shared" si="143"/>
        <v>0</v>
      </c>
      <c r="AH911" s="60">
        <f t="shared" si="144"/>
        <v>1</v>
      </c>
      <c r="AI911" s="60">
        <f t="shared" si="145"/>
        <v>0</v>
      </c>
      <c r="AJ911" s="60">
        <f t="shared" si="146"/>
        <v>0</v>
      </c>
      <c r="AK911" s="60">
        <f t="shared" si="147"/>
        <v>0</v>
      </c>
      <c r="AL911" s="60">
        <f t="shared" si="148"/>
        <v>0</v>
      </c>
      <c r="AM911" s="60">
        <f t="shared" si="149"/>
        <v>1</v>
      </c>
      <c r="AN911" s="60">
        <f t="shared" si="150"/>
        <v>0</v>
      </c>
    </row>
    <row r="912" spans="1:40" customFormat="1" ht="35.450000000000003" hidden="1" customHeight="1">
      <c r="A912" s="26" t="s">
        <v>1311</v>
      </c>
      <c r="B912" s="34" t="s">
        <v>1731</v>
      </c>
      <c r="C912" s="26">
        <v>302817</v>
      </c>
      <c r="D912" s="35" t="s">
        <v>1736</v>
      </c>
      <c r="E912" s="35" t="s">
        <v>1737</v>
      </c>
      <c r="F912" s="36">
        <v>1</v>
      </c>
      <c r="G912" s="33"/>
      <c r="H912" s="34">
        <v>1</v>
      </c>
      <c r="I912" s="32"/>
      <c r="J912" s="32"/>
      <c r="K912" s="31"/>
      <c r="L912" s="31"/>
      <c r="M912" s="33"/>
      <c r="N912" s="39">
        <v>2927879.56</v>
      </c>
      <c r="O912" s="40" t="s">
        <v>1901</v>
      </c>
      <c r="P912" s="68">
        <v>1</v>
      </c>
      <c r="Q912" s="283" t="s">
        <v>2131</v>
      </c>
      <c r="R912" s="317">
        <v>0.9</v>
      </c>
      <c r="S912" s="422">
        <v>1</v>
      </c>
      <c r="T912" s="95"/>
      <c r="U912" s="95"/>
      <c r="V912" s="95"/>
      <c r="W912" s="95"/>
      <c r="X912" s="95"/>
      <c r="Y912" s="95"/>
      <c r="Z912" s="95"/>
      <c r="AA912" s="95"/>
      <c r="AB912" s="95"/>
      <c r="AC912" s="95" t="s">
        <v>3459</v>
      </c>
      <c r="AD912" s="95"/>
      <c r="AE912" s="113">
        <f t="shared" si="141"/>
        <v>0</v>
      </c>
      <c r="AF912" s="60">
        <f t="shared" si="142"/>
        <v>0</v>
      </c>
      <c r="AG912" s="60">
        <f t="shared" si="143"/>
        <v>0</v>
      </c>
      <c r="AH912" s="60">
        <f t="shared" si="144"/>
        <v>0</v>
      </c>
      <c r="AI912" s="60">
        <f t="shared" si="145"/>
        <v>1</v>
      </c>
      <c r="AJ912" s="60">
        <f t="shared" si="146"/>
        <v>0</v>
      </c>
      <c r="AK912" s="60">
        <f t="shared" si="147"/>
        <v>0</v>
      </c>
      <c r="AL912" s="60">
        <f t="shared" si="148"/>
        <v>0</v>
      </c>
      <c r="AM912" s="60">
        <f t="shared" si="149"/>
        <v>0</v>
      </c>
      <c r="AN912" s="60">
        <f t="shared" si="150"/>
        <v>1</v>
      </c>
    </row>
    <row r="913" spans="1:40" customFormat="1" ht="35.450000000000003" hidden="1" customHeight="1">
      <c r="A913" s="26" t="s">
        <v>1311</v>
      </c>
      <c r="B913" s="34" t="s">
        <v>1731</v>
      </c>
      <c r="C913" s="26">
        <v>302908</v>
      </c>
      <c r="D913" s="35" t="s">
        <v>1751</v>
      </c>
      <c r="E913" s="35" t="s">
        <v>1737</v>
      </c>
      <c r="F913" s="36">
        <v>1</v>
      </c>
      <c r="G913" s="33"/>
      <c r="H913" s="34">
        <v>1</v>
      </c>
      <c r="I913" s="32"/>
      <c r="J913" s="32"/>
      <c r="K913" s="31"/>
      <c r="L913" s="31"/>
      <c r="M913" s="33"/>
      <c r="N913" s="39">
        <v>1170845.23</v>
      </c>
      <c r="O913" s="40" t="s">
        <v>1901</v>
      </c>
      <c r="P913" s="68">
        <v>1</v>
      </c>
      <c r="Q913" s="283" t="s">
        <v>2131</v>
      </c>
      <c r="R913" s="317">
        <v>0.9</v>
      </c>
      <c r="S913" s="422">
        <v>1</v>
      </c>
      <c r="T913" s="95"/>
      <c r="U913" s="95"/>
      <c r="V913" s="95"/>
      <c r="W913" s="95"/>
      <c r="X913" s="95"/>
      <c r="Y913" s="95"/>
      <c r="Z913" s="95"/>
      <c r="AA913" s="95"/>
      <c r="AB913" s="95"/>
      <c r="AC913" s="95" t="s">
        <v>3459</v>
      </c>
      <c r="AD913" s="95"/>
      <c r="AE913" s="113">
        <f t="shared" si="141"/>
        <v>0</v>
      </c>
      <c r="AF913" s="60">
        <f t="shared" si="142"/>
        <v>0</v>
      </c>
      <c r="AG913" s="60">
        <f t="shared" si="143"/>
        <v>0</v>
      </c>
      <c r="AH913" s="60">
        <f t="shared" si="144"/>
        <v>0</v>
      </c>
      <c r="AI913" s="60">
        <f t="shared" si="145"/>
        <v>1</v>
      </c>
      <c r="AJ913" s="60">
        <f t="shared" si="146"/>
        <v>0</v>
      </c>
      <c r="AK913" s="60">
        <f t="shared" si="147"/>
        <v>0</v>
      </c>
      <c r="AL913" s="60">
        <f t="shared" si="148"/>
        <v>0</v>
      </c>
      <c r="AM913" s="60">
        <f t="shared" si="149"/>
        <v>0</v>
      </c>
      <c r="AN913" s="60">
        <f t="shared" si="150"/>
        <v>1</v>
      </c>
    </row>
    <row r="914" spans="1:40" customFormat="1" ht="35.450000000000003" hidden="1" customHeight="1">
      <c r="A914" s="26" t="s">
        <v>1311</v>
      </c>
      <c r="B914" s="34" t="s">
        <v>1731</v>
      </c>
      <c r="C914" s="26">
        <v>302881</v>
      </c>
      <c r="D914" s="35" t="s">
        <v>1732</v>
      </c>
      <c r="E914" s="35" t="s">
        <v>1733</v>
      </c>
      <c r="F914" s="36">
        <v>1</v>
      </c>
      <c r="G914" s="33"/>
      <c r="H914" s="34">
        <v>1</v>
      </c>
      <c r="I914" s="32"/>
      <c r="J914" s="32"/>
      <c r="K914" s="31"/>
      <c r="L914" s="31"/>
      <c r="M914" s="33"/>
      <c r="N914" s="39">
        <v>1272128.3600000001</v>
      </c>
      <c r="O914" s="40" t="s">
        <v>1901</v>
      </c>
      <c r="P914" s="68">
        <v>1</v>
      </c>
      <c r="Q914" s="283" t="s">
        <v>2131</v>
      </c>
      <c r="R914" s="317">
        <v>0.9</v>
      </c>
      <c r="S914" s="422">
        <v>1</v>
      </c>
      <c r="T914" s="95"/>
      <c r="U914" s="95"/>
      <c r="V914" s="95"/>
      <c r="W914" s="95"/>
      <c r="X914" s="95"/>
      <c r="Y914" s="95"/>
      <c r="Z914" s="95"/>
      <c r="AA914" s="95"/>
      <c r="AB914" s="95"/>
      <c r="AC914" s="95" t="s">
        <v>3459</v>
      </c>
      <c r="AD914" s="95"/>
      <c r="AE914" s="113">
        <f t="shared" si="141"/>
        <v>0</v>
      </c>
      <c r="AF914" s="60">
        <f t="shared" si="142"/>
        <v>0</v>
      </c>
      <c r="AG914" s="60">
        <f t="shared" si="143"/>
        <v>0</v>
      </c>
      <c r="AH914" s="60">
        <f t="shared" si="144"/>
        <v>0</v>
      </c>
      <c r="AI914" s="60">
        <f t="shared" si="145"/>
        <v>1</v>
      </c>
      <c r="AJ914" s="60">
        <f t="shared" si="146"/>
        <v>0</v>
      </c>
      <c r="AK914" s="60">
        <f t="shared" si="147"/>
        <v>0</v>
      </c>
      <c r="AL914" s="60">
        <f t="shared" si="148"/>
        <v>0</v>
      </c>
      <c r="AM914" s="60">
        <f t="shared" si="149"/>
        <v>0</v>
      </c>
      <c r="AN914" s="60">
        <f t="shared" si="150"/>
        <v>1</v>
      </c>
    </row>
    <row r="915" spans="1:40" customFormat="1" ht="35.450000000000003" hidden="1" customHeight="1">
      <c r="A915" s="26" t="s">
        <v>1311</v>
      </c>
      <c r="B915" s="34" t="s">
        <v>1731</v>
      </c>
      <c r="C915" s="26">
        <v>302906</v>
      </c>
      <c r="D915" s="35" t="s">
        <v>1749</v>
      </c>
      <c r="E915" s="35" t="s">
        <v>1750</v>
      </c>
      <c r="F915" s="36">
        <v>1</v>
      </c>
      <c r="G915" s="33"/>
      <c r="H915" s="34">
        <v>1</v>
      </c>
      <c r="I915" s="32"/>
      <c r="J915" s="32"/>
      <c r="K915" s="31"/>
      <c r="L915" s="31"/>
      <c r="M915" s="33"/>
      <c r="N915" s="39">
        <v>2100247.2599999998</v>
      </c>
      <c r="O915" s="40" t="s">
        <v>1901</v>
      </c>
      <c r="P915" s="68">
        <v>1</v>
      </c>
      <c r="Q915" s="283" t="s">
        <v>1942</v>
      </c>
      <c r="R915" s="317">
        <v>0.32</v>
      </c>
      <c r="S915" s="422">
        <v>0.32</v>
      </c>
      <c r="T915" s="95"/>
      <c r="U915" s="95"/>
      <c r="V915" s="95"/>
      <c r="W915" s="95"/>
      <c r="X915" s="95"/>
      <c r="Y915" s="95"/>
      <c r="Z915" s="95"/>
      <c r="AA915" s="95"/>
      <c r="AB915" s="95"/>
      <c r="AC915" s="95" t="s">
        <v>3458</v>
      </c>
      <c r="AD915" s="95"/>
      <c r="AE915" s="113">
        <f t="shared" si="141"/>
        <v>0</v>
      </c>
      <c r="AF915" s="60">
        <f t="shared" si="142"/>
        <v>0</v>
      </c>
      <c r="AG915" s="60">
        <f t="shared" si="143"/>
        <v>0</v>
      </c>
      <c r="AH915" s="60">
        <f t="shared" si="144"/>
        <v>1</v>
      </c>
      <c r="AI915" s="60">
        <f t="shared" si="145"/>
        <v>0</v>
      </c>
      <c r="AJ915" s="60">
        <f t="shared" si="146"/>
        <v>0</v>
      </c>
      <c r="AK915" s="60">
        <f t="shared" si="147"/>
        <v>0</v>
      </c>
      <c r="AL915" s="60">
        <f t="shared" si="148"/>
        <v>0</v>
      </c>
      <c r="AM915" s="60">
        <f t="shared" si="149"/>
        <v>1</v>
      </c>
      <c r="AN915" s="60">
        <f t="shared" si="150"/>
        <v>0</v>
      </c>
    </row>
    <row r="916" spans="1:40" customFormat="1" ht="35.450000000000003" hidden="1" customHeight="1">
      <c r="A916" s="26" t="s">
        <v>1311</v>
      </c>
      <c r="B916" s="34" t="s">
        <v>1731</v>
      </c>
      <c r="C916" s="26">
        <v>302822</v>
      </c>
      <c r="D916" s="35" t="s">
        <v>1752</v>
      </c>
      <c r="E916" s="35" t="s">
        <v>1753</v>
      </c>
      <c r="F916" s="36">
        <v>1</v>
      </c>
      <c r="G916" s="33"/>
      <c r="H916" s="34">
        <v>1</v>
      </c>
      <c r="I916" s="32"/>
      <c r="J916" s="32"/>
      <c r="K916" s="31"/>
      <c r="L916" s="31"/>
      <c r="M916" s="33"/>
      <c r="N916" s="39">
        <v>1831127.71</v>
      </c>
      <c r="O916" s="40" t="s">
        <v>1901</v>
      </c>
      <c r="P916" s="68">
        <v>1</v>
      </c>
      <c r="Q916" s="283" t="s">
        <v>2131</v>
      </c>
      <c r="R916" s="317">
        <v>0.88</v>
      </c>
      <c r="S916" s="422">
        <v>1</v>
      </c>
      <c r="T916" s="95"/>
      <c r="U916" s="95"/>
      <c r="V916" s="95"/>
      <c r="W916" s="95"/>
      <c r="X916" s="95"/>
      <c r="Y916" s="95"/>
      <c r="Z916" s="95"/>
      <c r="AA916" s="95"/>
      <c r="AB916" s="95"/>
      <c r="AC916" s="95" t="s">
        <v>3459</v>
      </c>
      <c r="AD916" s="95"/>
      <c r="AE916" s="113">
        <f t="shared" si="141"/>
        <v>0</v>
      </c>
      <c r="AF916" s="60">
        <f t="shared" si="142"/>
        <v>0</v>
      </c>
      <c r="AG916" s="60">
        <f t="shared" si="143"/>
        <v>0</v>
      </c>
      <c r="AH916" s="60">
        <f t="shared" si="144"/>
        <v>0</v>
      </c>
      <c r="AI916" s="60">
        <f t="shared" si="145"/>
        <v>1</v>
      </c>
      <c r="AJ916" s="60">
        <f t="shared" si="146"/>
        <v>0</v>
      </c>
      <c r="AK916" s="60">
        <f t="shared" si="147"/>
        <v>0</v>
      </c>
      <c r="AL916" s="60">
        <f t="shared" si="148"/>
        <v>0</v>
      </c>
      <c r="AM916" s="60">
        <f t="shared" si="149"/>
        <v>0</v>
      </c>
      <c r="AN916" s="60">
        <f t="shared" si="150"/>
        <v>1</v>
      </c>
    </row>
    <row r="917" spans="1:40" customFormat="1" ht="35.450000000000003" hidden="1" customHeight="1">
      <c r="A917" s="26" t="s">
        <v>1311</v>
      </c>
      <c r="B917" s="34" t="s">
        <v>1731</v>
      </c>
      <c r="C917" s="26">
        <v>312333</v>
      </c>
      <c r="D917" s="35" t="s">
        <v>1773</v>
      </c>
      <c r="E917" s="35" t="s">
        <v>1753</v>
      </c>
      <c r="F917" s="36">
        <v>1</v>
      </c>
      <c r="G917" s="33"/>
      <c r="H917" s="34">
        <v>1</v>
      </c>
      <c r="I917" s="32"/>
      <c r="J917" s="32"/>
      <c r="K917" s="31"/>
      <c r="L917" s="31"/>
      <c r="M917" s="33"/>
      <c r="N917" s="39">
        <v>1841339.03</v>
      </c>
      <c r="O917" s="40" t="s">
        <v>1901</v>
      </c>
      <c r="P917" s="68">
        <v>1</v>
      </c>
      <c r="Q917" s="283" t="s">
        <v>2131</v>
      </c>
      <c r="R917" s="317">
        <v>0.88</v>
      </c>
      <c r="S917" s="422">
        <v>1</v>
      </c>
      <c r="T917" s="95"/>
      <c r="U917" s="95"/>
      <c r="V917" s="95"/>
      <c r="W917" s="95"/>
      <c r="X917" s="95"/>
      <c r="Y917" s="95"/>
      <c r="Z917" s="95"/>
      <c r="AA917" s="95"/>
      <c r="AB917" s="95"/>
      <c r="AC917" s="95" t="s">
        <v>3459</v>
      </c>
      <c r="AD917" s="95"/>
      <c r="AE917" s="113">
        <f t="shared" si="141"/>
        <v>0</v>
      </c>
      <c r="AF917" s="60">
        <f t="shared" si="142"/>
        <v>0</v>
      </c>
      <c r="AG917" s="60">
        <f t="shared" si="143"/>
        <v>0</v>
      </c>
      <c r="AH917" s="60">
        <f t="shared" si="144"/>
        <v>0</v>
      </c>
      <c r="AI917" s="60">
        <f t="shared" si="145"/>
        <v>1</v>
      </c>
      <c r="AJ917" s="60">
        <f t="shared" si="146"/>
        <v>0</v>
      </c>
      <c r="AK917" s="60">
        <f t="shared" si="147"/>
        <v>0</v>
      </c>
      <c r="AL917" s="60">
        <f t="shared" si="148"/>
        <v>0</v>
      </c>
      <c r="AM917" s="60">
        <f t="shared" si="149"/>
        <v>0</v>
      </c>
      <c r="AN917" s="60">
        <f t="shared" si="150"/>
        <v>1</v>
      </c>
    </row>
    <row r="918" spans="1:40" customFormat="1" ht="35.450000000000003" hidden="1" customHeight="1">
      <c r="A918" s="26" t="s">
        <v>1311</v>
      </c>
      <c r="B918" s="34" t="s">
        <v>1731</v>
      </c>
      <c r="C918" s="26">
        <v>302886</v>
      </c>
      <c r="D918" s="35" t="s">
        <v>1763</v>
      </c>
      <c r="E918" s="35" t="s">
        <v>1764</v>
      </c>
      <c r="F918" s="36">
        <v>2</v>
      </c>
      <c r="G918" s="33"/>
      <c r="H918" s="34">
        <v>1</v>
      </c>
      <c r="I918" s="32"/>
      <c r="J918" s="32"/>
      <c r="K918" s="31"/>
      <c r="L918" s="31"/>
      <c r="M918" s="33"/>
      <c r="N918" s="39">
        <v>2244438.83</v>
      </c>
      <c r="O918" s="40" t="s">
        <v>1901</v>
      </c>
      <c r="P918" s="68">
        <v>1</v>
      </c>
      <c r="Q918" s="283" t="s">
        <v>2131</v>
      </c>
      <c r="R918" s="317">
        <v>1</v>
      </c>
      <c r="S918" s="422">
        <v>1</v>
      </c>
      <c r="T918" s="95"/>
      <c r="U918" s="95"/>
      <c r="V918" s="95"/>
      <c r="W918" s="95"/>
      <c r="X918" s="95"/>
      <c r="Y918" s="95"/>
      <c r="Z918" s="95"/>
      <c r="AA918" s="95"/>
      <c r="AB918" s="95"/>
      <c r="AC918" s="95" t="s">
        <v>3460</v>
      </c>
      <c r="AD918" s="95"/>
      <c r="AE918" s="113">
        <f t="shared" si="141"/>
        <v>0</v>
      </c>
      <c r="AF918" s="60">
        <f t="shared" si="142"/>
        <v>0</v>
      </c>
      <c r="AG918" s="60">
        <f t="shared" si="143"/>
        <v>0</v>
      </c>
      <c r="AH918" s="60">
        <f t="shared" si="144"/>
        <v>0</v>
      </c>
      <c r="AI918" s="60">
        <f t="shared" si="145"/>
        <v>1</v>
      </c>
      <c r="AJ918" s="60">
        <f t="shared" si="146"/>
        <v>0</v>
      </c>
      <c r="AK918" s="60">
        <f t="shared" si="147"/>
        <v>0</v>
      </c>
      <c r="AL918" s="60">
        <f t="shared" si="148"/>
        <v>0</v>
      </c>
      <c r="AM918" s="60">
        <f t="shared" si="149"/>
        <v>0</v>
      </c>
      <c r="AN918" s="60">
        <f t="shared" si="150"/>
        <v>1</v>
      </c>
    </row>
    <row r="919" spans="1:40" customFormat="1" ht="35.450000000000003" hidden="1" customHeight="1">
      <c r="A919" s="26" t="s">
        <v>1311</v>
      </c>
      <c r="B919" s="34" t="s">
        <v>1731</v>
      </c>
      <c r="C919" s="26">
        <v>302830</v>
      </c>
      <c r="D919" s="35" t="s">
        <v>1770</v>
      </c>
      <c r="E919" s="35" t="s">
        <v>1771</v>
      </c>
      <c r="F919" s="36">
        <v>2</v>
      </c>
      <c r="G919" s="33"/>
      <c r="H919" s="34">
        <v>1</v>
      </c>
      <c r="I919" s="32"/>
      <c r="J919" s="32"/>
      <c r="K919" s="31"/>
      <c r="L919" s="31"/>
      <c r="M919" s="33"/>
      <c r="N919" s="39">
        <v>2190473.84</v>
      </c>
      <c r="O919" s="40" t="s">
        <v>1901</v>
      </c>
      <c r="P919" s="68">
        <v>1</v>
      </c>
      <c r="Q919" s="283" t="s">
        <v>2131</v>
      </c>
      <c r="R919" s="317">
        <v>0.95</v>
      </c>
      <c r="S919" s="422">
        <v>1</v>
      </c>
      <c r="T919" s="95"/>
      <c r="U919" s="95"/>
      <c r="V919" s="95"/>
      <c r="W919" s="95"/>
      <c r="X919" s="95"/>
      <c r="Y919" s="95"/>
      <c r="Z919" s="95"/>
      <c r="AA919" s="95"/>
      <c r="AB919" s="95"/>
      <c r="AC919" s="95" t="s">
        <v>3459</v>
      </c>
      <c r="AD919" s="95"/>
      <c r="AE919" s="113">
        <f t="shared" si="141"/>
        <v>0</v>
      </c>
      <c r="AF919" s="60">
        <f t="shared" si="142"/>
        <v>0</v>
      </c>
      <c r="AG919" s="60">
        <f t="shared" si="143"/>
        <v>0</v>
      </c>
      <c r="AH919" s="60">
        <f t="shared" si="144"/>
        <v>0</v>
      </c>
      <c r="AI919" s="60">
        <f t="shared" si="145"/>
        <v>1</v>
      </c>
      <c r="AJ919" s="60">
        <f t="shared" si="146"/>
        <v>0</v>
      </c>
      <c r="AK919" s="60">
        <f t="shared" si="147"/>
        <v>0</v>
      </c>
      <c r="AL919" s="60">
        <f t="shared" si="148"/>
        <v>0</v>
      </c>
      <c r="AM919" s="60">
        <f t="shared" si="149"/>
        <v>0</v>
      </c>
      <c r="AN919" s="60">
        <f t="shared" si="150"/>
        <v>1</v>
      </c>
    </row>
    <row r="920" spans="1:40" customFormat="1" ht="35.450000000000003" hidden="1" customHeight="1">
      <c r="A920" s="26" t="s">
        <v>1311</v>
      </c>
      <c r="B920" s="34" t="s">
        <v>1731</v>
      </c>
      <c r="C920" s="26">
        <v>302841</v>
      </c>
      <c r="D920" s="35" t="s">
        <v>1767</v>
      </c>
      <c r="E920" s="35" t="s">
        <v>1768</v>
      </c>
      <c r="F920" s="36">
        <v>2</v>
      </c>
      <c r="G920" s="33"/>
      <c r="H920" s="34">
        <v>1</v>
      </c>
      <c r="I920" s="32"/>
      <c r="J920" s="32"/>
      <c r="K920" s="31"/>
      <c r="L920" s="31"/>
      <c r="M920" s="33"/>
      <c r="N920" s="39">
        <v>1480446.26</v>
      </c>
      <c r="O920" s="40" t="s">
        <v>1901</v>
      </c>
      <c r="P920" s="68">
        <v>1</v>
      </c>
      <c r="Q920" s="283" t="s">
        <v>2131</v>
      </c>
      <c r="R920" s="317">
        <v>0.95</v>
      </c>
      <c r="S920" s="422">
        <v>1</v>
      </c>
      <c r="T920" s="95"/>
      <c r="U920" s="95"/>
      <c r="V920" s="95"/>
      <c r="W920" s="95"/>
      <c r="X920" s="95"/>
      <c r="Y920" s="95"/>
      <c r="Z920" s="95"/>
      <c r="AA920" s="95"/>
      <c r="AB920" s="95"/>
      <c r="AC920" s="95" t="s">
        <v>3459</v>
      </c>
      <c r="AD920" s="95"/>
      <c r="AE920" s="113">
        <f t="shared" si="141"/>
        <v>0</v>
      </c>
      <c r="AF920" s="60">
        <f t="shared" si="142"/>
        <v>0</v>
      </c>
      <c r="AG920" s="60">
        <f t="shared" si="143"/>
        <v>0</v>
      </c>
      <c r="AH920" s="60">
        <f t="shared" si="144"/>
        <v>0</v>
      </c>
      <c r="AI920" s="60">
        <f t="shared" si="145"/>
        <v>1</v>
      </c>
      <c r="AJ920" s="60">
        <f t="shared" si="146"/>
        <v>0</v>
      </c>
      <c r="AK920" s="60">
        <f t="shared" si="147"/>
        <v>0</v>
      </c>
      <c r="AL920" s="60">
        <f t="shared" si="148"/>
        <v>0</v>
      </c>
      <c r="AM920" s="60">
        <f t="shared" si="149"/>
        <v>0</v>
      </c>
      <c r="AN920" s="60">
        <f t="shared" si="150"/>
        <v>1</v>
      </c>
    </row>
    <row r="921" spans="1:40" customFormat="1" ht="35.450000000000003" hidden="1" customHeight="1">
      <c r="A921" s="26" t="s">
        <v>1311</v>
      </c>
      <c r="B921" s="34" t="s">
        <v>1731</v>
      </c>
      <c r="C921" s="26">
        <v>302842</v>
      </c>
      <c r="D921" s="35" t="s">
        <v>1769</v>
      </c>
      <c r="E921" s="35" t="s">
        <v>1768</v>
      </c>
      <c r="F921" s="36">
        <v>2</v>
      </c>
      <c r="G921" s="33"/>
      <c r="H921" s="34">
        <v>1</v>
      </c>
      <c r="I921" s="32"/>
      <c r="J921" s="32"/>
      <c r="K921" s="31"/>
      <c r="L921" s="31"/>
      <c r="M921" s="33"/>
      <c r="N921" s="39">
        <v>1473448.07</v>
      </c>
      <c r="O921" s="40" t="s">
        <v>1901</v>
      </c>
      <c r="P921" s="68">
        <v>1</v>
      </c>
      <c r="Q921" s="283" t="s">
        <v>2131</v>
      </c>
      <c r="R921" s="317">
        <v>0.95</v>
      </c>
      <c r="S921" s="422">
        <v>1</v>
      </c>
      <c r="T921" s="95"/>
      <c r="U921" s="95"/>
      <c r="V921" s="95"/>
      <c r="W921" s="95"/>
      <c r="X921" s="95"/>
      <c r="Y921" s="95"/>
      <c r="Z921" s="95"/>
      <c r="AA921" s="95"/>
      <c r="AB921" s="95"/>
      <c r="AC921" s="95" t="s">
        <v>3459</v>
      </c>
      <c r="AD921" s="95"/>
      <c r="AE921" s="113">
        <f t="shared" si="141"/>
        <v>0</v>
      </c>
      <c r="AF921" s="60">
        <f t="shared" si="142"/>
        <v>0</v>
      </c>
      <c r="AG921" s="60">
        <f t="shared" si="143"/>
        <v>0</v>
      </c>
      <c r="AH921" s="60">
        <f t="shared" si="144"/>
        <v>0</v>
      </c>
      <c r="AI921" s="60">
        <f t="shared" si="145"/>
        <v>1</v>
      </c>
      <c r="AJ921" s="60">
        <f t="shared" si="146"/>
        <v>0</v>
      </c>
      <c r="AK921" s="60">
        <f t="shared" si="147"/>
        <v>0</v>
      </c>
      <c r="AL921" s="60">
        <f t="shared" si="148"/>
        <v>0</v>
      </c>
      <c r="AM921" s="60">
        <f t="shared" si="149"/>
        <v>0</v>
      </c>
      <c r="AN921" s="60">
        <f t="shared" si="150"/>
        <v>1</v>
      </c>
    </row>
    <row r="922" spans="1:40" customFormat="1" ht="35.450000000000003" hidden="1" customHeight="1">
      <c r="A922" s="26" t="s">
        <v>1311</v>
      </c>
      <c r="B922" s="34" t="s">
        <v>1731</v>
      </c>
      <c r="C922" s="26">
        <v>302891</v>
      </c>
      <c r="D922" s="35" t="s">
        <v>689</v>
      </c>
      <c r="E922" s="35" t="s">
        <v>1760</v>
      </c>
      <c r="F922" s="36">
        <v>2</v>
      </c>
      <c r="G922" s="33"/>
      <c r="H922" s="34">
        <v>1</v>
      </c>
      <c r="I922" s="32"/>
      <c r="J922" s="32"/>
      <c r="K922" s="31"/>
      <c r="L922" s="31"/>
      <c r="M922" s="33"/>
      <c r="N922" s="39">
        <v>1598514.16</v>
      </c>
      <c r="O922" s="40" t="s">
        <v>1901</v>
      </c>
      <c r="P922" s="68">
        <v>1</v>
      </c>
      <c r="Q922" s="283" t="s">
        <v>2131</v>
      </c>
      <c r="R922" s="317">
        <v>0.8</v>
      </c>
      <c r="S922" s="422">
        <v>1</v>
      </c>
      <c r="T922" s="95"/>
      <c r="U922" s="95"/>
      <c r="V922" s="95"/>
      <c r="W922" s="95"/>
      <c r="X922" s="95"/>
      <c r="Y922" s="95"/>
      <c r="Z922" s="95"/>
      <c r="AA922" s="95"/>
      <c r="AB922" s="95"/>
      <c r="AC922" s="95" t="s">
        <v>3461</v>
      </c>
      <c r="AD922" s="95"/>
      <c r="AE922" s="113">
        <f t="shared" si="141"/>
        <v>0</v>
      </c>
      <c r="AF922" s="60">
        <f t="shared" si="142"/>
        <v>0</v>
      </c>
      <c r="AG922" s="60">
        <f t="shared" si="143"/>
        <v>0</v>
      </c>
      <c r="AH922" s="60">
        <f t="shared" si="144"/>
        <v>0</v>
      </c>
      <c r="AI922" s="60">
        <f t="shared" si="145"/>
        <v>1</v>
      </c>
      <c r="AJ922" s="60">
        <f t="shared" si="146"/>
        <v>0</v>
      </c>
      <c r="AK922" s="60">
        <f t="shared" si="147"/>
        <v>0</v>
      </c>
      <c r="AL922" s="60">
        <f t="shared" si="148"/>
        <v>0</v>
      </c>
      <c r="AM922" s="60">
        <f t="shared" si="149"/>
        <v>0</v>
      </c>
      <c r="AN922" s="60">
        <f t="shared" si="150"/>
        <v>1</v>
      </c>
    </row>
    <row r="923" spans="1:40" customFormat="1" ht="35.450000000000003" hidden="1" customHeight="1">
      <c r="A923" s="26" t="s">
        <v>1311</v>
      </c>
      <c r="B923" s="34" t="s">
        <v>1731</v>
      </c>
      <c r="C923" s="26">
        <v>302913</v>
      </c>
      <c r="D923" s="35" t="s">
        <v>1756</v>
      </c>
      <c r="E923" s="35" t="s">
        <v>1757</v>
      </c>
      <c r="F923" s="36">
        <v>2</v>
      </c>
      <c r="G923" s="33"/>
      <c r="H923" s="34">
        <v>1</v>
      </c>
      <c r="I923" s="32"/>
      <c r="J923" s="32"/>
      <c r="K923" s="31"/>
      <c r="L923" s="31"/>
      <c r="M923" s="33"/>
      <c r="N923" s="39">
        <v>1705970.03</v>
      </c>
      <c r="O923" s="40" t="s">
        <v>1901</v>
      </c>
      <c r="P923" s="68">
        <v>1</v>
      </c>
      <c r="Q923" s="283" t="s">
        <v>2131</v>
      </c>
      <c r="R923" s="317">
        <v>0.8</v>
      </c>
      <c r="S923" s="422">
        <v>1</v>
      </c>
      <c r="T923" s="95"/>
      <c r="U923" s="95"/>
      <c r="V923" s="95"/>
      <c r="W923" s="95"/>
      <c r="X923" s="95"/>
      <c r="Y923" s="95"/>
      <c r="Z923" s="95"/>
      <c r="AA923" s="95"/>
      <c r="AB923" s="95"/>
      <c r="AC923" s="283" t="s">
        <v>3461</v>
      </c>
      <c r="AD923" s="95"/>
      <c r="AE923" s="113">
        <f t="shared" si="141"/>
        <v>0</v>
      </c>
      <c r="AF923" s="60">
        <f t="shared" si="142"/>
        <v>0</v>
      </c>
      <c r="AG923" s="60">
        <f t="shared" si="143"/>
        <v>0</v>
      </c>
      <c r="AH923" s="60">
        <f t="shared" si="144"/>
        <v>0</v>
      </c>
      <c r="AI923" s="60">
        <f t="shared" si="145"/>
        <v>1</v>
      </c>
      <c r="AJ923" s="60">
        <f t="shared" si="146"/>
        <v>0</v>
      </c>
      <c r="AK923" s="60">
        <f t="shared" si="147"/>
        <v>0</v>
      </c>
      <c r="AL923" s="60">
        <f t="shared" si="148"/>
        <v>0</v>
      </c>
      <c r="AM923" s="60">
        <f t="shared" si="149"/>
        <v>0</v>
      </c>
      <c r="AN923" s="60">
        <f t="shared" si="150"/>
        <v>1</v>
      </c>
    </row>
    <row r="924" spans="1:40" customFormat="1" ht="35.450000000000003" hidden="1" customHeight="1">
      <c r="A924" s="26" t="s">
        <v>1311</v>
      </c>
      <c r="B924" s="34" t="s">
        <v>1731</v>
      </c>
      <c r="C924" s="26">
        <v>302887</v>
      </c>
      <c r="D924" s="35" t="s">
        <v>1761</v>
      </c>
      <c r="E924" s="35" t="s">
        <v>1762</v>
      </c>
      <c r="F924" s="36">
        <v>2</v>
      </c>
      <c r="G924" s="33"/>
      <c r="H924" s="34">
        <v>1</v>
      </c>
      <c r="I924" s="32"/>
      <c r="J924" s="32"/>
      <c r="K924" s="31"/>
      <c r="L924" s="31"/>
      <c r="M924" s="33"/>
      <c r="N924" s="39">
        <v>2050773.44</v>
      </c>
      <c r="O924" s="40" t="s">
        <v>1901</v>
      </c>
      <c r="P924" s="68">
        <v>1</v>
      </c>
      <c r="Q924" s="283" t="s">
        <v>2131</v>
      </c>
      <c r="R924" s="317">
        <v>0.8</v>
      </c>
      <c r="S924" s="422">
        <v>1</v>
      </c>
      <c r="T924" s="95"/>
      <c r="U924" s="95"/>
      <c r="V924" s="95"/>
      <c r="W924" s="95"/>
      <c r="X924" s="95"/>
      <c r="Y924" s="95"/>
      <c r="Z924" s="95"/>
      <c r="AA924" s="95"/>
      <c r="AB924" s="95"/>
      <c r="AC924" s="283" t="s">
        <v>3461</v>
      </c>
      <c r="AD924" s="95"/>
      <c r="AE924" s="113">
        <f t="shared" si="141"/>
        <v>0</v>
      </c>
      <c r="AF924" s="60">
        <f t="shared" si="142"/>
        <v>0</v>
      </c>
      <c r="AG924" s="60">
        <f t="shared" si="143"/>
        <v>0</v>
      </c>
      <c r="AH924" s="60">
        <f t="shared" si="144"/>
        <v>0</v>
      </c>
      <c r="AI924" s="60">
        <f t="shared" si="145"/>
        <v>1</v>
      </c>
      <c r="AJ924" s="60">
        <f t="shared" si="146"/>
        <v>0</v>
      </c>
      <c r="AK924" s="60">
        <f t="shared" si="147"/>
        <v>0</v>
      </c>
      <c r="AL924" s="60">
        <f t="shared" si="148"/>
        <v>0</v>
      </c>
      <c r="AM924" s="60">
        <f t="shared" si="149"/>
        <v>0</v>
      </c>
      <c r="AN924" s="60">
        <f t="shared" si="150"/>
        <v>1</v>
      </c>
    </row>
    <row r="925" spans="1:40" customFormat="1" ht="35.450000000000003" hidden="1" customHeight="1">
      <c r="A925" s="26" t="s">
        <v>1311</v>
      </c>
      <c r="B925" s="34" t="s">
        <v>1731</v>
      </c>
      <c r="C925" s="26">
        <v>302888</v>
      </c>
      <c r="D925" s="35" t="s">
        <v>1766</v>
      </c>
      <c r="E925" s="35" t="s">
        <v>1762</v>
      </c>
      <c r="F925" s="36">
        <v>2</v>
      </c>
      <c r="G925" s="33"/>
      <c r="H925" s="34">
        <v>1</v>
      </c>
      <c r="I925" s="32"/>
      <c r="J925" s="32"/>
      <c r="K925" s="31"/>
      <c r="L925" s="31"/>
      <c r="M925" s="33"/>
      <c r="N925" s="39">
        <v>1174611.9099999999</v>
      </c>
      <c r="O925" s="40" t="s">
        <v>1901</v>
      </c>
      <c r="P925" s="68">
        <v>1</v>
      </c>
      <c r="Q925" s="283" t="s">
        <v>2131</v>
      </c>
      <c r="R925" s="317">
        <v>0.9</v>
      </c>
      <c r="S925" s="422">
        <v>1</v>
      </c>
      <c r="T925" s="95"/>
      <c r="U925" s="95"/>
      <c r="V925" s="95"/>
      <c r="W925" s="95"/>
      <c r="X925" s="95"/>
      <c r="Y925" s="95"/>
      <c r="Z925" s="95"/>
      <c r="AA925" s="95"/>
      <c r="AB925" s="95"/>
      <c r="AC925" s="95" t="s">
        <v>3459</v>
      </c>
      <c r="AD925" s="95"/>
      <c r="AE925" s="113">
        <f t="shared" si="141"/>
        <v>0</v>
      </c>
      <c r="AF925" s="60">
        <f t="shared" si="142"/>
        <v>0</v>
      </c>
      <c r="AG925" s="60">
        <f t="shared" si="143"/>
        <v>0</v>
      </c>
      <c r="AH925" s="60">
        <f t="shared" si="144"/>
        <v>0</v>
      </c>
      <c r="AI925" s="60">
        <f t="shared" si="145"/>
        <v>1</v>
      </c>
      <c r="AJ925" s="60">
        <f t="shared" si="146"/>
        <v>0</v>
      </c>
      <c r="AK925" s="60">
        <f t="shared" si="147"/>
        <v>0</v>
      </c>
      <c r="AL925" s="60">
        <f t="shared" si="148"/>
        <v>0</v>
      </c>
      <c r="AM925" s="60">
        <f t="shared" si="149"/>
        <v>0</v>
      </c>
      <c r="AN925" s="60">
        <f t="shared" si="150"/>
        <v>1</v>
      </c>
    </row>
    <row r="926" spans="1:40" customFormat="1" ht="35.450000000000003" hidden="1" customHeight="1">
      <c r="A926" s="26" t="s">
        <v>1311</v>
      </c>
      <c r="B926" s="34" t="s">
        <v>1731</v>
      </c>
      <c r="C926" s="26">
        <v>312309</v>
      </c>
      <c r="D926" s="35" t="s">
        <v>1765</v>
      </c>
      <c r="E926" s="35" t="s">
        <v>1762</v>
      </c>
      <c r="F926" s="36">
        <v>2</v>
      </c>
      <c r="G926" s="33"/>
      <c r="H926" s="34">
        <v>1</v>
      </c>
      <c r="I926" s="32"/>
      <c r="J926" s="32"/>
      <c r="K926" s="31"/>
      <c r="L926" s="31"/>
      <c r="M926" s="33"/>
      <c r="N926" s="39">
        <v>1478617.91</v>
      </c>
      <c r="O926" s="40" t="s">
        <v>1901</v>
      </c>
      <c r="P926" s="68">
        <v>1</v>
      </c>
      <c r="Q926" s="283" t="s">
        <v>2131</v>
      </c>
      <c r="R926" s="317">
        <v>0.9</v>
      </c>
      <c r="S926" s="422">
        <v>1</v>
      </c>
      <c r="T926" s="95"/>
      <c r="U926" s="95"/>
      <c r="V926" s="95"/>
      <c r="W926" s="95"/>
      <c r="X926" s="95"/>
      <c r="Y926" s="95"/>
      <c r="Z926" s="95"/>
      <c r="AA926" s="95"/>
      <c r="AB926" s="95"/>
      <c r="AC926" s="283" t="s">
        <v>3459</v>
      </c>
      <c r="AD926" s="95"/>
      <c r="AE926" s="113">
        <f t="shared" si="141"/>
        <v>0</v>
      </c>
      <c r="AF926" s="60">
        <f t="shared" si="142"/>
        <v>0</v>
      </c>
      <c r="AG926" s="60">
        <f t="shared" si="143"/>
        <v>0</v>
      </c>
      <c r="AH926" s="60">
        <f t="shared" si="144"/>
        <v>0</v>
      </c>
      <c r="AI926" s="60">
        <f t="shared" si="145"/>
        <v>1</v>
      </c>
      <c r="AJ926" s="60">
        <f t="shared" si="146"/>
        <v>0</v>
      </c>
      <c r="AK926" s="60">
        <f t="shared" si="147"/>
        <v>0</v>
      </c>
      <c r="AL926" s="60">
        <f t="shared" si="148"/>
        <v>0</v>
      </c>
      <c r="AM926" s="60">
        <f t="shared" si="149"/>
        <v>0</v>
      </c>
      <c r="AN926" s="60">
        <f t="shared" si="150"/>
        <v>1</v>
      </c>
    </row>
    <row r="927" spans="1:40" customFormat="1" ht="35.450000000000003" hidden="1" customHeight="1">
      <c r="A927" s="26" t="s">
        <v>1311</v>
      </c>
      <c r="B927" s="34" t="s">
        <v>1731</v>
      </c>
      <c r="C927" s="26">
        <v>302893</v>
      </c>
      <c r="D927" s="35" t="s">
        <v>689</v>
      </c>
      <c r="E927" s="35" t="s">
        <v>1759</v>
      </c>
      <c r="F927" s="36">
        <v>2</v>
      </c>
      <c r="G927" s="33"/>
      <c r="H927" s="34">
        <v>1</v>
      </c>
      <c r="I927" s="32"/>
      <c r="J927" s="32"/>
      <c r="K927" s="31"/>
      <c r="L927" s="31"/>
      <c r="M927" s="33"/>
      <c r="N927" s="39">
        <v>1998749.2</v>
      </c>
      <c r="O927" s="40" t="s">
        <v>1901</v>
      </c>
      <c r="P927" s="68">
        <v>1</v>
      </c>
      <c r="Q927" s="283" t="s">
        <v>1942</v>
      </c>
      <c r="R927" s="317">
        <v>0.8</v>
      </c>
      <c r="S927" s="422">
        <v>0.6</v>
      </c>
      <c r="T927" s="95"/>
      <c r="U927" s="95"/>
      <c r="V927" s="95"/>
      <c r="W927" s="95"/>
      <c r="X927" s="95"/>
      <c r="Y927" s="95"/>
      <c r="Z927" s="95"/>
      <c r="AA927" s="95"/>
      <c r="AB927" s="95"/>
      <c r="AC927" s="95" t="s">
        <v>3461</v>
      </c>
      <c r="AD927" s="95"/>
      <c r="AE927" s="113">
        <f t="shared" si="141"/>
        <v>0</v>
      </c>
      <c r="AF927" s="60">
        <f t="shared" si="142"/>
        <v>0</v>
      </c>
      <c r="AG927" s="60">
        <f t="shared" si="143"/>
        <v>0</v>
      </c>
      <c r="AH927" s="60">
        <f t="shared" si="144"/>
        <v>1</v>
      </c>
      <c r="AI927" s="60">
        <f t="shared" si="145"/>
        <v>0</v>
      </c>
      <c r="AJ927" s="60">
        <f t="shared" si="146"/>
        <v>0</v>
      </c>
      <c r="AK927" s="60">
        <f t="shared" si="147"/>
        <v>0</v>
      </c>
      <c r="AL927" s="60">
        <f t="shared" si="148"/>
        <v>0</v>
      </c>
      <c r="AM927" s="60">
        <f t="shared" si="149"/>
        <v>1</v>
      </c>
      <c r="AN927" s="60">
        <f t="shared" si="150"/>
        <v>0</v>
      </c>
    </row>
    <row r="928" spans="1:40" customFormat="1" ht="35.450000000000003" hidden="1" customHeight="1">
      <c r="A928" s="26" t="s">
        <v>1311</v>
      </c>
      <c r="B928" s="34" t="s">
        <v>1731</v>
      </c>
      <c r="C928" s="26">
        <v>302816</v>
      </c>
      <c r="D928" s="35" t="s">
        <v>1774</v>
      </c>
      <c r="E928" s="35" t="s">
        <v>1755</v>
      </c>
      <c r="F928" s="36">
        <v>2</v>
      </c>
      <c r="G928" s="33"/>
      <c r="H928" s="34">
        <v>1</v>
      </c>
      <c r="I928" s="32"/>
      <c r="J928" s="32"/>
      <c r="K928" s="31"/>
      <c r="L928" s="31"/>
      <c r="M928" s="33"/>
      <c r="N928" s="39">
        <v>1390322.41</v>
      </c>
      <c r="O928" s="40" t="s">
        <v>1901</v>
      </c>
      <c r="P928" s="68">
        <v>1</v>
      </c>
      <c r="Q928" s="283" t="s">
        <v>2131</v>
      </c>
      <c r="R928" s="317">
        <v>1</v>
      </c>
      <c r="S928" s="422">
        <v>1</v>
      </c>
      <c r="T928" s="95"/>
      <c r="U928" s="95"/>
      <c r="V928" s="95"/>
      <c r="W928" s="95"/>
      <c r="X928" s="95"/>
      <c r="Y928" s="95"/>
      <c r="Z928" s="95"/>
      <c r="AA928" s="95"/>
      <c r="AB928" s="95"/>
      <c r="AC928" s="95" t="s">
        <v>3462</v>
      </c>
      <c r="AD928" s="95"/>
      <c r="AE928" s="113">
        <f t="shared" si="141"/>
        <v>0</v>
      </c>
      <c r="AF928" s="60">
        <f t="shared" si="142"/>
        <v>0</v>
      </c>
      <c r="AG928" s="60">
        <f t="shared" si="143"/>
        <v>0</v>
      </c>
      <c r="AH928" s="60">
        <f t="shared" si="144"/>
        <v>0</v>
      </c>
      <c r="AI928" s="60">
        <f t="shared" si="145"/>
        <v>1</v>
      </c>
      <c r="AJ928" s="60">
        <f t="shared" si="146"/>
        <v>0</v>
      </c>
      <c r="AK928" s="60">
        <f t="shared" si="147"/>
        <v>0</v>
      </c>
      <c r="AL928" s="60">
        <f t="shared" si="148"/>
        <v>0</v>
      </c>
      <c r="AM928" s="60">
        <f t="shared" si="149"/>
        <v>0</v>
      </c>
      <c r="AN928" s="60">
        <f t="shared" si="150"/>
        <v>1</v>
      </c>
    </row>
    <row r="929" spans="1:40" customFormat="1" ht="35.450000000000003" hidden="1" customHeight="1">
      <c r="A929" s="26" t="s">
        <v>1311</v>
      </c>
      <c r="B929" s="34" t="s">
        <v>1731</v>
      </c>
      <c r="C929" s="26">
        <v>302825</v>
      </c>
      <c r="D929" s="35" t="s">
        <v>1772</v>
      </c>
      <c r="E929" s="35" t="s">
        <v>1755</v>
      </c>
      <c r="F929" s="36">
        <v>2</v>
      </c>
      <c r="G929" s="33"/>
      <c r="H929" s="34">
        <v>1</v>
      </c>
      <c r="I929" s="32"/>
      <c r="J929" s="32"/>
      <c r="K929" s="31"/>
      <c r="L929" s="31"/>
      <c r="M929" s="33"/>
      <c r="N929" s="39">
        <v>1568580.44</v>
      </c>
      <c r="O929" s="40" t="s">
        <v>1901</v>
      </c>
      <c r="P929" s="68">
        <v>1</v>
      </c>
      <c r="Q929" s="283" t="s">
        <v>2131</v>
      </c>
      <c r="R929" s="317">
        <v>1</v>
      </c>
      <c r="S929" s="422">
        <v>1</v>
      </c>
      <c r="T929" s="95"/>
      <c r="U929" s="95"/>
      <c r="V929" s="95"/>
      <c r="W929" s="95"/>
      <c r="X929" s="95"/>
      <c r="Y929" s="95"/>
      <c r="Z929" s="95"/>
      <c r="AA929" s="95"/>
      <c r="AB929" s="95"/>
      <c r="AC929" s="283" t="s">
        <v>3462</v>
      </c>
      <c r="AD929" s="95"/>
      <c r="AE929" s="113">
        <f t="shared" si="141"/>
        <v>0</v>
      </c>
      <c r="AF929" s="60">
        <f t="shared" si="142"/>
        <v>0</v>
      </c>
      <c r="AG929" s="60">
        <f t="shared" si="143"/>
        <v>0</v>
      </c>
      <c r="AH929" s="60">
        <f t="shared" si="144"/>
        <v>0</v>
      </c>
      <c r="AI929" s="60">
        <f t="shared" si="145"/>
        <v>1</v>
      </c>
      <c r="AJ929" s="60">
        <f t="shared" si="146"/>
        <v>0</v>
      </c>
      <c r="AK929" s="60">
        <f t="shared" si="147"/>
        <v>0</v>
      </c>
      <c r="AL929" s="60">
        <f t="shared" si="148"/>
        <v>0</v>
      </c>
      <c r="AM929" s="60">
        <f t="shared" si="149"/>
        <v>0</v>
      </c>
      <c r="AN929" s="60">
        <f t="shared" si="150"/>
        <v>1</v>
      </c>
    </row>
    <row r="930" spans="1:40" customFormat="1" ht="35.450000000000003" hidden="1" customHeight="1">
      <c r="A930" s="26" t="s">
        <v>1311</v>
      </c>
      <c r="B930" s="34" t="s">
        <v>1731</v>
      </c>
      <c r="C930" s="26">
        <v>302899</v>
      </c>
      <c r="D930" s="35" t="s">
        <v>1758</v>
      </c>
      <c r="E930" s="35" t="s">
        <v>1755</v>
      </c>
      <c r="F930" s="36">
        <v>2</v>
      </c>
      <c r="G930" s="33"/>
      <c r="H930" s="34">
        <v>1</v>
      </c>
      <c r="I930" s="32"/>
      <c r="J930" s="32"/>
      <c r="K930" s="31"/>
      <c r="L930" s="31"/>
      <c r="M930" s="33"/>
      <c r="N930" s="39">
        <v>2030908.29</v>
      </c>
      <c r="O930" s="40" t="s">
        <v>1901</v>
      </c>
      <c r="P930" s="68">
        <v>1</v>
      </c>
      <c r="Q930" s="283" t="s">
        <v>2131</v>
      </c>
      <c r="R930" s="317">
        <v>1</v>
      </c>
      <c r="S930" s="422">
        <v>1</v>
      </c>
      <c r="T930" s="95"/>
      <c r="U930" s="95"/>
      <c r="V930" s="95"/>
      <c r="W930" s="95"/>
      <c r="X930" s="95"/>
      <c r="Y930" s="95"/>
      <c r="Z930" s="95"/>
      <c r="AA930" s="95"/>
      <c r="AB930" s="95"/>
      <c r="AC930" s="283" t="s">
        <v>3462</v>
      </c>
      <c r="AD930" s="95"/>
      <c r="AE930" s="113">
        <f t="shared" si="141"/>
        <v>0</v>
      </c>
      <c r="AF930" s="60">
        <f t="shared" si="142"/>
        <v>0</v>
      </c>
      <c r="AG930" s="60">
        <f t="shared" si="143"/>
        <v>0</v>
      </c>
      <c r="AH930" s="60">
        <f t="shared" si="144"/>
        <v>0</v>
      </c>
      <c r="AI930" s="60">
        <f t="shared" si="145"/>
        <v>1</v>
      </c>
      <c r="AJ930" s="60">
        <f t="shared" si="146"/>
        <v>0</v>
      </c>
      <c r="AK930" s="60">
        <f t="shared" si="147"/>
        <v>0</v>
      </c>
      <c r="AL930" s="60">
        <f t="shared" si="148"/>
        <v>0</v>
      </c>
      <c r="AM930" s="60">
        <f t="shared" si="149"/>
        <v>0</v>
      </c>
      <c r="AN930" s="60">
        <f t="shared" si="150"/>
        <v>1</v>
      </c>
    </row>
    <row r="931" spans="1:40" customFormat="1" ht="35.450000000000003" hidden="1" customHeight="1">
      <c r="A931" s="26" t="s">
        <v>1311</v>
      </c>
      <c r="B931" s="34" t="s">
        <v>1731</v>
      </c>
      <c r="C931" s="26">
        <v>302914</v>
      </c>
      <c r="D931" s="35" t="s">
        <v>1754</v>
      </c>
      <c r="E931" s="35" t="s">
        <v>1755</v>
      </c>
      <c r="F931" s="36">
        <v>2</v>
      </c>
      <c r="G931" s="33"/>
      <c r="H931" s="34">
        <v>1</v>
      </c>
      <c r="I931" s="32"/>
      <c r="J931" s="32"/>
      <c r="K931" s="31"/>
      <c r="L931" s="31"/>
      <c r="M931" s="33"/>
      <c r="N931" s="39">
        <v>1471889.96</v>
      </c>
      <c r="O931" s="40" t="s">
        <v>1901</v>
      </c>
      <c r="P931" s="68">
        <v>1</v>
      </c>
      <c r="Q931" s="283" t="s">
        <v>2131</v>
      </c>
      <c r="R931" s="317">
        <v>1</v>
      </c>
      <c r="S931" s="422">
        <v>1</v>
      </c>
      <c r="T931" s="95"/>
      <c r="U931" s="95"/>
      <c r="V931" s="95"/>
      <c r="W931" s="95"/>
      <c r="X931" s="95"/>
      <c r="Y931" s="95"/>
      <c r="Z931" s="95"/>
      <c r="AA931" s="95"/>
      <c r="AB931" s="95"/>
      <c r="AC931" s="283" t="s">
        <v>3462</v>
      </c>
      <c r="AD931" s="95"/>
      <c r="AE931" s="113">
        <f t="shared" si="141"/>
        <v>0</v>
      </c>
      <c r="AF931" s="60">
        <f t="shared" si="142"/>
        <v>0</v>
      </c>
      <c r="AG931" s="60">
        <f t="shared" si="143"/>
        <v>0</v>
      </c>
      <c r="AH931" s="60">
        <f t="shared" si="144"/>
        <v>0</v>
      </c>
      <c r="AI931" s="60">
        <f t="shared" si="145"/>
        <v>1</v>
      </c>
      <c r="AJ931" s="60">
        <f t="shared" si="146"/>
        <v>0</v>
      </c>
      <c r="AK931" s="60">
        <f t="shared" si="147"/>
        <v>0</v>
      </c>
      <c r="AL931" s="60">
        <f t="shared" si="148"/>
        <v>0</v>
      </c>
      <c r="AM931" s="60">
        <f t="shared" si="149"/>
        <v>0</v>
      </c>
      <c r="AN931" s="60">
        <f t="shared" si="150"/>
        <v>1</v>
      </c>
    </row>
    <row r="932" spans="1:40" customFormat="1" ht="35.450000000000003" hidden="1" customHeight="1">
      <c r="A932" s="26" t="s">
        <v>1311</v>
      </c>
      <c r="B932" s="34" t="s">
        <v>1731</v>
      </c>
      <c r="C932" s="26">
        <v>302809</v>
      </c>
      <c r="D932" s="35" t="s">
        <v>1734</v>
      </c>
      <c r="E932" s="35" t="s">
        <v>245</v>
      </c>
      <c r="F932" s="36">
        <v>3</v>
      </c>
      <c r="G932" s="33"/>
      <c r="H932" s="34">
        <v>1</v>
      </c>
      <c r="I932" s="32"/>
      <c r="J932" s="32"/>
      <c r="K932" s="31"/>
      <c r="L932" s="31"/>
      <c r="M932" s="33"/>
      <c r="N932" s="39">
        <v>2241906.13</v>
      </c>
      <c r="O932" s="40" t="s">
        <v>1901</v>
      </c>
      <c r="P932" s="68">
        <v>1</v>
      </c>
      <c r="Q932" s="283" t="s">
        <v>2131</v>
      </c>
      <c r="R932" s="317">
        <v>0.95</v>
      </c>
      <c r="S932" s="422">
        <v>1</v>
      </c>
      <c r="T932" s="95"/>
      <c r="U932" s="95"/>
      <c r="V932" s="95"/>
      <c r="W932" s="95"/>
      <c r="X932" s="95"/>
      <c r="Y932" s="95"/>
      <c r="Z932" s="95"/>
      <c r="AA932" s="95"/>
      <c r="AB932" s="95"/>
      <c r="AC932" s="283" t="s">
        <v>3459</v>
      </c>
      <c r="AD932" s="95"/>
      <c r="AE932" s="113">
        <f t="shared" si="141"/>
        <v>0</v>
      </c>
      <c r="AF932" s="60">
        <f t="shared" si="142"/>
        <v>0</v>
      </c>
      <c r="AG932" s="60">
        <f t="shared" si="143"/>
        <v>0</v>
      </c>
      <c r="AH932" s="60">
        <f t="shared" si="144"/>
        <v>0</v>
      </c>
      <c r="AI932" s="60">
        <f t="shared" si="145"/>
        <v>1</v>
      </c>
      <c r="AJ932" s="60">
        <f t="shared" si="146"/>
        <v>0</v>
      </c>
      <c r="AK932" s="60">
        <f t="shared" si="147"/>
        <v>0</v>
      </c>
      <c r="AL932" s="60">
        <f t="shared" si="148"/>
        <v>0</v>
      </c>
      <c r="AM932" s="60">
        <f t="shared" si="149"/>
        <v>0</v>
      </c>
      <c r="AN932" s="60">
        <f t="shared" si="150"/>
        <v>1</v>
      </c>
    </row>
    <row r="933" spans="1:40" customFormat="1" ht="35.450000000000003" hidden="1" customHeight="1">
      <c r="A933" s="26" t="s">
        <v>1311</v>
      </c>
      <c r="B933" s="34" t="s">
        <v>1731</v>
      </c>
      <c r="C933" s="26">
        <v>302810</v>
      </c>
      <c r="D933" s="35" t="s">
        <v>1735</v>
      </c>
      <c r="E933" s="35" t="s">
        <v>1071</v>
      </c>
      <c r="F933" s="36">
        <v>3</v>
      </c>
      <c r="G933" s="33"/>
      <c r="H933" s="34">
        <v>1</v>
      </c>
      <c r="I933" s="32"/>
      <c r="J933" s="32"/>
      <c r="K933" s="31"/>
      <c r="L933" s="31"/>
      <c r="M933" s="33"/>
      <c r="N933" s="39">
        <v>1064141.97</v>
      </c>
      <c r="O933" s="40" t="s">
        <v>1901</v>
      </c>
      <c r="P933" s="68">
        <v>1</v>
      </c>
      <c r="Q933" s="283" t="s">
        <v>2131</v>
      </c>
      <c r="R933" s="317">
        <v>0.8</v>
      </c>
      <c r="S933" s="422">
        <v>1</v>
      </c>
      <c r="T933" s="95"/>
      <c r="U933" s="95"/>
      <c r="V933" s="95"/>
      <c r="W933" s="95"/>
      <c r="X933" s="95"/>
      <c r="Y933" s="95"/>
      <c r="Z933" s="95"/>
      <c r="AA933" s="95"/>
      <c r="AB933" s="95"/>
      <c r="AC933" s="95" t="s">
        <v>3463</v>
      </c>
      <c r="AD933" s="95"/>
      <c r="AE933" s="113">
        <f t="shared" si="141"/>
        <v>0</v>
      </c>
      <c r="AF933" s="60">
        <f t="shared" si="142"/>
        <v>0</v>
      </c>
      <c r="AG933" s="60">
        <f t="shared" si="143"/>
        <v>0</v>
      </c>
      <c r="AH933" s="60">
        <f t="shared" si="144"/>
        <v>0</v>
      </c>
      <c r="AI933" s="60">
        <f t="shared" si="145"/>
        <v>1</v>
      </c>
      <c r="AJ933" s="60">
        <f t="shared" si="146"/>
        <v>0</v>
      </c>
      <c r="AK933" s="60">
        <f t="shared" si="147"/>
        <v>0</v>
      </c>
      <c r="AL933" s="60">
        <f t="shared" si="148"/>
        <v>0</v>
      </c>
      <c r="AM933" s="60">
        <f t="shared" si="149"/>
        <v>0</v>
      </c>
      <c r="AN933" s="60">
        <f t="shared" si="150"/>
        <v>1</v>
      </c>
    </row>
    <row r="934" spans="1:40" customFormat="1" ht="35.450000000000003" hidden="1" customHeight="1">
      <c r="A934" s="26" t="s">
        <v>1311</v>
      </c>
      <c r="B934" s="34" t="s">
        <v>1731</v>
      </c>
      <c r="C934" s="26">
        <v>302860</v>
      </c>
      <c r="D934" s="35" t="s">
        <v>1742</v>
      </c>
      <c r="E934" s="35" t="s">
        <v>1071</v>
      </c>
      <c r="F934" s="36">
        <v>3</v>
      </c>
      <c r="G934" s="33"/>
      <c r="H934" s="34">
        <v>1</v>
      </c>
      <c r="I934" s="32"/>
      <c r="J934" s="32"/>
      <c r="K934" s="31"/>
      <c r="L934" s="31"/>
      <c r="M934" s="33"/>
      <c r="N934" s="39">
        <v>2806151.62</v>
      </c>
      <c r="O934" s="40" t="s">
        <v>1901</v>
      </c>
      <c r="P934" s="68">
        <v>1</v>
      </c>
      <c r="Q934" s="283" t="s">
        <v>2131</v>
      </c>
      <c r="R934" s="317">
        <v>0.9</v>
      </c>
      <c r="S934" s="422">
        <v>1</v>
      </c>
      <c r="T934" s="95"/>
      <c r="U934" s="95"/>
      <c r="V934" s="95"/>
      <c r="W934" s="95"/>
      <c r="X934" s="95"/>
      <c r="Y934" s="95"/>
      <c r="Z934" s="95"/>
      <c r="AA934" s="95"/>
      <c r="AB934" s="95"/>
      <c r="AC934" s="283" t="s">
        <v>3463</v>
      </c>
      <c r="AD934" s="95"/>
      <c r="AE934" s="113">
        <f t="shared" si="141"/>
        <v>0</v>
      </c>
      <c r="AF934" s="60">
        <f t="shared" si="142"/>
        <v>0</v>
      </c>
      <c r="AG934" s="60">
        <f t="shared" si="143"/>
        <v>0</v>
      </c>
      <c r="AH934" s="60">
        <f t="shared" si="144"/>
        <v>0</v>
      </c>
      <c r="AI934" s="60">
        <f t="shared" si="145"/>
        <v>1</v>
      </c>
      <c r="AJ934" s="60">
        <f t="shared" si="146"/>
        <v>0</v>
      </c>
      <c r="AK934" s="60">
        <f t="shared" si="147"/>
        <v>0</v>
      </c>
      <c r="AL934" s="60">
        <f t="shared" si="148"/>
        <v>0</v>
      </c>
      <c r="AM934" s="60">
        <f t="shared" si="149"/>
        <v>0</v>
      </c>
      <c r="AN934" s="60">
        <f t="shared" si="150"/>
        <v>1</v>
      </c>
    </row>
    <row r="935" spans="1:40" customFormat="1" ht="35.450000000000003" hidden="1" customHeight="1">
      <c r="A935" s="26" t="s">
        <v>1311</v>
      </c>
      <c r="B935" s="34" t="s">
        <v>1731</v>
      </c>
      <c r="C935" s="26">
        <v>302885</v>
      </c>
      <c r="D935" s="35" t="s">
        <v>1746</v>
      </c>
      <c r="E935" s="35" t="s">
        <v>1071</v>
      </c>
      <c r="F935" s="36">
        <v>3</v>
      </c>
      <c r="G935" s="33"/>
      <c r="H935" s="34">
        <v>1</v>
      </c>
      <c r="I935" s="32"/>
      <c r="J935" s="32"/>
      <c r="K935" s="31"/>
      <c r="L935" s="31"/>
      <c r="M935" s="33"/>
      <c r="N935" s="39">
        <v>1112355.22</v>
      </c>
      <c r="O935" s="40" t="s">
        <v>1901</v>
      </c>
      <c r="P935" s="68">
        <v>1</v>
      </c>
      <c r="Q935" s="283" t="s">
        <v>2131</v>
      </c>
      <c r="R935" s="317">
        <v>0.9</v>
      </c>
      <c r="S935" s="422">
        <v>1</v>
      </c>
      <c r="T935" s="95"/>
      <c r="U935" s="95"/>
      <c r="V935" s="95"/>
      <c r="W935" s="95"/>
      <c r="X935" s="95"/>
      <c r="Y935" s="95"/>
      <c r="Z935" s="95"/>
      <c r="AA935" s="95"/>
      <c r="AB935" s="95"/>
      <c r="AC935" s="283" t="s">
        <v>3463</v>
      </c>
      <c r="AD935" s="95"/>
      <c r="AE935" s="113">
        <f t="shared" si="141"/>
        <v>0</v>
      </c>
      <c r="AF935" s="60">
        <f t="shared" si="142"/>
        <v>0</v>
      </c>
      <c r="AG935" s="60">
        <f t="shared" si="143"/>
        <v>0</v>
      </c>
      <c r="AH935" s="60">
        <f t="shared" si="144"/>
        <v>0</v>
      </c>
      <c r="AI935" s="60">
        <f t="shared" si="145"/>
        <v>1</v>
      </c>
      <c r="AJ935" s="60">
        <f t="shared" si="146"/>
        <v>0</v>
      </c>
      <c r="AK935" s="60">
        <f t="shared" si="147"/>
        <v>0</v>
      </c>
      <c r="AL935" s="60">
        <f t="shared" si="148"/>
        <v>0</v>
      </c>
      <c r="AM935" s="60">
        <f t="shared" si="149"/>
        <v>0</v>
      </c>
      <c r="AN935" s="60">
        <f t="shared" si="150"/>
        <v>1</v>
      </c>
    </row>
    <row r="936" spans="1:40" customFormat="1" ht="35.450000000000003" hidden="1" customHeight="1">
      <c r="A936" s="26" t="s">
        <v>1311</v>
      </c>
      <c r="B936" s="34" t="s">
        <v>1731</v>
      </c>
      <c r="C936" s="26">
        <v>312339</v>
      </c>
      <c r="D936" s="35" t="s">
        <v>1747</v>
      </c>
      <c r="E936" s="35" t="s">
        <v>1071</v>
      </c>
      <c r="F936" s="36">
        <v>3</v>
      </c>
      <c r="G936" s="33"/>
      <c r="H936" s="34">
        <v>1</v>
      </c>
      <c r="I936" s="32"/>
      <c r="J936" s="32"/>
      <c r="K936" s="31"/>
      <c r="L936" s="31"/>
      <c r="M936" s="33"/>
      <c r="N936" s="39">
        <v>1294081.44</v>
      </c>
      <c r="O936" s="40" t="s">
        <v>1901</v>
      </c>
      <c r="P936" s="68">
        <v>1</v>
      </c>
      <c r="Q936" s="283" t="s">
        <v>2131</v>
      </c>
      <c r="R936" s="317">
        <v>0.8</v>
      </c>
      <c r="S936" s="422">
        <v>1</v>
      </c>
      <c r="T936" s="95"/>
      <c r="U936" s="95"/>
      <c r="V936" s="95"/>
      <c r="W936" s="95"/>
      <c r="X936" s="95"/>
      <c r="Y936" s="95"/>
      <c r="Z936" s="95"/>
      <c r="AA936" s="95"/>
      <c r="AB936" s="95"/>
      <c r="AC936" s="283" t="s">
        <v>3463</v>
      </c>
      <c r="AD936" s="95"/>
      <c r="AE936" s="113">
        <f t="shared" si="141"/>
        <v>0</v>
      </c>
      <c r="AF936" s="60">
        <f t="shared" si="142"/>
        <v>0</v>
      </c>
      <c r="AG936" s="60">
        <f t="shared" si="143"/>
        <v>0</v>
      </c>
      <c r="AH936" s="60">
        <f t="shared" si="144"/>
        <v>0</v>
      </c>
      <c r="AI936" s="60">
        <f t="shared" si="145"/>
        <v>1</v>
      </c>
      <c r="AJ936" s="60">
        <f t="shared" si="146"/>
        <v>0</v>
      </c>
      <c r="AK936" s="60">
        <f t="shared" si="147"/>
        <v>0</v>
      </c>
      <c r="AL936" s="60">
        <f t="shared" si="148"/>
        <v>0</v>
      </c>
      <c r="AM936" s="60">
        <f t="shared" si="149"/>
        <v>0</v>
      </c>
      <c r="AN936" s="60">
        <f t="shared" si="150"/>
        <v>1</v>
      </c>
    </row>
    <row r="937" spans="1:40" customFormat="1" ht="35.450000000000003" hidden="1" customHeight="1">
      <c r="A937" s="26" t="s">
        <v>1311</v>
      </c>
      <c r="B937" s="34" t="s">
        <v>1731</v>
      </c>
      <c r="C937" s="26">
        <v>302884</v>
      </c>
      <c r="D937" s="35" t="s">
        <v>1745</v>
      </c>
      <c r="E937" s="35" t="s">
        <v>1488</v>
      </c>
      <c r="F937" s="36">
        <v>3</v>
      </c>
      <c r="G937" s="33"/>
      <c r="H937" s="34">
        <v>1</v>
      </c>
      <c r="I937" s="32"/>
      <c r="J937" s="32"/>
      <c r="K937" s="31"/>
      <c r="L937" s="31"/>
      <c r="M937" s="33"/>
      <c r="N937" s="39">
        <v>2898887.62</v>
      </c>
      <c r="O937" s="40" t="s">
        <v>1901</v>
      </c>
      <c r="P937" s="68">
        <v>1</v>
      </c>
      <c r="Q937" s="283" t="s">
        <v>2131</v>
      </c>
      <c r="R937" s="317">
        <v>1</v>
      </c>
      <c r="S937" s="422">
        <v>1</v>
      </c>
      <c r="T937" s="95"/>
      <c r="U937" s="95"/>
      <c r="V937" s="95"/>
      <c r="W937" s="95"/>
      <c r="X937" s="95"/>
      <c r="Y937" s="95"/>
      <c r="Z937" s="95"/>
      <c r="AA937" s="95"/>
      <c r="AB937" s="95"/>
      <c r="AC937" s="348" t="s">
        <v>3460</v>
      </c>
      <c r="AD937" s="95"/>
      <c r="AE937" s="113">
        <f t="shared" si="141"/>
        <v>0</v>
      </c>
      <c r="AF937" s="60">
        <f t="shared" si="142"/>
        <v>0</v>
      </c>
      <c r="AG937" s="60">
        <f t="shared" si="143"/>
        <v>0</v>
      </c>
      <c r="AH937" s="60">
        <f t="shared" si="144"/>
        <v>0</v>
      </c>
      <c r="AI937" s="60">
        <f t="shared" si="145"/>
        <v>1</v>
      </c>
      <c r="AJ937" s="60">
        <f t="shared" si="146"/>
        <v>0</v>
      </c>
      <c r="AK937" s="60">
        <f t="shared" si="147"/>
        <v>0</v>
      </c>
      <c r="AL937" s="60">
        <f t="shared" si="148"/>
        <v>0</v>
      </c>
      <c r="AM937" s="60">
        <f t="shared" si="149"/>
        <v>0</v>
      </c>
      <c r="AN937" s="60">
        <f t="shared" si="150"/>
        <v>1</v>
      </c>
    </row>
    <row r="938" spans="1:40" customFormat="1" ht="35.450000000000003" hidden="1" customHeight="1">
      <c r="A938" s="26" t="s">
        <v>1311</v>
      </c>
      <c r="B938" s="34" t="s">
        <v>1731</v>
      </c>
      <c r="C938" s="26">
        <v>302848</v>
      </c>
      <c r="D938" s="35" t="s">
        <v>1738</v>
      </c>
      <c r="E938" s="35" t="s">
        <v>1739</v>
      </c>
      <c r="F938" s="36">
        <v>3</v>
      </c>
      <c r="G938" s="33"/>
      <c r="H938" s="34">
        <v>1</v>
      </c>
      <c r="I938" s="32"/>
      <c r="J938" s="32"/>
      <c r="K938" s="31"/>
      <c r="L938" s="31"/>
      <c r="M938" s="33"/>
      <c r="N938" s="39">
        <v>1031990.82</v>
      </c>
      <c r="O938" s="40" t="s">
        <v>1901</v>
      </c>
      <c r="P938" s="68">
        <v>1</v>
      </c>
      <c r="Q938" s="283" t="s">
        <v>2131</v>
      </c>
      <c r="R938" s="317">
        <v>0.95</v>
      </c>
      <c r="S938" s="422">
        <v>1</v>
      </c>
      <c r="T938" s="95"/>
      <c r="U938" s="95"/>
      <c r="V938" s="95"/>
      <c r="W938" s="95"/>
      <c r="X938" s="95"/>
      <c r="Y938" s="95"/>
      <c r="Z938" s="95"/>
      <c r="AA938" s="95"/>
      <c r="AB938" s="95"/>
      <c r="AC938" s="283" t="s">
        <v>3459</v>
      </c>
      <c r="AD938" s="95"/>
      <c r="AE938" s="113">
        <f t="shared" si="141"/>
        <v>0</v>
      </c>
      <c r="AF938" s="60">
        <f t="shared" si="142"/>
        <v>0</v>
      </c>
      <c r="AG938" s="60">
        <f t="shared" si="143"/>
        <v>0</v>
      </c>
      <c r="AH938" s="60">
        <f t="shared" si="144"/>
        <v>0</v>
      </c>
      <c r="AI938" s="60">
        <f t="shared" si="145"/>
        <v>1</v>
      </c>
      <c r="AJ938" s="60">
        <f t="shared" si="146"/>
        <v>0</v>
      </c>
      <c r="AK938" s="60">
        <f t="shared" si="147"/>
        <v>0</v>
      </c>
      <c r="AL938" s="60">
        <f t="shared" si="148"/>
        <v>0</v>
      </c>
      <c r="AM938" s="60">
        <f t="shared" si="149"/>
        <v>0</v>
      </c>
      <c r="AN938" s="60">
        <f t="shared" si="150"/>
        <v>1</v>
      </c>
    </row>
    <row r="939" spans="1:40" customFormat="1" ht="35.450000000000003" hidden="1" customHeight="1">
      <c r="A939" s="26" t="s">
        <v>1311</v>
      </c>
      <c r="B939" s="34" t="s">
        <v>1731</v>
      </c>
      <c r="C939" s="26">
        <v>302905</v>
      </c>
      <c r="D939" s="35" t="s">
        <v>1748</v>
      </c>
      <c r="E939" s="35" t="s">
        <v>1739</v>
      </c>
      <c r="F939" s="36">
        <v>3</v>
      </c>
      <c r="G939" s="33"/>
      <c r="H939" s="34">
        <v>1</v>
      </c>
      <c r="I939" s="32"/>
      <c r="J939" s="32"/>
      <c r="K939" s="31"/>
      <c r="L939" s="31"/>
      <c r="M939" s="33"/>
      <c r="N939" s="39">
        <v>2750227.21</v>
      </c>
      <c r="O939" s="40" t="s">
        <v>1901</v>
      </c>
      <c r="P939" s="68">
        <v>1</v>
      </c>
      <c r="Q939" s="283" t="s">
        <v>2131</v>
      </c>
      <c r="R939" s="317">
        <v>0.98</v>
      </c>
      <c r="S939" s="422">
        <v>1</v>
      </c>
      <c r="T939" s="95"/>
      <c r="U939" s="95"/>
      <c r="V939" s="95"/>
      <c r="W939" s="95"/>
      <c r="X939" s="95"/>
      <c r="Y939" s="95"/>
      <c r="Z939" s="95"/>
      <c r="AA939" s="95"/>
      <c r="AB939" s="95"/>
      <c r="AC939" s="283" t="s">
        <v>3459</v>
      </c>
      <c r="AD939" s="95"/>
      <c r="AE939" s="113">
        <f t="shared" si="141"/>
        <v>0</v>
      </c>
      <c r="AF939" s="60">
        <f t="shared" si="142"/>
        <v>0</v>
      </c>
      <c r="AG939" s="60">
        <f t="shared" si="143"/>
        <v>0</v>
      </c>
      <c r="AH939" s="60">
        <f t="shared" si="144"/>
        <v>0</v>
      </c>
      <c r="AI939" s="60">
        <f t="shared" si="145"/>
        <v>1</v>
      </c>
      <c r="AJ939" s="60">
        <f t="shared" si="146"/>
        <v>0</v>
      </c>
      <c r="AK939" s="60">
        <f t="shared" si="147"/>
        <v>0</v>
      </c>
      <c r="AL939" s="60">
        <f t="shared" si="148"/>
        <v>0</v>
      </c>
      <c r="AM939" s="60">
        <f t="shared" si="149"/>
        <v>0</v>
      </c>
      <c r="AN939" s="60">
        <f t="shared" si="150"/>
        <v>1</v>
      </c>
    </row>
    <row r="940" spans="1:40" customFormat="1" ht="35.450000000000003" hidden="1" customHeight="1">
      <c r="A940" s="26" t="s">
        <v>1311</v>
      </c>
      <c r="B940" s="34" t="s">
        <v>1731</v>
      </c>
      <c r="C940" s="26">
        <v>302916</v>
      </c>
      <c r="D940" s="35" t="s">
        <v>1743</v>
      </c>
      <c r="E940" s="35" t="s">
        <v>1744</v>
      </c>
      <c r="F940" s="36">
        <v>3</v>
      </c>
      <c r="G940" s="33"/>
      <c r="H940" s="34">
        <v>1</v>
      </c>
      <c r="I940" s="32"/>
      <c r="J940" s="32"/>
      <c r="K940" s="31"/>
      <c r="L940" s="31"/>
      <c r="M940" s="33"/>
      <c r="N940" s="39">
        <v>2980751.81</v>
      </c>
      <c r="O940" s="40" t="s">
        <v>1901</v>
      </c>
      <c r="P940" s="68">
        <v>1</v>
      </c>
      <c r="Q940" s="283" t="s">
        <v>2131</v>
      </c>
      <c r="R940" s="317">
        <v>0.95</v>
      </c>
      <c r="S940" s="422">
        <v>1</v>
      </c>
      <c r="T940" s="95"/>
      <c r="U940" s="95"/>
      <c r="V940" s="95"/>
      <c r="W940" s="95"/>
      <c r="X940" s="95"/>
      <c r="Y940" s="95"/>
      <c r="Z940" s="95"/>
      <c r="AA940" s="95"/>
      <c r="AB940" s="95"/>
      <c r="AC940" s="95" t="s">
        <v>3464</v>
      </c>
      <c r="AD940" s="95"/>
      <c r="AE940" s="113">
        <f t="shared" si="141"/>
        <v>0</v>
      </c>
      <c r="AF940" s="60">
        <f t="shared" si="142"/>
        <v>0</v>
      </c>
      <c r="AG940" s="60">
        <f t="shared" si="143"/>
        <v>0</v>
      </c>
      <c r="AH940" s="60">
        <f t="shared" si="144"/>
        <v>0</v>
      </c>
      <c r="AI940" s="60">
        <f t="shared" si="145"/>
        <v>1</v>
      </c>
      <c r="AJ940" s="60">
        <f t="shared" si="146"/>
        <v>0</v>
      </c>
      <c r="AK940" s="60">
        <f t="shared" si="147"/>
        <v>0</v>
      </c>
      <c r="AL940" s="60">
        <f t="shared" si="148"/>
        <v>0</v>
      </c>
      <c r="AM940" s="60">
        <f t="shared" si="149"/>
        <v>0</v>
      </c>
      <c r="AN940" s="60">
        <f t="shared" si="150"/>
        <v>1</v>
      </c>
    </row>
    <row r="941" spans="1:40" customFormat="1" ht="35.450000000000003" hidden="1" customHeight="1">
      <c r="A941" s="26" t="s">
        <v>1311</v>
      </c>
      <c r="B941" s="34" t="s">
        <v>1398</v>
      </c>
      <c r="C941" s="26">
        <v>302970</v>
      </c>
      <c r="D941" s="35" t="s">
        <v>1404</v>
      </c>
      <c r="E941" s="35" t="s">
        <v>1400</v>
      </c>
      <c r="F941" s="36">
        <v>1</v>
      </c>
      <c r="G941" s="33"/>
      <c r="H941" s="34">
        <v>1</v>
      </c>
      <c r="I941" s="32"/>
      <c r="J941" s="32"/>
      <c r="K941" s="31"/>
      <c r="L941" s="31"/>
      <c r="M941" s="33"/>
      <c r="N941" s="39">
        <v>2347731.87</v>
      </c>
      <c r="O941" s="40" t="s">
        <v>1901</v>
      </c>
      <c r="P941" s="68">
        <v>1</v>
      </c>
      <c r="Q941" s="95" t="s">
        <v>1942</v>
      </c>
      <c r="R941" s="347">
        <v>0.95</v>
      </c>
      <c r="S941" s="347">
        <v>0.95</v>
      </c>
      <c r="T941" s="374">
        <v>43429</v>
      </c>
      <c r="U941" s="311"/>
      <c r="V941" s="375" t="s">
        <v>3511</v>
      </c>
      <c r="W941" s="376" t="s">
        <v>3512</v>
      </c>
      <c r="X941" s="374">
        <v>43250</v>
      </c>
      <c r="Y941" s="374">
        <v>43256</v>
      </c>
      <c r="Z941" s="374">
        <v>43270</v>
      </c>
      <c r="AA941" s="374">
        <v>43322</v>
      </c>
      <c r="AB941" s="374">
        <v>43332</v>
      </c>
      <c r="AC941" s="311" t="s">
        <v>3513</v>
      </c>
      <c r="AD941" s="377">
        <v>2217698.2599999998</v>
      </c>
      <c r="AE941" s="113">
        <f t="shared" si="141"/>
        <v>0</v>
      </c>
      <c r="AF941" s="60">
        <f t="shared" si="142"/>
        <v>0</v>
      </c>
      <c r="AG941" s="60">
        <f t="shared" si="143"/>
        <v>0</v>
      </c>
      <c r="AH941" s="60">
        <f t="shared" si="144"/>
        <v>1</v>
      </c>
      <c r="AI941" s="60">
        <f t="shared" si="145"/>
        <v>0</v>
      </c>
      <c r="AJ941" s="60">
        <f t="shared" si="146"/>
        <v>0</v>
      </c>
      <c r="AK941" s="60">
        <f t="shared" si="147"/>
        <v>0</v>
      </c>
      <c r="AL941" s="60">
        <f t="shared" si="148"/>
        <v>0</v>
      </c>
      <c r="AM941" s="60">
        <f t="shared" si="149"/>
        <v>1</v>
      </c>
      <c r="AN941" s="60">
        <f t="shared" si="150"/>
        <v>0</v>
      </c>
    </row>
    <row r="942" spans="1:40" customFormat="1" ht="35.450000000000003" hidden="1" customHeight="1">
      <c r="A942" s="26" t="s">
        <v>1311</v>
      </c>
      <c r="B942" s="34" t="s">
        <v>1398</v>
      </c>
      <c r="C942" s="26">
        <v>302972</v>
      </c>
      <c r="D942" s="35" t="s">
        <v>1403</v>
      </c>
      <c r="E942" s="35" t="s">
        <v>1400</v>
      </c>
      <c r="F942" s="36">
        <v>1</v>
      </c>
      <c r="G942" s="33"/>
      <c r="H942" s="34">
        <v>1</v>
      </c>
      <c r="I942" s="32"/>
      <c r="J942" s="32"/>
      <c r="K942" s="31"/>
      <c r="L942" s="31"/>
      <c r="M942" s="33"/>
      <c r="N942" s="39">
        <v>2031404</v>
      </c>
      <c r="O942" s="40" t="s">
        <v>1901</v>
      </c>
      <c r="P942" s="68">
        <v>1</v>
      </c>
      <c r="Q942" s="95" t="s">
        <v>1942</v>
      </c>
      <c r="R942" s="347">
        <v>0.95</v>
      </c>
      <c r="S942" s="347">
        <v>0.95</v>
      </c>
      <c r="T942" s="374">
        <v>43429</v>
      </c>
      <c r="U942" s="311"/>
      <c r="V942" s="375" t="s">
        <v>3514</v>
      </c>
      <c r="W942" s="376" t="s">
        <v>3515</v>
      </c>
      <c r="X942" s="374">
        <v>43250</v>
      </c>
      <c r="Y942" s="374">
        <v>43256</v>
      </c>
      <c r="Z942" s="374">
        <v>43270</v>
      </c>
      <c r="AA942" s="374">
        <v>43322</v>
      </c>
      <c r="AB942" s="374">
        <v>43332</v>
      </c>
      <c r="AC942" s="311" t="s">
        <v>3513</v>
      </c>
      <c r="AD942" s="377">
        <v>1873580.29</v>
      </c>
      <c r="AE942" s="113">
        <f t="shared" si="141"/>
        <v>0</v>
      </c>
      <c r="AF942" s="60">
        <f t="shared" si="142"/>
        <v>0</v>
      </c>
      <c r="AG942" s="60">
        <f t="shared" si="143"/>
        <v>0</v>
      </c>
      <c r="AH942" s="60">
        <f t="shared" si="144"/>
        <v>1</v>
      </c>
      <c r="AI942" s="60">
        <f t="shared" si="145"/>
        <v>0</v>
      </c>
      <c r="AJ942" s="60">
        <f t="shared" si="146"/>
        <v>0</v>
      </c>
      <c r="AK942" s="60">
        <f t="shared" si="147"/>
        <v>0</v>
      </c>
      <c r="AL942" s="60">
        <f t="shared" si="148"/>
        <v>0</v>
      </c>
      <c r="AM942" s="60">
        <f t="shared" si="149"/>
        <v>1</v>
      </c>
      <c r="AN942" s="60">
        <f t="shared" si="150"/>
        <v>0</v>
      </c>
    </row>
    <row r="943" spans="1:40" customFormat="1" ht="35.450000000000003" hidden="1" customHeight="1">
      <c r="A943" s="26" t="s">
        <v>1311</v>
      </c>
      <c r="B943" s="34" t="s">
        <v>1398</v>
      </c>
      <c r="C943" s="26">
        <v>303016</v>
      </c>
      <c r="D943" s="35" t="s">
        <v>1402</v>
      </c>
      <c r="E943" s="35" t="s">
        <v>1400</v>
      </c>
      <c r="F943" s="36">
        <v>1</v>
      </c>
      <c r="G943" s="33"/>
      <c r="H943" s="34">
        <v>1</v>
      </c>
      <c r="I943" s="32"/>
      <c r="J943" s="32"/>
      <c r="K943" s="31"/>
      <c r="L943" s="31"/>
      <c r="M943" s="33"/>
      <c r="N943" s="39">
        <v>2770566.64</v>
      </c>
      <c r="O943" s="40" t="s">
        <v>1901</v>
      </c>
      <c r="P943" s="68">
        <v>1</v>
      </c>
      <c r="Q943" s="95" t="s">
        <v>1942</v>
      </c>
      <c r="R943" s="347">
        <v>0.95</v>
      </c>
      <c r="S943" s="347">
        <v>0.95</v>
      </c>
      <c r="T943" s="374">
        <v>43412</v>
      </c>
      <c r="U943" s="311"/>
      <c r="V943" s="375" t="s">
        <v>3516</v>
      </c>
      <c r="W943" s="376" t="s">
        <v>3517</v>
      </c>
      <c r="X943" s="374">
        <v>43250</v>
      </c>
      <c r="Y943" s="374">
        <v>43256</v>
      </c>
      <c r="Z943" s="374">
        <v>43270</v>
      </c>
      <c r="AA943" s="374">
        <v>43315</v>
      </c>
      <c r="AB943" s="374">
        <v>43315</v>
      </c>
      <c r="AC943" s="311" t="s">
        <v>3518</v>
      </c>
      <c r="AD943" s="377">
        <v>2327102.41</v>
      </c>
      <c r="AE943" s="113">
        <f t="shared" si="141"/>
        <v>0</v>
      </c>
      <c r="AF943" s="60">
        <f t="shared" si="142"/>
        <v>0</v>
      </c>
      <c r="AG943" s="60">
        <f t="shared" si="143"/>
        <v>0</v>
      </c>
      <c r="AH943" s="60">
        <f t="shared" si="144"/>
        <v>1</v>
      </c>
      <c r="AI943" s="60">
        <f t="shared" si="145"/>
        <v>0</v>
      </c>
      <c r="AJ943" s="60">
        <f t="shared" si="146"/>
        <v>0</v>
      </c>
      <c r="AK943" s="60">
        <f t="shared" si="147"/>
        <v>0</v>
      </c>
      <c r="AL943" s="60">
        <f t="shared" si="148"/>
        <v>0</v>
      </c>
      <c r="AM943" s="60">
        <f t="shared" si="149"/>
        <v>1</v>
      </c>
      <c r="AN943" s="60">
        <f t="shared" si="150"/>
        <v>0</v>
      </c>
    </row>
    <row r="944" spans="1:40" customFormat="1" ht="35.450000000000003" hidden="1" customHeight="1">
      <c r="A944" s="26" t="s">
        <v>1311</v>
      </c>
      <c r="B944" s="34" t="s">
        <v>1398</v>
      </c>
      <c r="C944" s="26">
        <v>303066</v>
      </c>
      <c r="D944" s="35" t="s">
        <v>1401</v>
      </c>
      <c r="E944" s="35" t="s">
        <v>1400</v>
      </c>
      <c r="F944" s="36">
        <v>1</v>
      </c>
      <c r="G944" s="33"/>
      <c r="H944" s="34">
        <v>1</v>
      </c>
      <c r="I944" s="32"/>
      <c r="J944" s="32"/>
      <c r="K944" s="31"/>
      <c r="L944" s="31"/>
      <c r="M944" s="33"/>
      <c r="N944" s="39">
        <v>1975444.19</v>
      </c>
      <c r="O944" s="40" t="s">
        <v>1901</v>
      </c>
      <c r="P944" s="68">
        <v>1</v>
      </c>
      <c r="Q944" s="95" t="s">
        <v>2131</v>
      </c>
      <c r="R944" s="347">
        <v>1</v>
      </c>
      <c r="S944" s="347">
        <v>1</v>
      </c>
      <c r="T944" s="374">
        <v>43412</v>
      </c>
      <c r="U944" s="311"/>
      <c r="V944" s="375" t="s">
        <v>3519</v>
      </c>
      <c r="W944" s="376" t="s">
        <v>3520</v>
      </c>
      <c r="X944" s="374">
        <v>43250</v>
      </c>
      <c r="Y944" s="374">
        <v>43256</v>
      </c>
      <c r="Z944" s="374">
        <v>43270</v>
      </c>
      <c r="AA944" s="374">
        <v>43315</v>
      </c>
      <c r="AB944" s="374">
        <v>43315</v>
      </c>
      <c r="AC944" s="311" t="s">
        <v>3518</v>
      </c>
      <c r="AD944" s="377">
        <v>1660698.44</v>
      </c>
      <c r="AE944" s="113">
        <f t="shared" si="141"/>
        <v>0</v>
      </c>
      <c r="AF944" s="60">
        <f t="shared" si="142"/>
        <v>0</v>
      </c>
      <c r="AG944" s="60">
        <f t="shared" si="143"/>
        <v>0</v>
      </c>
      <c r="AH944" s="60">
        <f t="shared" si="144"/>
        <v>0</v>
      </c>
      <c r="AI944" s="60">
        <f t="shared" si="145"/>
        <v>1</v>
      </c>
      <c r="AJ944" s="60">
        <f t="shared" si="146"/>
        <v>0</v>
      </c>
      <c r="AK944" s="60">
        <f t="shared" si="147"/>
        <v>0</v>
      </c>
      <c r="AL944" s="60">
        <f t="shared" si="148"/>
        <v>0</v>
      </c>
      <c r="AM944" s="60">
        <f t="shared" si="149"/>
        <v>0</v>
      </c>
      <c r="AN944" s="60">
        <f t="shared" si="150"/>
        <v>1</v>
      </c>
    </row>
    <row r="945" spans="1:42" ht="35.450000000000003" hidden="1" customHeight="1">
      <c r="A945" s="26" t="s">
        <v>1311</v>
      </c>
      <c r="B945" s="34" t="s">
        <v>1398</v>
      </c>
      <c r="C945" s="26">
        <v>303082</v>
      </c>
      <c r="D945" s="35" t="s">
        <v>1670</v>
      </c>
      <c r="E945" s="35" t="s">
        <v>1400</v>
      </c>
      <c r="F945" s="36">
        <v>1</v>
      </c>
      <c r="G945" s="33"/>
      <c r="H945" s="34">
        <v>1</v>
      </c>
      <c r="I945" s="32"/>
      <c r="J945" s="32"/>
      <c r="K945" s="31"/>
      <c r="L945" s="31"/>
      <c r="M945" s="33"/>
      <c r="N945" s="39">
        <v>2010499.34</v>
      </c>
      <c r="O945" s="40" t="s">
        <v>1901</v>
      </c>
      <c r="P945" s="68">
        <v>1</v>
      </c>
      <c r="Q945" s="95" t="s">
        <v>1942</v>
      </c>
      <c r="R945" s="347">
        <v>0.95</v>
      </c>
      <c r="S945" s="347">
        <v>0.95</v>
      </c>
      <c r="T945" s="374">
        <v>43429</v>
      </c>
      <c r="U945" s="311"/>
      <c r="V945" s="375" t="s">
        <v>3521</v>
      </c>
      <c r="W945" s="376" t="s">
        <v>3522</v>
      </c>
      <c r="X945" s="374">
        <v>43250</v>
      </c>
      <c r="Y945" s="374">
        <v>43256</v>
      </c>
      <c r="Z945" s="374">
        <v>43270</v>
      </c>
      <c r="AA945" s="374">
        <v>43322</v>
      </c>
      <c r="AB945" s="374">
        <v>43332</v>
      </c>
      <c r="AC945" s="311" t="s">
        <v>3513</v>
      </c>
      <c r="AD945" s="377">
        <v>1896106.26</v>
      </c>
      <c r="AE945" s="113">
        <f t="shared" si="141"/>
        <v>0</v>
      </c>
      <c r="AF945" s="60">
        <f t="shared" si="142"/>
        <v>0</v>
      </c>
      <c r="AG945" s="60">
        <f t="shared" si="143"/>
        <v>0</v>
      </c>
      <c r="AH945" s="60">
        <f t="shared" si="144"/>
        <v>1</v>
      </c>
      <c r="AI945" s="60">
        <f t="shared" si="145"/>
        <v>0</v>
      </c>
      <c r="AJ945" s="60">
        <f t="shared" si="146"/>
        <v>0</v>
      </c>
      <c r="AK945" s="60">
        <f t="shared" si="147"/>
        <v>0</v>
      </c>
      <c r="AL945" s="60">
        <f t="shared" si="148"/>
        <v>0</v>
      </c>
      <c r="AM945" s="60">
        <f t="shared" si="149"/>
        <v>1</v>
      </c>
      <c r="AN945" s="60">
        <f t="shared" si="150"/>
        <v>0</v>
      </c>
      <c r="AP945"/>
    </row>
    <row r="946" spans="1:42" ht="35.450000000000003" hidden="1" customHeight="1">
      <c r="A946" s="26" t="s">
        <v>1311</v>
      </c>
      <c r="B946" s="34" t="s">
        <v>1398</v>
      </c>
      <c r="C946" s="26">
        <v>303126</v>
      </c>
      <c r="D946" s="35" t="s">
        <v>1399</v>
      </c>
      <c r="E946" s="35" t="s">
        <v>1400</v>
      </c>
      <c r="F946" s="36">
        <v>1</v>
      </c>
      <c r="G946" s="33"/>
      <c r="H946" s="34">
        <v>1</v>
      </c>
      <c r="I946" s="32"/>
      <c r="J946" s="32"/>
      <c r="K946" s="31"/>
      <c r="L946" s="31"/>
      <c r="M946" s="33"/>
      <c r="N946" s="39">
        <v>2344712.7400000002</v>
      </c>
      <c r="O946" s="40" t="s">
        <v>1901</v>
      </c>
      <c r="P946" s="68">
        <v>1</v>
      </c>
      <c r="Q946" s="95" t="s">
        <v>1942</v>
      </c>
      <c r="R946" s="347">
        <v>0.95</v>
      </c>
      <c r="S946" s="347">
        <v>0.95</v>
      </c>
      <c r="T946" s="374">
        <v>43429</v>
      </c>
      <c r="U946" s="311"/>
      <c r="V946" s="375" t="s">
        <v>3523</v>
      </c>
      <c r="W946" s="376" t="s">
        <v>3524</v>
      </c>
      <c r="X946" s="374">
        <v>43250</v>
      </c>
      <c r="Y946" s="374">
        <v>43256</v>
      </c>
      <c r="Z946" s="374">
        <v>43270</v>
      </c>
      <c r="AA946" s="374">
        <v>43322</v>
      </c>
      <c r="AB946" s="374">
        <v>43332</v>
      </c>
      <c r="AC946" s="311" t="s">
        <v>3513</v>
      </c>
      <c r="AD946" s="377">
        <v>2215627.09</v>
      </c>
      <c r="AE946" s="113">
        <f t="shared" si="141"/>
        <v>0</v>
      </c>
      <c r="AF946" s="60">
        <f t="shared" si="142"/>
        <v>0</v>
      </c>
      <c r="AG946" s="60">
        <f t="shared" si="143"/>
        <v>0</v>
      </c>
      <c r="AH946" s="60">
        <f t="shared" si="144"/>
        <v>1</v>
      </c>
      <c r="AI946" s="60">
        <f t="shared" si="145"/>
        <v>0</v>
      </c>
      <c r="AJ946" s="60">
        <f t="shared" si="146"/>
        <v>0</v>
      </c>
      <c r="AK946" s="60">
        <f t="shared" si="147"/>
        <v>0</v>
      </c>
      <c r="AL946" s="60">
        <f t="shared" si="148"/>
        <v>0</v>
      </c>
      <c r="AM946" s="60">
        <f t="shared" si="149"/>
        <v>1</v>
      </c>
      <c r="AN946" s="60">
        <f t="shared" si="150"/>
        <v>0</v>
      </c>
      <c r="AP946"/>
    </row>
    <row r="947" spans="1:42" ht="35.450000000000003" hidden="1" customHeight="1">
      <c r="A947" s="26" t="s">
        <v>1311</v>
      </c>
      <c r="B947" s="34" t="s">
        <v>1398</v>
      </c>
      <c r="C947" s="26">
        <v>324904</v>
      </c>
      <c r="D947" s="35" t="s">
        <v>1671</v>
      </c>
      <c r="E947" s="35" t="s">
        <v>1400</v>
      </c>
      <c r="F947" s="36">
        <v>1</v>
      </c>
      <c r="G947" s="33"/>
      <c r="H947" s="34">
        <v>1</v>
      </c>
      <c r="I947" s="32"/>
      <c r="J947" s="32"/>
      <c r="K947" s="31"/>
      <c r="L947" s="31"/>
      <c r="M947" s="33"/>
      <c r="N947" s="39">
        <v>2089088.32</v>
      </c>
      <c r="O947" s="40" t="s">
        <v>1901</v>
      </c>
      <c r="P947" s="68">
        <v>1</v>
      </c>
      <c r="Q947" s="95" t="s">
        <v>2131</v>
      </c>
      <c r="R947" s="347">
        <v>1</v>
      </c>
      <c r="S947" s="347">
        <v>1</v>
      </c>
      <c r="T947" s="374">
        <v>43412</v>
      </c>
      <c r="U947" s="311"/>
      <c r="V947" s="375" t="s">
        <v>3525</v>
      </c>
      <c r="W947" s="376" t="s">
        <v>3526</v>
      </c>
      <c r="X947" s="374">
        <v>43250</v>
      </c>
      <c r="Y947" s="374">
        <v>43256</v>
      </c>
      <c r="Z947" s="374">
        <v>43270</v>
      </c>
      <c r="AA947" s="374">
        <v>43315</v>
      </c>
      <c r="AB947" s="374">
        <v>43315</v>
      </c>
      <c r="AC947" s="311" t="s">
        <v>3518</v>
      </c>
      <c r="AD947" s="377">
        <v>1743738.8799999999</v>
      </c>
      <c r="AE947" s="113">
        <f t="shared" si="141"/>
        <v>0</v>
      </c>
      <c r="AF947" s="60">
        <f t="shared" si="142"/>
        <v>0</v>
      </c>
      <c r="AG947" s="60">
        <f t="shared" si="143"/>
        <v>0</v>
      </c>
      <c r="AH947" s="60">
        <f t="shared" si="144"/>
        <v>0</v>
      </c>
      <c r="AI947" s="60">
        <f t="shared" si="145"/>
        <v>1</v>
      </c>
      <c r="AJ947" s="60">
        <f t="shared" si="146"/>
        <v>0</v>
      </c>
      <c r="AK947" s="60">
        <f t="shared" si="147"/>
        <v>0</v>
      </c>
      <c r="AL947" s="60">
        <f t="shared" si="148"/>
        <v>0</v>
      </c>
      <c r="AM947" s="60">
        <f t="shared" si="149"/>
        <v>0</v>
      </c>
      <c r="AN947" s="60">
        <f t="shared" si="150"/>
        <v>1</v>
      </c>
      <c r="AP947"/>
    </row>
    <row r="948" spans="1:42" ht="35.450000000000003" hidden="1" customHeight="1">
      <c r="A948" s="26" t="s">
        <v>1311</v>
      </c>
      <c r="B948" s="34" t="s">
        <v>1699</v>
      </c>
      <c r="C948" s="26">
        <v>302928</v>
      </c>
      <c r="D948" s="35" t="s">
        <v>1700</v>
      </c>
      <c r="E948" s="35" t="s">
        <v>1701</v>
      </c>
      <c r="F948" s="36">
        <v>3</v>
      </c>
      <c r="G948" s="33"/>
      <c r="H948" s="34">
        <v>1</v>
      </c>
      <c r="I948" s="32"/>
      <c r="J948" s="32"/>
      <c r="K948" s="31"/>
      <c r="L948" s="31"/>
      <c r="M948" s="33"/>
      <c r="N948" s="39">
        <v>1282976.83</v>
      </c>
      <c r="O948" s="40" t="s">
        <v>1901</v>
      </c>
      <c r="P948" s="68">
        <v>1</v>
      </c>
      <c r="Q948" s="95" t="s">
        <v>1942</v>
      </c>
      <c r="R948" s="373">
        <v>0.4</v>
      </c>
      <c r="S948" s="431">
        <v>0.4</v>
      </c>
      <c r="T948" s="95"/>
      <c r="U948" s="95"/>
      <c r="V948" s="95"/>
      <c r="W948" s="95"/>
      <c r="X948" s="95"/>
      <c r="Y948" s="95"/>
      <c r="Z948" s="95"/>
      <c r="AA948" s="95"/>
      <c r="AB948" s="95"/>
      <c r="AC948" s="95"/>
      <c r="AD948" s="95"/>
      <c r="AE948" s="113">
        <f t="shared" si="141"/>
        <v>0</v>
      </c>
      <c r="AF948" s="60">
        <f t="shared" si="142"/>
        <v>0</v>
      </c>
      <c r="AG948" s="60">
        <f t="shared" si="143"/>
        <v>0</v>
      </c>
      <c r="AH948" s="60">
        <f t="shared" si="144"/>
        <v>1</v>
      </c>
      <c r="AI948" s="60">
        <f t="shared" si="145"/>
        <v>0</v>
      </c>
      <c r="AJ948" s="60">
        <f t="shared" si="146"/>
        <v>0</v>
      </c>
      <c r="AK948" s="60">
        <f t="shared" si="147"/>
        <v>0</v>
      </c>
      <c r="AL948" s="60">
        <f t="shared" si="148"/>
        <v>0</v>
      </c>
      <c r="AM948" s="60">
        <f t="shared" si="149"/>
        <v>1</v>
      </c>
      <c r="AN948" s="60">
        <f t="shared" si="150"/>
        <v>0</v>
      </c>
      <c r="AP948" s="359" t="s">
        <v>3548</v>
      </c>
    </row>
    <row r="949" spans="1:42" ht="35.450000000000003" hidden="1" customHeight="1">
      <c r="A949" s="26" t="s">
        <v>1311</v>
      </c>
      <c r="B949" s="34" t="s">
        <v>1699</v>
      </c>
      <c r="C949" s="26">
        <v>303069</v>
      </c>
      <c r="D949" s="35" t="s">
        <v>1727</v>
      </c>
      <c r="E949" s="35" t="s">
        <v>1701</v>
      </c>
      <c r="F949" s="36">
        <v>3</v>
      </c>
      <c r="G949" s="33"/>
      <c r="H949" s="34">
        <v>1</v>
      </c>
      <c r="I949" s="32"/>
      <c r="J949" s="32"/>
      <c r="K949" s="31"/>
      <c r="L949" s="31"/>
      <c r="M949" s="33"/>
      <c r="N949" s="39">
        <v>2547911.59</v>
      </c>
      <c r="O949" s="40" t="s">
        <v>1901</v>
      </c>
      <c r="P949" s="68">
        <v>1</v>
      </c>
      <c r="Q949" s="95" t="s">
        <v>1942</v>
      </c>
      <c r="R949" s="373">
        <v>0.4</v>
      </c>
      <c r="S949" s="431">
        <v>0.4</v>
      </c>
      <c r="T949" s="95"/>
      <c r="U949" s="95"/>
      <c r="V949" s="95"/>
      <c r="W949" s="95"/>
      <c r="X949" s="95"/>
      <c r="Y949" s="95"/>
      <c r="Z949" s="95"/>
      <c r="AA949" s="95"/>
      <c r="AB949" s="95"/>
      <c r="AC949" s="95"/>
      <c r="AD949" s="95"/>
      <c r="AE949" s="113">
        <f t="shared" si="141"/>
        <v>0</v>
      </c>
      <c r="AF949" s="60">
        <f t="shared" si="142"/>
        <v>0</v>
      </c>
      <c r="AG949" s="60">
        <f t="shared" si="143"/>
        <v>0</v>
      </c>
      <c r="AH949" s="60">
        <f t="shared" si="144"/>
        <v>1</v>
      </c>
      <c r="AI949" s="60">
        <f t="shared" si="145"/>
        <v>0</v>
      </c>
      <c r="AJ949" s="60">
        <f t="shared" si="146"/>
        <v>0</v>
      </c>
      <c r="AK949" s="60">
        <f t="shared" si="147"/>
        <v>0</v>
      </c>
      <c r="AL949" s="60">
        <f t="shared" si="148"/>
        <v>0</v>
      </c>
      <c r="AM949" s="60">
        <f t="shared" si="149"/>
        <v>1</v>
      </c>
      <c r="AN949" s="60">
        <f t="shared" si="150"/>
        <v>0</v>
      </c>
      <c r="AP949" s="359" t="s">
        <v>3548</v>
      </c>
    </row>
    <row r="950" spans="1:42" ht="35.450000000000003" hidden="1" customHeight="1">
      <c r="A950" s="26" t="s">
        <v>1311</v>
      </c>
      <c r="B950" s="34" t="s">
        <v>1699</v>
      </c>
      <c r="C950" s="26">
        <v>302962</v>
      </c>
      <c r="D950" s="35" t="s">
        <v>1720</v>
      </c>
      <c r="E950" s="35" t="s">
        <v>1721</v>
      </c>
      <c r="F950" s="36">
        <v>4</v>
      </c>
      <c r="G950" s="33"/>
      <c r="H950" s="34">
        <v>1</v>
      </c>
      <c r="I950" s="32"/>
      <c r="J950" s="32"/>
      <c r="K950" s="31"/>
      <c r="L950" s="31"/>
      <c r="M950" s="33"/>
      <c r="N950" s="39">
        <v>1250231.3700000001</v>
      </c>
      <c r="O950" s="40" t="s">
        <v>1901</v>
      </c>
      <c r="P950" s="68">
        <v>1</v>
      </c>
      <c r="Q950" s="95" t="s">
        <v>1942</v>
      </c>
      <c r="R950" s="373">
        <v>0.95</v>
      </c>
      <c r="S950" s="431">
        <v>0.95</v>
      </c>
      <c r="T950" s="95"/>
      <c r="U950" s="95"/>
      <c r="V950" s="95"/>
      <c r="W950" s="95"/>
      <c r="X950" s="95"/>
      <c r="Y950" s="95"/>
      <c r="Z950" s="95"/>
      <c r="AA950" s="95"/>
      <c r="AB950" s="95"/>
      <c r="AC950" s="95"/>
      <c r="AD950" s="95"/>
      <c r="AE950" s="113">
        <f t="shared" si="141"/>
        <v>0</v>
      </c>
      <c r="AF950" s="60">
        <f t="shared" si="142"/>
        <v>0</v>
      </c>
      <c r="AG950" s="60">
        <f t="shared" si="143"/>
        <v>0</v>
      </c>
      <c r="AH950" s="60">
        <f t="shared" si="144"/>
        <v>1</v>
      </c>
      <c r="AI950" s="60">
        <f t="shared" si="145"/>
        <v>0</v>
      </c>
      <c r="AJ950" s="60">
        <f t="shared" si="146"/>
        <v>0</v>
      </c>
      <c r="AK950" s="60">
        <f t="shared" si="147"/>
        <v>0</v>
      </c>
      <c r="AL950" s="60">
        <f t="shared" si="148"/>
        <v>0</v>
      </c>
      <c r="AM950" s="60">
        <f t="shared" si="149"/>
        <v>1</v>
      </c>
      <c r="AN950" s="60">
        <f t="shared" si="150"/>
        <v>0</v>
      </c>
      <c r="AP950" s="359" t="s">
        <v>3548</v>
      </c>
    </row>
    <row r="951" spans="1:42" ht="35.450000000000003" hidden="1" customHeight="1">
      <c r="A951" s="26" t="s">
        <v>1311</v>
      </c>
      <c r="B951" s="34" t="s">
        <v>1699</v>
      </c>
      <c r="C951" s="26">
        <v>302964</v>
      </c>
      <c r="D951" s="35" t="s">
        <v>1724</v>
      </c>
      <c r="E951" s="35" t="s">
        <v>1721</v>
      </c>
      <c r="F951" s="36">
        <v>4</v>
      </c>
      <c r="G951" s="33"/>
      <c r="H951" s="34">
        <v>1</v>
      </c>
      <c r="I951" s="32"/>
      <c r="J951" s="32"/>
      <c r="K951" s="31"/>
      <c r="L951" s="31"/>
      <c r="M951" s="33"/>
      <c r="N951" s="39">
        <v>1244277.6499999999</v>
      </c>
      <c r="O951" s="40" t="s">
        <v>1901</v>
      </c>
      <c r="P951" s="68">
        <v>1</v>
      </c>
      <c r="Q951" s="95" t="s">
        <v>1942</v>
      </c>
      <c r="R951" s="373">
        <v>0.95</v>
      </c>
      <c r="S951" s="431">
        <v>0.95</v>
      </c>
      <c r="T951" s="95"/>
      <c r="U951" s="95"/>
      <c r="V951" s="95"/>
      <c r="W951" s="95"/>
      <c r="X951" s="95"/>
      <c r="Y951" s="95"/>
      <c r="Z951" s="95"/>
      <c r="AA951" s="95"/>
      <c r="AB951" s="95"/>
      <c r="AC951" s="95"/>
      <c r="AD951" s="95"/>
      <c r="AE951" s="113">
        <f t="shared" si="141"/>
        <v>0</v>
      </c>
      <c r="AF951" s="60">
        <f t="shared" si="142"/>
        <v>0</v>
      </c>
      <c r="AG951" s="60">
        <f t="shared" si="143"/>
        <v>0</v>
      </c>
      <c r="AH951" s="60">
        <f t="shared" si="144"/>
        <v>1</v>
      </c>
      <c r="AI951" s="60">
        <f t="shared" si="145"/>
        <v>0</v>
      </c>
      <c r="AJ951" s="60">
        <f t="shared" si="146"/>
        <v>0</v>
      </c>
      <c r="AK951" s="60">
        <f t="shared" si="147"/>
        <v>0</v>
      </c>
      <c r="AL951" s="60">
        <f t="shared" si="148"/>
        <v>0</v>
      </c>
      <c r="AM951" s="60">
        <f t="shared" si="149"/>
        <v>1</v>
      </c>
      <c r="AN951" s="60">
        <f t="shared" si="150"/>
        <v>0</v>
      </c>
      <c r="AP951" s="359" t="s">
        <v>3548</v>
      </c>
    </row>
    <row r="952" spans="1:42" ht="35.450000000000003" hidden="1" customHeight="1">
      <c r="A952" s="26" t="s">
        <v>1311</v>
      </c>
      <c r="B952" s="34" t="s">
        <v>1699</v>
      </c>
      <c r="C952" s="26">
        <v>500220</v>
      </c>
      <c r="D952" s="35" t="s">
        <v>1725</v>
      </c>
      <c r="E952" s="35" t="s">
        <v>1726</v>
      </c>
      <c r="F952" s="36">
        <v>4</v>
      </c>
      <c r="G952" s="33"/>
      <c r="H952" s="34">
        <v>1</v>
      </c>
      <c r="I952" s="32"/>
      <c r="J952" s="32"/>
      <c r="K952" s="31"/>
      <c r="L952" s="31"/>
      <c r="M952" s="33"/>
      <c r="N952" s="39">
        <v>1347045.04</v>
      </c>
      <c r="O952" s="40" t="s">
        <v>1901</v>
      </c>
      <c r="P952" s="68">
        <v>1</v>
      </c>
      <c r="Q952" s="95" t="s">
        <v>1942</v>
      </c>
      <c r="R952" s="373">
        <v>0.95</v>
      </c>
      <c r="S952" s="431">
        <v>0.95</v>
      </c>
      <c r="T952" s="95"/>
      <c r="U952" s="95"/>
      <c r="V952" s="95"/>
      <c r="W952" s="95"/>
      <c r="X952" s="95"/>
      <c r="Y952" s="95"/>
      <c r="Z952" s="95"/>
      <c r="AA952" s="95"/>
      <c r="AB952" s="95"/>
      <c r="AC952" s="95"/>
      <c r="AD952" s="95"/>
      <c r="AE952" s="113">
        <f t="shared" si="141"/>
        <v>0</v>
      </c>
      <c r="AF952" s="60">
        <f t="shared" si="142"/>
        <v>0</v>
      </c>
      <c r="AG952" s="60">
        <f t="shared" si="143"/>
        <v>0</v>
      </c>
      <c r="AH952" s="60">
        <f t="shared" si="144"/>
        <v>1</v>
      </c>
      <c r="AI952" s="60">
        <f t="shared" si="145"/>
        <v>0</v>
      </c>
      <c r="AJ952" s="60">
        <f t="shared" si="146"/>
        <v>0</v>
      </c>
      <c r="AK952" s="60">
        <f t="shared" si="147"/>
        <v>0</v>
      </c>
      <c r="AL952" s="60">
        <f t="shared" si="148"/>
        <v>0</v>
      </c>
      <c r="AM952" s="60">
        <f t="shared" si="149"/>
        <v>1</v>
      </c>
      <c r="AN952" s="60">
        <f t="shared" si="150"/>
        <v>0</v>
      </c>
      <c r="AP952" s="359" t="s">
        <v>3548</v>
      </c>
    </row>
    <row r="953" spans="1:42" ht="35.450000000000003" hidden="1" customHeight="1">
      <c r="A953" s="26" t="s">
        <v>1311</v>
      </c>
      <c r="B953" s="34" t="s">
        <v>1699</v>
      </c>
      <c r="C953" s="26">
        <v>500221</v>
      </c>
      <c r="D953" s="35" t="s">
        <v>1728</v>
      </c>
      <c r="E953" s="35" t="s">
        <v>1726</v>
      </c>
      <c r="F953" s="36">
        <v>4</v>
      </c>
      <c r="G953" s="33"/>
      <c r="H953" s="34">
        <v>1</v>
      </c>
      <c r="I953" s="32"/>
      <c r="J953" s="32"/>
      <c r="K953" s="31"/>
      <c r="L953" s="31"/>
      <c r="M953" s="33"/>
      <c r="N953" s="39">
        <v>1067155.76</v>
      </c>
      <c r="O953" s="40" t="s">
        <v>1901</v>
      </c>
      <c r="P953" s="68">
        <v>1</v>
      </c>
      <c r="Q953" s="95" t="s">
        <v>1942</v>
      </c>
      <c r="R953" s="373">
        <v>0.95</v>
      </c>
      <c r="S953" s="431">
        <v>0.95</v>
      </c>
      <c r="T953" s="95"/>
      <c r="U953" s="95"/>
      <c r="V953" s="95"/>
      <c r="W953" s="95"/>
      <c r="X953" s="95"/>
      <c r="Y953" s="95"/>
      <c r="Z953" s="95"/>
      <c r="AA953" s="95"/>
      <c r="AB953" s="95"/>
      <c r="AC953" s="95"/>
      <c r="AD953" s="95"/>
      <c r="AE953" s="113">
        <f t="shared" si="141"/>
        <v>0</v>
      </c>
      <c r="AF953" s="60">
        <f t="shared" si="142"/>
        <v>0</v>
      </c>
      <c r="AG953" s="60">
        <f t="shared" si="143"/>
        <v>0</v>
      </c>
      <c r="AH953" s="60">
        <f t="shared" si="144"/>
        <v>1</v>
      </c>
      <c r="AI953" s="60">
        <f t="shared" si="145"/>
        <v>0</v>
      </c>
      <c r="AJ953" s="60">
        <f t="shared" si="146"/>
        <v>0</v>
      </c>
      <c r="AK953" s="60">
        <f t="shared" si="147"/>
        <v>0</v>
      </c>
      <c r="AL953" s="60">
        <f t="shared" si="148"/>
        <v>0</v>
      </c>
      <c r="AM953" s="60">
        <f t="shared" si="149"/>
        <v>1</v>
      </c>
      <c r="AN953" s="60">
        <f t="shared" si="150"/>
        <v>0</v>
      </c>
      <c r="AP953" s="359" t="s">
        <v>3548</v>
      </c>
    </row>
    <row r="954" spans="1:42" ht="35.450000000000003" hidden="1" customHeight="1">
      <c r="A954" s="26" t="s">
        <v>1311</v>
      </c>
      <c r="B954" s="34" t="s">
        <v>1699</v>
      </c>
      <c r="C954" s="26">
        <v>303030</v>
      </c>
      <c r="D954" s="35" t="s">
        <v>1729</v>
      </c>
      <c r="E954" s="35" t="s">
        <v>1730</v>
      </c>
      <c r="F954" s="36">
        <v>4</v>
      </c>
      <c r="G954" s="33"/>
      <c r="H954" s="34">
        <v>1</v>
      </c>
      <c r="I954" s="32"/>
      <c r="J954" s="32"/>
      <c r="K954" s="31"/>
      <c r="L954" s="31"/>
      <c r="M954" s="33"/>
      <c r="N954" s="39">
        <v>1518405.3</v>
      </c>
      <c r="O954" s="40" t="s">
        <v>1901</v>
      </c>
      <c r="P954" s="68">
        <v>1</v>
      </c>
      <c r="Q954" s="95" t="s">
        <v>1942</v>
      </c>
      <c r="R954" s="373">
        <v>0.95</v>
      </c>
      <c r="S954" s="431">
        <v>0.95</v>
      </c>
      <c r="T954" s="95"/>
      <c r="U954" s="95"/>
      <c r="V954" s="95"/>
      <c r="W954" s="95"/>
      <c r="X954" s="95"/>
      <c r="Y954" s="95"/>
      <c r="Z954" s="95"/>
      <c r="AA954" s="95"/>
      <c r="AB954" s="95"/>
      <c r="AC954" s="95"/>
      <c r="AD954" s="95"/>
      <c r="AE954" s="113">
        <f t="shared" si="141"/>
        <v>0</v>
      </c>
      <c r="AF954" s="60">
        <f t="shared" si="142"/>
        <v>0</v>
      </c>
      <c r="AG954" s="60">
        <f t="shared" si="143"/>
        <v>0</v>
      </c>
      <c r="AH954" s="60">
        <f t="shared" si="144"/>
        <v>1</v>
      </c>
      <c r="AI954" s="60">
        <f t="shared" si="145"/>
        <v>0</v>
      </c>
      <c r="AJ954" s="60">
        <f t="shared" si="146"/>
        <v>0</v>
      </c>
      <c r="AK954" s="60">
        <f t="shared" si="147"/>
        <v>0</v>
      </c>
      <c r="AL954" s="60">
        <f t="shared" si="148"/>
        <v>0</v>
      </c>
      <c r="AM954" s="60">
        <f t="shared" si="149"/>
        <v>1</v>
      </c>
      <c r="AN954" s="60">
        <f t="shared" si="150"/>
        <v>0</v>
      </c>
      <c r="AP954" s="359" t="s">
        <v>3548</v>
      </c>
    </row>
    <row r="955" spans="1:42" ht="35.450000000000003" hidden="1" customHeight="1">
      <c r="A955" s="26" t="s">
        <v>1311</v>
      </c>
      <c r="B955" s="34" t="s">
        <v>1699</v>
      </c>
      <c r="C955" s="26">
        <v>303104</v>
      </c>
      <c r="D955" s="35" t="s">
        <v>1715</v>
      </c>
      <c r="E955" s="35" t="s">
        <v>1716</v>
      </c>
      <c r="F955" s="36">
        <v>5</v>
      </c>
      <c r="G955" s="33"/>
      <c r="H955" s="34">
        <v>1</v>
      </c>
      <c r="I955" s="32"/>
      <c r="J955" s="32"/>
      <c r="K955" s="31"/>
      <c r="L955" s="31"/>
      <c r="M955" s="33"/>
      <c r="N955" s="39">
        <v>1751641.51</v>
      </c>
      <c r="O955" s="40" t="s">
        <v>1901</v>
      </c>
      <c r="P955" s="68">
        <v>1</v>
      </c>
      <c r="Q955" s="95" t="s">
        <v>1942</v>
      </c>
      <c r="R955" s="373">
        <v>0.9</v>
      </c>
      <c r="S955" s="431">
        <v>0.9</v>
      </c>
      <c r="T955" s="95"/>
      <c r="U955" s="95"/>
      <c r="V955" s="95"/>
      <c r="W955" s="95"/>
      <c r="X955" s="95"/>
      <c r="Y955" s="95"/>
      <c r="Z955" s="95"/>
      <c r="AA955" s="95"/>
      <c r="AB955" s="95"/>
      <c r="AC955" s="95"/>
      <c r="AD955" s="95"/>
      <c r="AE955" s="113">
        <f t="shared" si="141"/>
        <v>0</v>
      </c>
      <c r="AF955" s="60">
        <f t="shared" si="142"/>
        <v>0</v>
      </c>
      <c r="AG955" s="60">
        <f t="shared" si="143"/>
        <v>0</v>
      </c>
      <c r="AH955" s="60">
        <f t="shared" si="144"/>
        <v>1</v>
      </c>
      <c r="AI955" s="60">
        <f t="shared" si="145"/>
        <v>0</v>
      </c>
      <c r="AJ955" s="60">
        <f t="shared" si="146"/>
        <v>0</v>
      </c>
      <c r="AK955" s="60">
        <f t="shared" si="147"/>
        <v>0</v>
      </c>
      <c r="AL955" s="60">
        <f t="shared" si="148"/>
        <v>0</v>
      </c>
      <c r="AM955" s="60">
        <f t="shared" si="149"/>
        <v>1</v>
      </c>
      <c r="AN955" s="60">
        <f t="shared" si="150"/>
        <v>0</v>
      </c>
      <c r="AP955" s="359" t="s">
        <v>3548</v>
      </c>
    </row>
    <row r="956" spans="1:42" ht="35.450000000000003" hidden="1" customHeight="1">
      <c r="A956" s="26" t="s">
        <v>1311</v>
      </c>
      <c r="B956" s="34" t="s">
        <v>1699</v>
      </c>
      <c r="C956" s="26">
        <v>303106</v>
      </c>
      <c r="D956" s="35" t="s">
        <v>1722</v>
      </c>
      <c r="E956" s="35" t="s">
        <v>1716</v>
      </c>
      <c r="F956" s="36">
        <v>5</v>
      </c>
      <c r="G956" s="33"/>
      <c r="H956" s="34">
        <v>1</v>
      </c>
      <c r="I956" s="32"/>
      <c r="J956" s="32"/>
      <c r="K956" s="31"/>
      <c r="L956" s="31"/>
      <c r="M956" s="33"/>
      <c r="N956" s="39">
        <v>1792226.23</v>
      </c>
      <c r="O956" s="40" t="s">
        <v>1901</v>
      </c>
      <c r="P956" s="68">
        <v>1</v>
      </c>
      <c r="Q956" s="95" t="s">
        <v>1942</v>
      </c>
      <c r="R956" s="373">
        <v>0.9</v>
      </c>
      <c r="S956" s="431">
        <v>0.9</v>
      </c>
      <c r="T956" s="95"/>
      <c r="U956" s="95"/>
      <c r="V956" s="95"/>
      <c r="W956" s="95"/>
      <c r="X956" s="95"/>
      <c r="Y956" s="95"/>
      <c r="Z956" s="95"/>
      <c r="AA956" s="95"/>
      <c r="AB956" s="95"/>
      <c r="AC956" s="95"/>
      <c r="AD956" s="95"/>
      <c r="AE956" s="113">
        <f t="shared" si="141"/>
        <v>0</v>
      </c>
      <c r="AF956" s="60">
        <f t="shared" si="142"/>
        <v>0</v>
      </c>
      <c r="AG956" s="60">
        <f t="shared" si="143"/>
        <v>0</v>
      </c>
      <c r="AH956" s="60">
        <f t="shared" si="144"/>
        <v>1</v>
      </c>
      <c r="AI956" s="60">
        <f t="shared" si="145"/>
        <v>0</v>
      </c>
      <c r="AJ956" s="60">
        <f t="shared" si="146"/>
        <v>0</v>
      </c>
      <c r="AK956" s="60">
        <f t="shared" si="147"/>
        <v>0</v>
      </c>
      <c r="AL956" s="60">
        <f t="shared" si="148"/>
        <v>0</v>
      </c>
      <c r="AM956" s="60">
        <f t="shared" si="149"/>
        <v>1</v>
      </c>
      <c r="AN956" s="60">
        <f t="shared" si="150"/>
        <v>0</v>
      </c>
      <c r="AP956" s="359" t="s">
        <v>3548</v>
      </c>
    </row>
    <row r="957" spans="1:42" ht="35.450000000000003" hidden="1" customHeight="1">
      <c r="A957" s="26" t="s">
        <v>1311</v>
      </c>
      <c r="B957" s="34" t="s">
        <v>1699</v>
      </c>
      <c r="C957" s="26">
        <v>303107</v>
      </c>
      <c r="D957" s="35" t="s">
        <v>1717</v>
      </c>
      <c r="E957" s="35" t="s">
        <v>1716</v>
      </c>
      <c r="F957" s="36">
        <v>5</v>
      </c>
      <c r="G957" s="33"/>
      <c r="H957" s="34">
        <v>1</v>
      </c>
      <c r="I957" s="32"/>
      <c r="J957" s="32"/>
      <c r="K957" s="31"/>
      <c r="L957" s="31"/>
      <c r="M957" s="33"/>
      <c r="N957" s="39">
        <v>1730711.16</v>
      </c>
      <c r="O957" s="40" t="s">
        <v>1901</v>
      </c>
      <c r="P957" s="68">
        <v>1</v>
      </c>
      <c r="Q957" s="95" t="s">
        <v>1942</v>
      </c>
      <c r="R957" s="373">
        <v>0.9</v>
      </c>
      <c r="S957" s="431">
        <v>0.9</v>
      </c>
      <c r="T957" s="95"/>
      <c r="U957" s="95"/>
      <c r="V957" s="95"/>
      <c r="W957" s="95"/>
      <c r="X957" s="95"/>
      <c r="Y957" s="95"/>
      <c r="Z957" s="95"/>
      <c r="AA957" s="95"/>
      <c r="AB957" s="95"/>
      <c r="AC957" s="95"/>
      <c r="AD957" s="95"/>
      <c r="AE957" s="113">
        <f t="shared" si="141"/>
        <v>0</v>
      </c>
      <c r="AF957" s="60">
        <f t="shared" si="142"/>
        <v>0</v>
      </c>
      <c r="AG957" s="60">
        <f t="shared" si="143"/>
        <v>0</v>
      </c>
      <c r="AH957" s="60">
        <f t="shared" si="144"/>
        <v>1</v>
      </c>
      <c r="AI957" s="60">
        <f t="shared" si="145"/>
        <v>0</v>
      </c>
      <c r="AJ957" s="60">
        <f t="shared" si="146"/>
        <v>0</v>
      </c>
      <c r="AK957" s="60">
        <f t="shared" si="147"/>
        <v>0</v>
      </c>
      <c r="AL957" s="60">
        <f t="shared" si="148"/>
        <v>0</v>
      </c>
      <c r="AM957" s="60">
        <f t="shared" si="149"/>
        <v>1</v>
      </c>
      <c r="AN957" s="60">
        <f t="shared" si="150"/>
        <v>0</v>
      </c>
      <c r="AP957" s="359" t="s">
        <v>3548</v>
      </c>
    </row>
    <row r="958" spans="1:42" ht="35.450000000000003" hidden="1" customHeight="1">
      <c r="A958" s="26" t="s">
        <v>1311</v>
      </c>
      <c r="B958" s="34" t="s">
        <v>1699</v>
      </c>
      <c r="C958" s="26">
        <v>302975</v>
      </c>
      <c r="D958" s="35" t="s">
        <v>1710</v>
      </c>
      <c r="E958" s="35" t="s">
        <v>1071</v>
      </c>
      <c r="F958" s="36">
        <v>5</v>
      </c>
      <c r="G958" s="33"/>
      <c r="H958" s="34">
        <v>1</v>
      </c>
      <c r="I958" s="32"/>
      <c r="J958" s="32"/>
      <c r="K958" s="31"/>
      <c r="L958" s="31"/>
      <c r="M958" s="33"/>
      <c r="N958" s="39">
        <v>2388626.23</v>
      </c>
      <c r="O958" s="40" t="s">
        <v>1901</v>
      </c>
      <c r="P958" s="68">
        <v>1</v>
      </c>
      <c r="Q958" s="95" t="s">
        <v>1942</v>
      </c>
      <c r="R958" s="373">
        <v>0.9</v>
      </c>
      <c r="S958" s="431">
        <v>0.9</v>
      </c>
      <c r="T958" s="95"/>
      <c r="U958" s="95"/>
      <c r="V958" s="95"/>
      <c r="W958" s="95"/>
      <c r="X958" s="95"/>
      <c r="Y958" s="95"/>
      <c r="Z958" s="95"/>
      <c r="AA958" s="95"/>
      <c r="AB958" s="95"/>
      <c r="AC958" s="95"/>
      <c r="AD958" s="95"/>
      <c r="AE958" s="113">
        <f t="shared" si="141"/>
        <v>0</v>
      </c>
      <c r="AF958" s="60">
        <f t="shared" si="142"/>
        <v>0</v>
      </c>
      <c r="AG958" s="60">
        <f t="shared" si="143"/>
        <v>0</v>
      </c>
      <c r="AH958" s="60">
        <f t="shared" si="144"/>
        <v>1</v>
      </c>
      <c r="AI958" s="60">
        <f t="shared" si="145"/>
        <v>0</v>
      </c>
      <c r="AJ958" s="60">
        <f t="shared" si="146"/>
        <v>0</v>
      </c>
      <c r="AK958" s="60">
        <f t="shared" si="147"/>
        <v>0</v>
      </c>
      <c r="AL958" s="60">
        <f t="shared" si="148"/>
        <v>0</v>
      </c>
      <c r="AM958" s="60">
        <f t="shared" si="149"/>
        <v>1</v>
      </c>
      <c r="AN958" s="60">
        <f t="shared" si="150"/>
        <v>0</v>
      </c>
      <c r="AP958" s="359" t="s">
        <v>3548</v>
      </c>
    </row>
    <row r="959" spans="1:42" ht="35.450000000000003" hidden="1" customHeight="1">
      <c r="A959" s="26" t="s">
        <v>1311</v>
      </c>
      <c r="B959" s="34" t="s">
        <v>1699</v>
      </c>
      <c r="C959" s="26">
        <v>302979</v>
      </c>
      <c r="D959" s="35" t="s">
        <v>1719</v>
      </c>
      <c r="E959" s="35" t="s">
        <v>1714</v>
      </c>
      <c r="F959" s="36">
        <v>5</v>
      </c>
      <c r="G959" s="33"/>
      <c r="H959" s="34">
        <v>1</v>
      </c>
      <c r="I959" s="32"/>
      <c r="J959" s="32"/>
      <c r="K959" s="31"/>
      <c r="L959" s="31"/>
      <c r="M959" s="33"/>
      <c r="N959" s="39">
        <v>2525970.5499999998</v>
      </c>
      <c r="O959" s="40" t="s">
        <v>1901</v>
      </c>
      <c r="P959" s="68">
        <v>1</v>
      </c>
      <c r="Q959" s="95" t="s">
        <v>1942</v>
      </c>
      <c r="R959" s="373">
        <v>0.9</v>
      </c>
      <c r="S959" s="431">
        <v>0.9</v>
      </c>
      <c r="T959" s="95"/>
      <c r="U959" s="95"/>
      <c r="V959" s="95"/>
      <c r="W959" s="95"/>
      <c r="X959" s="95"/>
      <c r="Y959" s="95"/>
      <c r="Z959" s="95"/>
      <c r="AA959" s="95"/>
      <c r="AB959" s="95"/>
      <c r="AC959" s="95"/>
      <c r="AD959" s="95"/>
      <c r="AE959" s="113">
        <f t="shared" si="141"/>
        <v>0</v>
      </c>
      <c r="AF959" s="60">
        <f t="shared" si="142"/>
        <v>0</v>
      </c>
      <c r="AG959" s="60">
        <f t="shared" si="143"/>
        <v>0</v>
      </c>
      <c r="AH959" s="60">
        <f t="shared" si="144"/>
        <v>1</v>
      </c>
      <c r="AI959" s="60">
        <f t="shared" si="145"/>
        <v>0</v>
      </c>
      <c r="AJ959" s="60">
        <f t="shared" si="146"/>
        <v>0</v>
      </c>
      <c r="AK959" s="60">
        <f t="shared" si="147"/>
        <v>0</v>
      </c>
      <c r="AL959" s="60">
        <f t="shared" si="148"/>
        <v>0</v>
      </c>
      <c r="AM959" s="60">
        <f t="shared" si="149"/>
        <v>1</v>
      </c>
      <c r="AN959" s="60">
        <f t="shared" si="150"/>
        <v>0</v>
      </c>
      <c r="AP959" s="359" t="s">
        <v>3548</v>
      </c>
    </row>
    <row r="960" spans="1:42" ht="35.450000000000003" hidden="1" customHeight="1">
      <c r="A960" s="26" t="s">
        <v>1311</v>
      </c>
      <c r="B960" s="34" t="s">
        <v>1699</v>
      </c>
      <c r="C960" s="26">
        <v>302980</v>
      </c>
      <c r="D960" s="35" t="s">
        <v>1713</v>
      </c>
      <c r="E960" s="35" t="s">
        <v>1714</v>
      </c>
      <c r="F960" s="36">
        <v>5</v>
      </c>
      <c r="G960" s="33"/>
      <c r="H960" s="34">
        <v>1</v>
      </c>
      <c r="I960" s="32"/>
      <c r="J960" s="32"/>
      <c r="K960" s="31"/>
      <c r="L960" s="31"/>
      <c r="M960" s="33"/>
      <c r="N960" s="39">
        <v>1541167.6</v>
      </c>
      <c r="O960" s="40" t="s">
        <v>1901</v>
      </c>
      <c r="P960" s="68">
        <v>1</v>
      </c>
      <c r="Q960" s="95" t="s">
        <v>1942</v>
      </c>
      <c r="R960" s="373">
        <v>0.9</v>
      </c>
      <c r="S960" s="431">
        <v>0.9</v>
      </c>
      <c r="T960" s="95"/>
      <c r="U960" s="95"/>
      <c r="V960" s="95"/>
      <c r="W960" s="95"/>
      <c r="X960" s="95"/>
      <c r="Y960" s="95"/>
      <c r="Z960" s="95"/>
      <c r="AA960" s="95"/>
      <c r="AB960" s="95"/>
      <c r="AC960" s="95"/>
      <c r="AD960" s="95"/>
      <c r="AE960" s="113">
        <f t="shared" si="141"/>
        <v>0</v>
      </c>
      <c r="AF960" s="60">
        <f t="shared" si="142"/>
        <v>0</v>
      </c>
      <c r="AG960" s="60">
        <f t="shared" si="143"/>
        <v>0</v>
      </c>
      <c r="AH960" s="60">
        <f t="shared" si="144"/>
        <v>1</v>
      </c>
      <c r="AI960" s="60">
        <f t="shared" si="145"/>
        <v>0</v>
      </c>
      <c r="AJ960" s="60">
        <f t="shared" si="146"/>
        <v>0</v>
      </c>
      <c r="AK960" s="60">
        <f t="shared" si="147"/>
        <v>0</v>
      </c>
      <c r="AL960" s="60">
        <f t="shared" si="148"/>
        <v>0</v>
      </c>
      <c r="AM960" s="60">
        <f t="shared" si="149"/>
        <v>1</v>
      </c>
      <c r="AN960" s="60">
        <f t="shared" si="150"/>
        <v>0</v>
      </c>
      <c r="AP960" s="359" t="s">
        <v>3548</v>
      </c>
    </row>
    <row r="961" spans="1:42" ht="35.450000000000003" hidden="1" customHeight="1">
      <c r="A961" s="26" t="s">
        <v>1311</v>
      </c>
      <c r="B961" s="34" t="s">
        <v>1699</v>
      </c>
      <c r="C961" s="26">
        <v>312447</v>
      </c>
      <c r="D961" s="35" t="s">
        <v>1718</v>
      </c>
      <c r="E961" s="35" t="s">
        <v>1714</v>
      </c>
      <c r="F961" s="36">
        <v>5</v>
      </c>
      <c r="G961" s="33"/>
      <c r="H961" s="34">
        <v>1</v>
      </c>
      <c r="I961" s="32"/>
      <c r="J961" s="32"/>
      <c r="K961" s="31"/>
      <c r="L961" s="31"/>
      <c r="M961" s="33"/>
      <c r="N961" s="39">
        <v>2468951.37</v>
      </c>
      <c r="O961" s="40" t="s">
        <v>1901</v>
      </c>
      <c r="P961" s="68">
        <v>1</v>
      </c>
      <c r="Q961" s="95" t="s">
        <v>1942</v>
      </c>
      <c r="R961" s="373">
        <v>0.9</v>
      </c>
      <c r="S961" s="431">
        <v>0.9</v>
      </c>
      <c r="T961" s="95"/>
      <c r="U961" s="95"/>
      <c r="V961" s="95"/>
      <c r="W961" s="95"/>
      <c r="X961" s="95"/>
      <c r="Y961" s="95"/>
      <c r="Z961" s="95"/>
      <c r="AA961" s="95"/>
      <c r="AB961" s="95"/>
      <c r="AC961" s="95"/>
      <c r="AD961" s="95"/>
      <c r="AE961" s="113">
        <f t="shared" si="141"/>
        <v>0</v>
      </c>
      <c r="AF961" s="60">
        <f t="shared" si="142"/>
        <v>0</v>
      </c>
      <c r="AG961" s="60">
        <f t="shared" si="143"/>
        <v>0</v>
      </c>
      <c r="AH961" s="60">
        <f t="shared" si="144"/>
        <v>1</v>
      </c>
      <c r="AI961" s="60">
        <f t="shared" si="145"/>
        <v>0</v>
      </c>
      <c r="AJ961" s="60">
        <f t="shared" si="146"/>
        <v>0</v>
      </c>
      <c r="AK961" s="60">
        <f t="shared" si="147"/>
        <v>0</v>
      </c>
      <c r="AL961" s="60">
        <f t="shared" si="148"/>
        <v>0</v>
      </c>
      <c r="AM961" s="60">
        <f t="shared" si="149"/>
        <v>1</v>
      </c>
      <c r="AN961" s="60">
        <f t="shared" si="150"/>
        <v>0</v>
      </c>
      <c r="AP961" s="359" t="s">
        <v>3548</v>
      </c>
    </row>
    <row r="962" spans="1:42" ht="35.450000000000003" hidden="1" customHeight="1">
      <c r="A962" s="26" t="s">
        <v>1311</v>
      </c>
      <c r="B962" s="34" t="s">
        <v>1699</v>
      </c>
      <c r="C962" s="26">
        <v>303062</v>
      </c>
      <c r="D962" s="35" t="s">
        <v>1709</v>
      </c>
      <c r="E962" s="35" t="s">
        <v>601</v>
      </c>
      <c r="F962" s="36">
        <v>5</v>
      </c>
      <c r="G962" s="33"/>
      <c r="H962" s="34">
        <v>1</v>
      </c>
      <c r="I962" s="32"/>
      <c r="J962" s="32"/>
      <c r="K962" s="31"/>
      <c r="L962" s="31"/>
      <c r="M962" s="33"/>
      <c r="N962" s="39">
        <v>1428334.68</v>
      </c>
      <c r="O962" s="40" t="s">
        <v>1901</v>
      </c>
      <c r="P962" s="68">
        <v>1</v>
      </c>
      <c r="Q962" s="95" t="s">
        <v>1942</v>
      </c>
      <c r="R962" s="373">
        <v>0.9</v>
      </c>
      <c r="S962" s="431">
        <v>0.9</v>
      </c>
      <c r="T962" s="95"/>
      <c r="U962" s="95"/>
      <c r="V962" s="95"/>
      <c r="W962" s="95"/>
      <c r="X962" s="95"/>
      <c r="Y962" s="95"/>
      <c r="Z962" s="95"/>
      <c r="AA962" s="95"/>
      <c r="AB962" s="95"/>
      <c r="AC962" s="95"/>
      <c r="AD962" s="95"/>
      <c r="AE962" s="113">
        <f t="shared" si="141"/>
        <v>0</v>
      </c>
      <c r="AF962" s="60">
        <f t="shared" si="142"/>
        <v>0</v>
      </c>
      <c r="AG962" s="60">
        <f t="shared" si="143"/>
        <v>0</v>
      </c>
      <c r="AH962" s="60">
        <f t="shared" si="144"/>
        <v>1</v>
      </c>
      <c r="AI962" s="60">
        <f t="shared" si="145"/>
        <v>0</v>
      </c>
      <c r="AJ962" s="60">
        <f t="shared" si="146"/>
        <v>0</v>
      </c>
      <c r="AK962" s="60">
        <f t="shared" si="147"/>
        <v>0</v>
      </c>
      <c r="AL962" s="60">
        <f t="shared" si="148"/>
        <v>0</v>
      </c>
      <c r="AM962" s="60">
        <f t="shared" si="149"/>
        <v>1</v>
      </c>
      <c r="AN962" s="60">
        <f t="shared" si="150"/>
        <v>0</v>
      </c>
      <c r="AP962" s="359" t="s">
        <v>3548</v>
      </c>
    </row>
    <row r="963" spans="1:42" ht="35.450000000000003" hidden="1" customHeight="1">
      <c r="A963" s="26" t="s">
        <v>1311</v>
      </c>
      <c r="B963" s="34" t="s">
        <v>1699</v>
      </c>
      <c r="C963" s="26">
        <v>312448</v>
      </c>
      <c r="D963" s="35" t="s">
        <v>1723</v>
      </c>
      <c r="E963" s="35" t="s">
        <v>601</v>
      </c>
      <c r="F963" s="36">
        <v>5</v>
      </c>
      <c r="G963" s="33"/>
      <c r="H963" s="34">
        <v>1</v>
      </c>
      <c r="I963" s="32"/>
      <c r="J963" s="32"/>
      <c r="K963" s="31"/>
      <c r="L963" s="31"/>
      <c r="M963" s="33"/>
      <c r="N963" s="39">
        <v>2018447.79</v>
      </c>
      <c r="O963" s="40" t="s">
        <v>1901</v>
      </c>
      <c r="P963" s="68">
        <v>1</v>
      </c>
      <c r="Q963" s="95" t="s">
        <v>1942</v>
      </c>
      <c r="R963" s="373">
        <v>0.9</v>
      </c>
      <c r="S963" s="431">
        <v>0.9</v>
      </c>
      <c r="T963" s="95"/>
      <c r="U963" s="95"/>
      <c r="V963" s="95"/>
      <c r="W963" s="95"/>
      <c r="X963" s="95"/>
      <c r="Y963" s="95"/>
      <c r="Z963" s="95"/>
      <c r="AA963" s="95"/>
      <c r="AB963" s="95"/>
      <c r="AC963" s="95"/>
      <c r="AD963" s="95"/>
      <c r="AE963" s="113">
        <f t="shared" si="141"/>
        <v>0</v>
      </c>
      <c r="AF963" s="60">
        <f t="shared" si="142"/>
        <v>0</v>
      </c>
      <c r="AG963" s="60">
        <f t="shared" si="143"/>
        <v>0</v>
      </c>
      <c r="AH963" s="60">
        <f t="shared" si="144"/>
        <v>1</v>
      </c>
      <c r="AI963" s="60">
        <f t="shared" si="145"/>
        <v>0</v>
      </c>
      <c r="AJ963" s="60">
        <f t="shared" si="146"/>
        <v>0</v>
      </c>
      <c r="AK963" s="60">
        <f t="shared" si="147"/>
        <v>0</v>
      </c>
      <c r="AL963" s="60">
        <f t="shared" si="148"/>
        <v>0</v>
      </c>
      <c r="AM963" s="60">
        <f t="shared" si="149"/>
        <v>1</v>
      </c>
      <c r="AN963" s="60">
        <f t="shared" si="150"/>
        <v>0</v>
      </c>
      <c r="AP963" s="359" t="s">
        <v>3548</v>
      </c>
    </row>
    <row r="964" spans="1:42" ht="35.450000000000003" hidden="1" customHeight="1">
      <c r="A964" s="26" t="s">
        <v>1311</v>
      </c>
      <c r="B964" s="34" t="s">
        <v>1699</v>
      </c>
      <c r="C964" s="26">
        <v>302954</v>
      </c>
      <c r="D964" s="35" t="s">
        <v>1712</v>
      </c>
      <c r="E964" s="35" t="s">
        <v>1703</v>
      </c>
      <c r="F964" s="36">
        <v>6</v>
      </c>
      <c r="G964" s="33"/>
      <c r="H964" s="34">
        <v>1</v>
      </c>
      <c r="I964" s="32"/>
      <c r="J964" s="32"/>
      <c r="K964" s="31"/>
      <c r="L964" s="31"/>
      <c r="M964" s="33"/>
      <c r="N964" s="39">
        <v>1381008.6</v>
      </c>
      <c r="O964" s="40" t="s">
        <v>1901</v>
      </c>
      <c r="P964" s="68">
        <v>1</v>
      </c>
      <c r="Q964" s="95" t="s">
        <v>2131</v>
      </c>
      <c r="R964" s="317">
        <v>1</v>
      </c>
      <c r="S964" s="317">
        <v>1</v>
      </c>
      <c r="T964" s="95"/>
      <c r="U964" s="95"/>
      <c r="V964" s="95"/>
      <c r="W964" s="95"/>
      <c r="X964" s="95"/>
      <c r="Y964" s="95"/>
      <c r="Z964" s="95"/>
      <c r="AA964" s="95"/>
      <c r="AB964" s="95"/>
      <c r="AC964" s="95"/>
      <c r="AD964" s="95"/>
      <c r="AE964" s="113">
        <f t="shared" si="141"/>
        <v>0</v>
      </c>
      <c r="AF964" s="60">
        <f t="shared" si="142"/>
        <v>0</v>
      </c>
      <c r="AG964" s="60">
        <f t="shared" si="143"/>
        <v>0</v>
      </c>
      <c r="AH964" s="60">
        <f t="shared" si="144"/>
        <v>0</v>
      </c>
      <c r="AI964" s="60">
        <f t="shared" si="145"/>
        <v>1</v>
      </c>
      <c r="AJ964" s="60">
        <f t="shared" si="146"/>
        <v>0</v>
      </c>
      <c r="AK964" s="60">
        <f t="shared" si="147"/>
        <v>0</v>
      </c>
      <c r="AL964" s="60">
        <f t="shared" si="148"/>
        <v>0</v>
      </c>
      <c r="AM964" s="60">
        <f t="shared" si="149"/>
        <v>0</v>
      </c>
      <c r="AN964" s="60">
        <f t="shared" si="150"/>
        <v>1</v>
      </c>
      <c r="AP964" s="359" t="s">
        <v>3548</v>
      </c>
    </row>
    <row r="965" spans="1:42" ht="35.450000000000003" hidden="1" customHeight="1">
      <c r="A965" s="26" t="s">
        <v>1311</v>
      </c>
      <c r="B965" s="34" t="s">
        <v>1699</v>
      </c>
      <c r="C965" s="26">
        <v>302988</v>
      </c>
      <c r="D965" s="35" t="s">
        <v>1708</v>
      </c>
      <c r="E965" s="35" t="s">
        <v>1703</v>
      </c>
      <c r="F965" s="36">
        <v>6</v>
      </c>
      <c r="G965" s="33"/>
      <c r="H965" s="34">
        <v>1</v>
      </c>
      <c r="I965" s="32"/>
      <c r="J965" s="32"/>
      <c r="K965" s="31"/>
      <c r="L965" s="31"/>
      <c r="M965" s="33"/>
      <c r="N965" s="39">
        <v>1740293.68</v>
      </c>
      <c r="O965" s="40" t="s">
        <v>1901</v>
      </c>
      <c r="P965" s="68">
        <v>1</v>
      </c>
      <c r="Q965" s="283" t="s">
        <v>2131</v>
      </c>
      <c r="R965" s="317">
        <v>1</v>
      </c>
      <c r="S965" s="317">
        <v>1</v>
      </c>
      <c r="T965" s="95"/>
      <c r="U965" s="95"/>
      <c r="V965" s="95"/>
      <c r="W965" s="95"/>
      <c r="X965" s="95"/>
      <c r="Y965" s="95"/>
      <c r="Z965" s="95"/>
      <c r="AA965" s="95"/>
      <c r="AB965" s="95"/>
      <c r="AC965" s="95"/>
      <c r="AD965" s="95"/>
      <c r="AE965" s="113">
        <f t="shared" si="141"/>
        <v>0</v>
      </c>
      <c r="AF965" s="60">
        <f t="shared" si="142"/>
        <v>0</v>
      </c>
      <c r="AG965" s="60">
        <f t="shared" si="143"/>
        <v>0</v>
      </c>
      <c r="AH965" s="60">
        <f t="shared" si="144"/>
        <v>0</v>
      </c>
      <c r="AI965" s="60">
        <f t="shared" si="145"/>
        <v>1</v>
      </c>
      <c r="AJ965" s="60">
        <f t="shared" si="146"/>
        <v>0</v>
      </c>
      <c r="AK965" s="60">
        <f t="shared" si="147"/>
        <v>0</v>
      </c>
      <c r="AL965" s="60">
        <f t="shared" si="148"/>
        <v>0</v>
      </c>
      <c r="AM965" s="60">
        <f t="shared" si="149"/>
        <v>0</v>
      </c>
      <c r="AN965" s="60">
        <f t="shared" si="150"/>
        <v>1</v>
      </c>
      <c r="AP965" s="359" t="s">
        <v>3548</v>
      </c>
    </row>
    <row r="966" spans="1:42" ht="35.450000000000003" hidden="1" customHeight="1">
      <c r="A966" s="26" t="s">
        <v>1311</v>
      </c>
      <c r="B966" s="34" t="s">
        <v>1699</v>
      </c>
      <c r="C966" s="26">
        <v>302989</v>
      </c>
      <c r="D966" s="35" t="s">
        <v>1711</v>
      </c>
      <c r="E966" s="35" t="s">
        <v>1703</v>
      </c>
      <c r="F966" s="36">
        <v>6</v>
      </c>
      <c r="G966" s="33"/>
      <c r="H966" s="34">
        <v>1</v>
      </c>
      <c r="I966" s="32"/>
      <c r="J966" s="32"/>
      <c r="K966" s="31"/>
      <c r="L966" s="31"/>
      <c r="M966" s="33"/>
      <c r="N966" s="39">
        <v>1593451.38</v>
      </c>
      <c r="O966" s="40" t="s">
        <v>1901</v>
      </c>
      <c r="P966" s="68">
        <v>1</v>
      </c>
      <c r="Q966" s="283" t="s">
        <v>2131</v>
      </c>
      <c r="R966" s="317">
        <v>1</v>
      </c>
      <c r="S966" s="317">
        <v>1</v>
      </c>
      <c r="T966" s="95"/>
      <c r="U966" s="95"/>
      <c r="V966" s="95"/>
      <c r="W966" s="95"/>
      <c r="X966" s="95"/>
      <c r="Y966" s="95"/>
      <c r="Z966" s="95"/>
      <c r="AA966" s="95"/>
      <c r="AB966" s="95"/>
      <c r="AC966" s="95"/>
      <c r="AD966" s="95"/>
      <c r="AE966" s="113">
        <f t="shared" si="141"/>
        <v>0</v>
      </c>
      <c r="AF966" s="60">
        <f t="shared" si="142"/>
        <v>0</v>
      </c>
      <c r="AG966" s="60">
        <f t="shared" si="143"/>
        <v>0</v>
      </c>
      <c r="AH966" s="60">
        <f t="shared" si="144"/>
        <v>0</v>
      </c>
      <c r="AI966" s="60">
        <f t="shared" si="145"/>
        <v>1</v>
      </c>
      <c r="AJ966" s="60">
        <f t="shared" si="146"/>
        <v>0</v>
      </c>
      <c r="AK966" s="60">
        <f t="shared" si="147"/>
        <v>0</v>
      </c>
      <c r="AL966" s="60">
        <f t="shared" si="148"/>
        <v>0</v>
      </c>
      <c r="AM966" s="60">
        <f t="shared" si="149"/>
        <v>0</v>
      </c>
      <c r="AN966" s="60">
        <f t="shared" si="150"/>
        <v>1</v>
      </c>
      <c r="AP966" s="359" t="s">
        <v>3548</v>
      </c>
    </row>
    <row r="967" spans="1:42" ht="35.450000000000003" hidden="1" customHeight="1">
      <c r="A967" s="26" t="s">
        <v>1311</v>
      </c>
      <c r="B967" s="34" t="s">
        <v>1699</v>
      </c>
      <c r="C967" s="26">
        <v>302992</v>
      </c>
      <c r="D967" s="35" t="s">
        <v>1704</v>
      </c>
      <c r="E967" s="35" t="s">
        <v>1703</v>
      </c>
      <c r="F967" s="36">
        <v>6</v>
      </c>
      <c r="G967" s="33"/>
      <c r="H967" s="34">
        <v>1</v>
      </c>
      <c r="I967" s="32"/>
      <c r="J967" s="32"/>
      <c r="K967" s="31"/>
      <c r="L967" s="31"/>
      <c r="M967" s="33"/>
      <c r="N967" s="39">
        <v>622369.41</v>
      </c>
      <c r="O967" s="40" t="s">
        <v>1901</v>
      </c>
      <c r="P967" s="68">
        <v>1</v>
      </c>
      <c r="Q967" s="283" t="s">
        <v>2131</v>
      </c>
      <c r="R967" s="317">
        <v>1</v>
      </c>
      <c r="S967" s="317">
        <v>1</v>
      </c>
      <c r="T967" s="95"/>
      <c r="U967" s="95"/>
      <c r="V967" s="95"/>
      <c r="W967" s="95"/>
      <c r="X967" s="95"/>
      <c r="Y967" s="95"/>
      <c r="Z967" s="95"/>
      <c r="AA967" s="95"/>
      <c r="AB967" s="95"/>
      <c r="AC967" s="95"/>
      <c r="AD967" s="95"/>
      <c r="AE967" s="113">
        <f t="shared" si="141"/>
        <v>0</v>
      </c>
      <c r="AF967" s="60">
        <f t="shared" si="142"/>
        <v>0</v>
      </c>
      <c r="AG967" s="60">
        <f t="shared" si="143"/>
        <v>0</v>
      </c>
      <c r="AH967" s="60">
        <f t="shared" si="144"/>
        <v>0</v>
      </c>
      <c r="AI967" s="60">
        <f t="shared" si="145"/>
        <v>1</v>
      </c>
      <c r="AJ967" s="60">
        <f t="shared" si="146"/>
        <v>0</v>
      </c>
      <c r="AK967" s="60">
        <f t="shared" si="147"/>
        <v>0</v>
      </c>
      <c r="AL967" s="60">
        <f t="shared" si="148"/>
        <v>0</v>
      </c>
      <c r="AM967" s="60">
        <f t="shared" si="149"/>
        <v>0</v>
      </c>
      <c r="AN967" s="60">
        <f t="shared" si="150"/>
        <v>1</v>
      </c>
      <c r="AP967" s="359" t="s">
        <v>3548</v>
      </c>
    </row>
    <row r="968" spans="1:42" ht="35.450000000000003" hidden="1" customHeight="1">
      <c r="A968" s="26" t="s">
        <v>1311</v>
      </c>
      <c r="B968" s="34" t="s">
        <v>1699</v>
      </c>
      <c r="C968" s="26">
        <v>302993</v>
      </c>
      <c r="D968" s="35" t="s">
        <v>1702</v>
      </c>
      <c r="E968" s="35" t="s">
        <v>1703</v>
      </c>
      <c r="F968" s="36">
        <v>6</v>
      </c>
      <c r="G968" s="33"/>
      <c r="H968" s="34">
        <v>1</v>
      </c>
      <c r="I968" s="32"/>
      <c r="J968" s="32"/>
      <c r="K968" s="31"/>
      <c r="L968" s="31"/>
      <c r="M968" s="33"/>
      <c r="N968" s="39">
        <v>1130749.45</v>
      </c>
      <c r="O968" s="40" t="s">
        <v>1901</v>
      </c>
      <c r="P968" s="68">
        <v>1</v>
      </c>
      <c r="Q968" s="283" t="s">
        <v>2131</v>
      </c>
      <c r="R968" s="317">
        <v>1</v>
      </c>
      <c r="S968" s="317">
        <v>1</v>
      </c>
      <c r="T968" s="95"/>
      <c r="U968" s="95"/>
      <c r="V968" s="95"/>
      <c r="W968" s="95"/>
      <c r="X968" s="95"/>
      <c r="Y968" s="95"/>
      <c r="Z968" s="95"/>
      <c r="AA968" s="95"/>
      <c r="AB968" s="95"/>
      <c r="AC968" s="95"/>
      <c r="AD968" s="95"/>
      <c r="AE968" s="113">
        <f t="shared" ref="AE968:AE1031" si="151">IF($Q968="Reverted",1,0)</f>
        <v>0</v>
      </c>
      <c r="AF968" s="60">
        <f t="shared" ref="AF968:AF1031" si="152">IF($Q968="Not yet started",1,0)</f>
        <v>0</v>
      </c>
      <c r="AG968" s="60">
        <f t="shared" ref="AG968:AG1031" si="153">IF($Q968="Under Procurement",1,0)</f>
        <v>0</v>
      </c>
      <c r="AH968" s="60">
        <f t="shared" ref="AH968:AH1031" si="154">IF($Q968="Ongoing",1,0)</f>
        <v>0</v>
      </c>
      <c r="AI968" s="60">
        <f t="shared" ref="AI968:AI1031" si="155">IF($Q968="Completed",1,0)</f>
        <v>1</v>
      </c>
      <c r="AJ968" s="60">
        <f t="shared" ref="AJ968:AJ1031" si="156">IF($AE968=1,$H968,0)</f>
        <v>0</v>
      </c>
      <c r="AK968" s="60">
        <f t="shared" ref="AK968:AK1031" si="157">IF($AF968=1,$H968,0)</f>
        <v>0</v>
      </c>
      <c r="AL968" s="60">
        <f t="shared" ref="AL968:AL1031" si="158">IF($AG968=1,$H968,0)</f>
        <v>0</v>
      </c>
      <c r="AM968" s="60">
        <f t="shared" ref="AM968:AM1031" si="159">IF($AH968=1,$H968,0)</f>
        <v>0</v>
      </c>
      <c r="AN968" s="60">
        <f t="shared" ref="AN968:AN1031" si="160">IF($AI968=1,$H968,0)</f>
        <v>1</v>
      </c>
      <c r="AP968" s="359" t="s">
        <v>3548</v>
      </c>
    </row>
    <row r="969" spans="1:42" ht="35.450000000000003" hidden="1" customHeight="1">
      <c r="A969" s="26" t="s">
        <v>1311</v>
      </c>
      <c r="B969" s="34" t="s">
        <v>1699</v>
      </c>
      <c r="C969" s="26">
        <v>303010</v>
      </c>
      <c r="D969" s="35" t="s">
        <v>1705</v>
      </c>
      <c r="E969" s="35" t="s">
        <v>1703</v>
      </c>
      <c r="F969" s="36">
        <v>6</v>
      </c>
      <c r="G969" s="33"/>
      <c r="H969" s="34">
        <v>1</v>
      </c>
      <c r="I969" s="32"/>
      <c r="J969" s="32"/>
      <c r="K969" s="31"/>
      <c r="L969" s="31"/>
      <c r="M969" s="33"/>
      <c r="N969" s="39">
        <v>2014254.07</v>
      </c>
      <c r="O969" s="40" t="s">
        <v>1901</v>
      </c>
      <c r="P969" s="68">
        <v>1</v>
      </c>
      <c r="Q969" s="283" t="s">
        <v>2131</v>
      </c>
      <c r="R969" s="317">
        <v>1</v>
      </c>
      <c r="S969" s="317">
        <v>1</v>
      </c>
      <c r="T969" s="95"/>
      <c r="U969" s="95"/>
      <c r="V969" s="95"/>
      <c r="W969" s="95"/>
      <c r="X969" s="95"/>
      <c r="Y969" s="95"/>
      <c r="Z969" s="95"/>
      <c r="AA969" s="95"/>
      <c r="AB969" s="95"/>
      <c r="AC969" s="95"/>
      <c r="AD969" s="95"/>
      <c r="AE969" s="113">
        <f t="shared" si="151"/>
        <v>0</v>
      </c>
      <c r="AF969" s="60">
        <f t="shared" si="152"/>
        <v>0</v>
      </c>
      <c r="AG969" s="60">
        <f t="shared" si="153"/>
        <v>0</v>
      </c>
      <c r="AH969" s="60">
        <f t="shared" si="154"/>
        <v>0</v>
      </c>
      <c r="AI969" s="60">
        <f t="shared" si="155"/>
        <v>1</v>
      </c>
      <c r="AJ969" s="60">
        <f t="shared" si="156"/>
        <v>0</v>
      </c>
      <c r="AK969" s="60">
        <f t="shared" si="157"/>
        <v>0</v>
      </c>
      <c r="AL969" s="60">
        <f t="shared" si="158"/>
        <v>0</v>
      </c>
      <c r="AM969" s="60">
        <f t="shared" si="159"/>
        <v>0</v>
      </c>
      <c r="AN969" s="60">
        <f t="shared" si="160"/>
        <v>1</v>
      </c>
      <c r="AP969" s="359" t="s">
        <v>3548</v>
      </c>
    </row>
    <row r="970" spans="1:42" ht="35.450000000000003" hidden="1" customHeight="1">
      <c r="A970" s="26" t="s">
        <v>1311</v>
      </c>
      <c r="B970" s="34" t="s">
        <v>1699</v>
      </c>
      <c r="C970" s="26">
        <v>302955</v>
      </c>
      <c r="D970" s="35" t="s">
        <v>1706</v>
      </c>
      <c r="E970" s="35" t="s">
        <v>1707</v>
      </c>
      <c r="F970" s="36">
        <v>6</v>
      </c>
      <c r="G970" s="33"/>
      <c r="H970" s="34">
        <v>1</v>
      </c>
      <c r="I970" s="32"/>
      <c r="J970" s="32"/>
      <c r="K970" s="31"/>
      <c r="L970" s="31"/>
      <c r="M970" s="33"/>
      <c r="N970" s="39">
        <v>1284016.96</v>
      </c>
      <c r="O970" s="40" t="s">
        <v>1901</v>
      </c>
      <c r="P970" s="68">
        <v>1</v>
      </c>
      <c r="Q970" s="283" t="s">
        <v>2131</v>
      </c>
      <c r="R970" s="317">
        <v>1</v>
      </c>
      <c r="S970" s="317">
        <v>1</v>
      </c>
      <c r="T970" s="95"/>
      <c r="U970" s="95"/>
      <c r="V970" s="95"/>
      <c r="W970" s="95"/>
      <c r="X970" s="95"/>
      <c r="Y970" s="95"/>
      <c r="Z970" s="95"/>
      <c r="AA970" s="95"/>
      <c r="AB970" s="95"/>
      <c r="AC970" s="95"/>
      <c r="AD970" s="95"/>
      <c r="AE970" s="113">
        <f t="shared" si="151"/>
        <v>0</v>
      </c>
      <c r="AF970" s="60">
        <f t="shared" si="152"/>
        <v>0</v>
      </c>
      <c r="AG970" s="60">
        <f t="shared" si="153"/>
        <v>0</v>
      </c>
      <c r="AH970" s="60">
        <f t="shared" si="154"/>
        <v>0</v>
      </c>
      <c r="AI970" s="60">
        <f t="shared" si="155"/>
        <v>1</v>
      </c>
      <c r="AJ970" s="60">
        <f t="shared" si="156"/>
        <v>0</v>
      </c>
      <c r="AK970" s="60">
        <f t="shared" si="157"/>
        <v>0</v>
      </c>
      <c r="AL970" s="60">
        <f t="shared" si="158"/>
        <v>0</v>
      </c>
      <c r="AM970" s="60">
        <f t="shared" si="159"/>
        <v>0</v>
      </c>
      <c r="AN970" s="60">
        <f t="shared" si="160"/>
        <v>1</v>
      </c>
      <c r="AP970" s="359" t="s">
        <v>3548</v>
      </c>
    </row>
    <row r="971" spans="1:42" ht="35.450000000000003" hidden="1" customHeight="1">
      <c r="A971" s="26" t="s">
        <v>1311</v>
      </c>
      <c r="B971" s="34" t="s">
        <v>1564</v>
      </c>
      <c r="C971" s="26">
        <v>303168</v>
      </c>
      <c r="D971" s="35" t="s">
        <v>1565</v>
      </c>
      <c r="E971" s="35" t="s">
        <v>1566</v>
      </c>
      <c r="F971" s="36">
        <v>2</v>
      </c>
      <c r="G971" s="33"/>
      <c r="H971" s="34">
        <v>1</v>
      </c>
      <c r="I971" s="32"/>
      <c r="J971" s="32"/>
      <c r="K971" s="31"/>
      <c r="L971" s="31"/>
      <c r="M971" s="33"/>
      <c r="N971" s="39">
        <v>1552683.93</v>
      </c>
      <c r="O971" s="40" t="s">
        <v>1901</v>
      </c>
      <c r="P971" s="68">
        <v>1</v>
      </c>
      <c r="Q971" s="95" t="s">
        <v>1942</v>
      </c>
      <c r="R971" s="123">
        <v>0.94</v>
      </c>
      <c r="S971" s="123">
        <v>0.95</v>
      </c>
      <c r="T971" s="95"/>
      <c r="U971" s="95"/>
      <c r="V971" s="95"/>
      <c r="W971" s="95"/>
      <c r="X971" s="95"/>
      <c r="Y971" s="95"/>
      <c r="Z971" s="95"/>
      <c r="AA971" s="95"/>
      <c r="AB971" s="95"/>
      <c r="AC971" s="95"/>
      <c r="AD971" s="95"/>
      <c r="AE971" s="113">
        <f t="shared" si="151"/>
        <v>0</v>
      </c>
      <c r="AF971" s="60">
        <f t="shared" si="152"/>
        <v>0</v>
      </c>
      <c r="AG971" s="60">
        <f t="shared" si="153"/>
        <v>0</v>
      </c>
      <c r="AH971" s="60">
        <f t="shared" si="154"/>
        <v>1</v>
      </c>
      <c r="AI971" s="60">
        <f t="shared" si="155"/>
        <v>0</v>
      </c>
      <c r="AJ971" s="60">
        <f t="shared" si="156"/>
        <v>0</v>
      </c>
      <c r="AK971" s="60">
        <f t="shared" si="157"/>
        <v>0</v>
      </c>
      <c r="AL971" s="60">
        <f t="shared" si="158"/>
        <v>0</v>
      </c>
      <c r="AM971" s="60">
        <f t="shared" si="159"/>
        <v>1</v>
      </c>
      <c r="AN971" s="60">
        <f t="shared" si="160"/>
        <v>0</v>
      </c>
      <c r="AP971"/>
    </row>
    <row r="972" spans="1:42" ht="35.450000000000003" hidden="1" customHeight="1">
      <c r="A972" s="26" t="s">
        <v>1311</v>
      </c>
      <c r="B972" s="34" t="s">
        <v>1564</v>
      </c>
      <c r="C972" s="26">
        <v>303169</v>
      </c>
      <c r="D972" s="35" t="s">
        <v>1567</v>
      </c>
      <c r="E972" s="35" t="s">
        <v>1566</v>
      </c>
      <c r="F972" s="36">
        <v>2</v>
      </c>
      <c r="G972" s="33"/>
      <c r="H972" s="34">
        <v>1</v>
      </c>
      <c r="I972" s="32"/>
      <c r="J972" s="32"/>
      <c r="K972" s="31"/>
      <c r="L972" s="31"/>
      <c r="M972" s="33"/>
      <c r="N972" s="39">
        <v>821230.26</v>
      </c>
      <c r="O972" s="40" t="s">
        <v>1901</v>
      </c>
      <c r="P972" s="68">
        <v>1</v>
      </c>
      <c r="Q972" s="95" t="s">
        <v>2131</v>
      </c>
      <c r="R972" s="123">
        <v>0.98</v>
      </c>
      <c r="S972" s="123">
        <v>1</v>
      </c>
      <c r="T972" s="95"/>
      <c r="U972" s="95"/>
      <c r="V972" s="95"/>
      <c r="W972" s="95"/>
      <c r="X972" s="95"/>
      <c r="Y972" s="95"/>
      <c r="Z972" s="95"/>
      <c r="AA972" s="95"/>
      <c r="AB972" s="95"/>
      <c r="AC972" s="95"/>
      <c r="AD972" s="95"/>
      <c r="AE972" s="113">
        <f t="shared" si="151"/>
        <v>0</v>
      </c>
      <c r="AF972" s="60">
        <f t="shared" si="152"/>
        <v>0</v>
      </c>
      <c r="AG972" s="60">
        <f t="shared" si="153"/>
        <v>0</v>
      </c>
      <c r="AH972" s="60">
        <f t="shared" si="154"/>
        <v>0</v>
      </c>
      <c r="AI972" s="60">
        <f t="shared" si="155"/>
        <v>1</v>
      </c>
      <c r="AJ972" s="60">
        <f t="shared" si="156"/>
        <v>0</v>
      </c>
      <c r="AK972" s="60">
        <f t="shared" si="157"/>
        <v>0</v>
      </c>
      <c r="AL972" s="60">
        <f t="shared" si="158"/>
        <v>0</v>
      </c>
      <c r="AM972" s="60">
        <f t="shared" si="159"/>
        <v>0</v>
      </c>
      <c r="AN972" s="60">
        <f t="shared" si="160"/>
        <v>1</v>
      </c>
      <c r="AP972"/>
    </row>
    <row r="973" spans="1:42" ht="35.450000000000003" hidden="1" customHeight="1">
      <c r="A973" s="26" t="s">
        <v>1311</v>
      </c>
      <c r="B973" s="34" t="s">
        <v>1564</v>
      </c>
      <c r="C973" s="26">
        <v>303171</v>
      </c>
      <c r="D973" s="35" t="s">
        <v>1568</v>
      </c>
      <c r="E973" s="35" t="s">
        <v>1566</v>
      </c>
      <c r="F973" s="36">
        <v>2</v>
      </c>
      <c r="G973" s="33"/>
      <c r="H973" s="34">
        <v>1</v>
      </c>
      <c r="I973" s="32"/>
      <c r="J973" s="32"/>
      <c r="K973" s="31"/>
      <c r="L973" s="31"/>
      <c r="M973" s="33"/>
      <c r="N973" s="39">
        <v>836109.56</v>
      </c>
      <c r="O973" s="40" t="s">
        <v>1901</v>
      </c>
      <c r="P973" s="68">
        <v>1</v>
      </c>
      <c r="Q973" s="95" t="s">
        <v>2131</v>
      </c>
      <c r="R973" s="123">
        <v>0.98</v>
      </c>
      <c r="S973" s="123">
        <v>1</v>
      </c>
      <c r="T973" s="95"/>
      <c r="U973" s="95"/>
      <c r="V973" s="95"/>
      <c r="W973" s="95"/>
      <c r="X973" s="95"/>
      <c r="Y973" s="95"/>
      <c r="Z973" s="95"/>
      <c r="AA973" s="95"/>
      <c r="AB973" s="95"/>
      <c r="AC973" s="95"/>
      <c r="AD973" s="95"/>
      <c r="AE973" s="113">
        <f t="shared" si="151"/>
        <v>0</v>
      </c>
      <c r="AF973" s="60">
        <f t="shared" si="152"/>
        <v>0</v>
      </c>
      <c r="AG973" s="60">
        <f t="shared" si="153"/>
        <v>0</v>
      </c>
      <c r="AH973" s="60">
        <f t="shared" si="154"/>
        <v>0</v>
      </c>
      <c r="AI973" s="60">
        <f t="shared" si="155"/>
        <v>1</v>
      </c>
      <c r="AJ973" s="60">
        <f t="shared" si="156"/>
        <v>0</v>
      </c>
      <c r="AK973" s="60">
        <f t="shared" si="157"/>
        <v>0</v>
      </c>
      <c r="AL973" s="60">
        <f t="shared" si="158"/>
        <v>0</v>
      </c>
      <c r="AM973" s="60">
        <f t="shared" si="159"/>
        <v>0</v>
      </c>
      <c r="AN973" s="60">
        <f t="shared" si="160"/>
        <v>1</v>
      </c>
      <c r="AP973"/>
    </row>
    <row r="974" spans="1:42" ht="35.450000000000003" hidden="1" customHeight="1">
      <c r="A974" s="26" t="s">
        <v>1311</v>
      </c>
      <c r="B974" s="34" t="s">
        <v>1640</v>
      </c>
      <c r="C974" s="26">
        <v>120239</v>
      </c>
      <c r="D974" s="35" t="s">
        <v>1696</v>
      </c>
      <c r="E974" s="35" t="s">
        <v>1642</v>
      </c>
      <c r="F974" s="36">
        <v>1</v>
      </c>
      <c r="G974" s="33"/>
      <c r="H974" s="34">
        <v>1</v>
      </c>
      <c r="I974" s="32"/>
      <c r="J974" s="32"/>
      <c r="K974" s="31"/>
      <c r="L974" s="31"/>
      <c r="M974" s="33"/>
      <c r="N974" s="39">
        <v>938136.67</v>
      </c>
      <c r="O974" s="362" t="s">
        <v>1902</v>
      </c>
      <c r="P974" s="68">
        <v>1</v>
      </c>
      <c r="Q974" s="345" t="s">
        <v>1934</v>
      </c>
      <c r="R974" s="347"/>
      <c r="S974" s="99"/>
      <c r="T974" s="95"/>
      <c r="U974" s="95"/>
      <c r="V974" s="95"/>
      <c r="W974" s="95"/>
      <c r="X974" s="95"/>
      <c r="Y974" s="95"/>
      <c r="Z974" s="95"/>
      <c r="AA974" s="95"/>
      <c r="AB974" s="95"/>
      <c r="AC974" s="95"/>
      <c r="AD974" s="95"/>
      <c r="AE974" s="113">
        <f t="shared" si="151"/>
        <v>0</v>
      </c>
      <c r="AF974" s="60">
        <f t="shared" si="152"/>
        <v>0</v>
      </c>
      <c r="AG974" s="60">
        <f t="shared" si="153"/>
        <v>1</v>
      </c>
      <c r="AH974" s="60">
        <f t="shared" si="154"/>
        <v>0</v>
      </c>
      <c r="AI974" s="60">
        <f t="shared" si="155"/>
        <v>0</v>
      </c>
      <c r="AJ974" s="60">
        <f t="shared" si="156"/>
        <v>0</v>
      </c>
      <c r="AK974" s="60">
        <f t="shared" si="157"/>
        <v>0</v>
      </c>
      <c r="AL974" s="60">
        <f t="shared" si="158"/>
        <v>1</v>
      </c>
      <c r="AM974" s="60">
        <f t="shared" si="159"/>
        <v>0</v>
      </c>
      <c r="AN974" s="60">
        <f t="shared" si="160"/>
        <v>0</v>
      </c>
      <c r="AO974" t="s">
        <v>2133</v>
      </c>
      <c r="AP974" s="359" t="s">
        <v>3549</v>
      </c>
    </row>
    <row r="975" spans="1:42" ht="35.450000000000003" hidden="1" customHeight="1">
      <c r="A975" s="26" t="s">
        <v>1311</v>
      </c>
      <c r="B975" s="34" t="s">
        <v>1640</v>
      </c>
      <c r="C975" s="26">
        <v>120258</v>
      </c>
      <c r="D975" s="35" t="s">
        <v>1698</v>
      </c>
      <c r="E975" s="35" t="s">
        <v>1642</v>
      </c>
      <c r="F975" s="36">
        <v>1</v>
      </c>
      <c r="G975" s="33"/>
      <c r="H975" s="34">
        <v>1</v>
      </c>
      <c r="I975" s="32"/>
      <c r="J975" s="32"/>
      <c r="K975" s="31"/>
      <c r="L975" s="31"/>
      <c r="M975" s="33"/>
      <c r="N975" s="39">
        <v>1866055.02</v>
      </c>
      <c r="O975" s="362" t="s">
        <v>1902</v>
      </c>
      <c r="P975" s="68">
        <v>1</v>
      </c>
      <c r="Q975" s="345" t="s">
        <v>1934</v>
      </c>
      <c r="R975" s="347"/>
      <c r="S975" s="99"/>
      <c r="T975" s="95"/>
      <c r="U975" s="95"/>
      <c r="V975" s="95"/>
      <c r="W975" s="95"/>
      <c r="X975" s="95"/>
      <c r="Y975" s="95"/>
      <c r="Z975" s="95"/>
      <c r="AA975" s="95"/>
      <c r="AB975" s="95"/>
      <c r="AC975" s="95"/>
      <c r="AD975" s="95"/>
      <c r="AE975" s="113">
        <f t="shared" si="151"/>
        <v>0</v>
      </c>
      <c r="AF975" s="60">
        <f t="shared" si="152"/>
        <v>0</v>
      </c>
      <c r="AG975" s="60">
        <f t="shared" si="153"/>
        <v>1</v>
      </c>
      <c r="AH975" s="60">
        <f t="shared" si="154"/>
        <v>0</v>
      </c>
      <c r="AI975" s="60">
        <f t="shared" si="155"/>
        <v>0</v>
      </c>
      <c r="AJ975" s="60">
        <f t="shared" si="156"/>
        <v>0</v>
      </c>
      <c r="AK975" s="60">
        <f t="shared" si="157"/>
        <v>0</v>
      </c>
      <c r="AL975" s="60">
        <f t="shared" si="158"/>
        <v>1</v>
      </c>
      <c r="AM975" s="60">
        <f t="shared" si="159"/>
        <v>0</v>
      </c>
      <c r="AN975" s="60">
        <f t="shared" si="160"/>
        <v>0</v>
      </c>
      <c r="AO975" t="s">
        <v>2133</v>
      </c>
      <c r="AP975" s="359" t="s">
        <v>3549</v>
      </c>
    </row>
    <row r="976" spans="1:42" ht="35.450000000000003" hidden="1" customHeight="1">
      <c r="A976" s="26" t="s">
        <v>1311</v>
      </c>
      <c r="B976" s="34" t="s">
        <v>1640</v>
      </c>
      <c r="C976" s="26">
        <v>303230</v>
      </c>
      <c r="D976" s="35" t="s">
        <v>1641</v>
      </c>
      <c r="E976" s="35" t="s">
        <v>1642</v>
      </c>
      <c r="F976" s="36">
        <v>1</v>
      </c>
      <c r="G976" s="33"/>
      <c r="H976" s="34">
        <v>1</v>
      </c>
      <c r="I976" s="32"/>
      <c r="J976" s="32"/>
      <c r="K976" s="31"/>
      <c r="L976" s="31"/>
      <c r="M976" s="33"/>
      <c r="N976" s="39">
        <v>1657858.69</v>
      </c>
      <c r="O976" s="40" t="s">
        <v>1901</v>
      </c>
      <c r="P976" s="68">
        <v>1</v>
      </c>
      <c r="Q976" s="345" t="s">
        <v>3050</v>
      </c>
      <c r="R976" s="347"/>
      <c r="S976" s="99"/>
      <c r="T976" s="95"/>
      <c r="U976" s="95"/>
      <c r="V976" s="95"/>
      <c r="W976" s="95"/>
      <c r="X976" s="95"/>
      <c r="Y976" s="95"/>
      <c r="Z976" s="95"/>
      <c r="AA976" s="95"/>
      <c r="AB976" s="95"/>
      <c r="AC976" s="95"/>
      <c r="AD976" s="95"/>
      <c r="AE976" s="113">
        <f t="shared" si="151"/>
        <v>1</v>
      </c>
      <c r="AF976" s="60">
        <f t="shared" si="152"/>
        <v>0</v>
      </c>
      <c r="AG976" s="60">
        <f t="shared" si="153"/>
        <v>0</v>
      </c>
      <c r="AH976" s="60">
        <f t="shared" si="154"/>
        <v>0</v>
      </c>
      <c r="AI976" s="60">
        <f t="shared" si="155"/>
        <v>0</v>
      </c>
      <c r="AJ976" s="60">
        <f t="shared" si="156"/>
        <v>1</v>
      </c>
      <c r="AK976" s="60">
        <f t="shared" si="157"/>
        <v>0</v>
      </c>
      <c r="AL976" s="60">
        <f t="shared" si="158"/>
        <v>0</v>
      </c>
      <c r="AM976" s="60">
        <f t="shared" si="159"/>
        <v>0</v>
      </c>
      <c r="AN976" s="60">
        <f t="shared" si="160"/>
        <v>0</v>
      </c>
      <c r="AP976"/>
    </row>
    <row r="977" spans="1:43" ht="35.450000000000003" hidden="1" customHeight="1">
      <c r="A977" s="26" t="s">
        <v>1311</v>
      </c>
      <c r="B977" s="34" t="s">
        <v>1640</v>
      </c>
      <c r="C977" s="26">
        <v>303231</v>
      </c>
      <c r="D977" s="35" t="s">
        <v>1697</v>
      </c>
      <c r="E977" s="35" t="s">
        <v>1642</v>
      </c>
      <c r="F977" s="36">
        <v>1</v>
      </c>
      <c r="G977" s="33"/>
      <c r="H977" s="34">
        <v>1</v>
      </c>
      <c r="I977" s="32"/>
      <c r="J977" s="32"/>
      <c r="K977" s="31"/>
      <c r="L977" s="31"/>
      <c r="M977" s="33"/>
      <c r="N977" s="39">
        <v>2259021.5</v>
      </c>
      <c r="O977" s="40" t="s">
        <v>1901</v>
      </c>
      <c r="P977" s="68">
        <v>1</v>
      </c>
      <c r="Q977" s="345" t="s">
        <v>3050</v>
      </c>
      <c r="R977" s="347"/>
      <c r="S977" s="99"/>
      <c r="T977" s="95"/>
      <c r="U977" s="95"/>
      <c r="V977" s="95"/>
      <c r="W977" s="95"/>
      <c r="X977" s="95"/>
      <c r="Y977" s="95"/>
      <c r="Z977" s="95"/>
      <c r="AA977" s="95"/>
      <c r="AB977" s="95"/>
      <c r="AC977" s="95"/>
      <c r="AD977" s="95"/>
      <c r="AE977" s="113">
        <f t="shared" si="151"/>
        <v>1</v>
      </c>
      <c r="AF977" s="60">
        <f t="shared" si="152"/>
        <v>0</v>
      </c>
      <c r="AG977" s="60">
        <f t="shared" si="153"/>
        <v>0</v>
      </c>
      <c r="AH977" s="60">
        <f t="shared" si="154"/>
        <v>0</v>
      </c>
      <c r="AI977" s="60">
        <f t="shared" si="155"/>
        <v>0</v>
      </c>
      <c r="AJ977" s="60">
        <f t="shared" si="156"/>
        <v>1</v>
      </c>
      <c r="AK977" s="60">
        <f t="shared" si="157"/>
        <v>0</v>
      </c>
      <c r="AL977" s="60">
        <f t="shared" si="158"/>
        <v>0</v>
      </c>
      <c r="AM977" s="60">
        <f t="shared" si="159"/>
        <v>0</v>
      </c>
      <c r="AN977" s="60">
        <f t="shared" si="160"/>
        <v>0</v>
      </c>
      <c r="AP977"/>
    </row>
    <row r="978" spans="1:43" ht="35.450000000000003" hidden="1" customHeight="1">
      <c r="A978" s="26" t="s">
        <v>1311</v>
      </c>
      <c r="B978" s="34" t="s">
        <v>1640</v>
      </c>
      <c r="C978" s="26">
        <v>312952</v>
      </c>
      <c r="D978" s="35" t="s">
        <v>1643</v>
      </c>
      <c r="E978" s="35" t="s">
        <v>1642</v>
      </c>
      <c r="F978" s="36">
        <v>1</v>
      </c>
      <c r="G978" s="33"/>
      <c r="H978" s="34">
        <v>1</v>
      </c>
      <c r="I978" s="32"/>
      <c r="J978" s="32"/>
      <c r="K978" s="31"/>
      <c r="L978" s="31"/>
      <c r="M978" s="33"/>
      <c r="N978" s="39">
        <v>1382422.08</v>
      </c>
      <c r="O978" s="40" t="s">
        <v>1901</v>
      </c>
      <c r="P978" s="68">
        <v>1</v>
      </c>
      <c r="Q978" s="345" t="s">
        <v>3050</v>
      </c>
      <c r="R978" s="347"/>
      <c r="S978" s="99"/>
      <c r="T978" s="95"/>
      <c r="U978" s="95"/>
      <c r="V978" s="95"/>
      <c r="W978" s="95"/>
      <c r="X978" s="95"/>
      <c r="Y978" s="95"/>
      <c r="Z978" s="95"/>
      <c r="AA978" s="95"/>
      <c r="AB978" s="95"/>
      <c r="AC978" s="95"/>
      <c r="AD978" s="95"/>
      <c r="AE978" s="113">
        <f t="shared" si="151"/>
        <v>1</v>
      </c>
      <c r="AF978" s="60">
        <f t="shared" si="152"/>
        <v>0</v>
      </c>
      <c r="AG978" s="60">
        <f t="shared" si="153"/>
        <v>0</v>
      </c>
      <c r="AH978" s="60">
        <f t="shared" si="154"/>
        <v>0</v>
      </c>
      <c r="AI978" s="60">
        <f t="shared" si="155"/>
        <v>0</v>
      </c>
      <c r="AJ978" s="60">
        <f t="shared" si="156"/>
        <v>1</v>
      </c>
      <c r="AK978" s="60">
        <f t="shared" si="157"/>
        <v>0</v>
      </c>
      <c r="AL978" s="60">
        <f t="shared" si="158"/>
        <v>0</v>
      </c>
      <c r="AM978" s="60">
        <f t="shared" si="159"/>
        <v>0</v>
      </c>
      <c r="AN978" s="60">
        <f t="shared" si="160"/>
        <v>0</v>
      </c>
      <c r="AP978"/>
    </row>
    <row r="979" spans="1:43" ht="35.450000000000003" hidden="1" customHeight="1">
      <c r="A979" s="26" t="s">
        <v>1311</v>
      </c>
      <c r="B979" s="34" t="s">
        <v>1665</v>
      </c>
      <c r="C979" s="26">
        <v>303174</v>
      </c>
      <c r="D979" s="35" t="s">
        <v>1669</v>
      </c>
      <c r="E979" s="35" t="s">
        <v>1667</v>
      </c>
      <c r="F979" s="36">
        <v>6</v>
      </c>
      <c r="G979" s="33"/>
      <c r="H979" s="34">
        <v>1</v>
      </c>
      <c r="I979" s="32"/>
      <c r="J979" s="32"/>
      <c r="K979" s="31"/>
      <c r="L979" s="31"/>
      <c r="M979" s="33"/>
      <c r="N979" s="39">
        <v>1934925.66</v>
      </c>
      <c r="O979" s="40" t="s">
        <v>1901</v>
      </c>
      <c r="P979" s="68">
        <v>1</v>
      </c>
      <c r="Q979" s="95" t="s">
        <v>2170</v>
      </c>
      <c r="R979" s="354">
        <v>1</v>
      </c>
      <c r="S979" s="123">
        <v>1</v>
      </c>
      <c r="T979" s="133" t="s">
        <v>2171</v>
      </c>
      <c r="U979" s="95"/>
      <c r="V979" s="95"/>
      <c r="W979" s="95"/>
      <c r="X979" s="95"/>
      <c r="Y979" s="95"/>
      <c r="Z979" s="95"/>
      <c r="AA979" s="114" t="s">
        <v>2172</v>
      </c>
      <c r="AB979" s="114" t="s">
        <v>2173</v>
      </c>
      <c r="AC979" s="118" t="s">
        <v>2174</v>
      </c>
      <c r="AD979" s="166">
        <v>1913070.65</v>
      </c>
      <c r="AE979" s="113">
        <f t="shared" si="151"/>
        <v>0</v>
      </c>
      <c r="AF979" s="60">
        <f t="shared" si="152"/>
        <v>0</v>
      </c>
      <c r="AG979" s="60">
        <f t="shared" si="153"/>
        <v>0</v>
      </c>
      <c r="AH979" s="60">
        <f t="shared" si="154"/>
        <v>0</v>
      </c>
      <c r="AI979" s="60">
        <f t="shared" si="155"/>
        <v>1</v>
      </c>
      <c r="AJ979" s="60">
        <f t="shared" si="156"/>
        <v>0</v>
      </c>
      <c r="AK979" s="60">
        <f t="shared" si="157"/>
        <v>0</v>
      </c>
      <c r="AL979" s="60">
        <f t="shared" si="158"/>
        <v>0</v>
      </c>
      <c r="AM979" s="60">
        <f t="shared" si="159"/>
        <v>0</v>
      </c>
      <c r="AN979" s="60">
        <f t="shared" si="160"/>
        <v>1</v>
      </c>
      <c r="AP979"/>
    </row>
    <row r="980" spans="1:43" ht="35.450000000000003" hidden="1" customHeight="1">
      <c r="A980" s="26" t="s">
        <v>1311</v>
      </c>
      <c r="B980" s="34" t="s">
        <v>1665</v>
      </c>
      <c r="C980" s="26">
        <v>303177</v>
      </c>
      <c r="D980" s="35" t="s">
        <v>1668</v>
      </c>
      <c r="E980" s="35" t="s">
        <v>1667</v>
      </c>
      <c r="F980" s="36">
        <v>6</v>
      </c>
      <c r="G980" s="33"/>
      <c r="H980" s="34">
        <v>1</v>
      </c>
      <c r="I980" s="32"/>
      <c r="J980" s="32"/>
      <c r="K980" s="31"/>
      <c r="L980" s="31"/>
      <c r="M980" s="33"/>
      <c r="N980" s="39">
        <v>1823236.74</v>
      </c>
      <c r="O980" s="40" t="s">
        <v>1901</v>
      </c>
      <c r="P980" s="68">
        <v>1</v>
      </c>
      <c r="Q980" s="95" t="s">
        <v>2170</v>
      </c>
      <c r="R980" s="354">
        <v>1</v>
      </c>
      <c r="S980" s="123">
        <v>1</v>
      </c>
      <c r="T980" s="133" t="s">
        <v>2171</v>
      </c>
      <c r="U980" s="95"/>
      <c r="V980" s="95"/>
      <c r="W980" s="95"/>
      <c r="X980" s="95"/>
      <c r="Y980" s="95"/>
      <c r="Z980" s="95"/>
      <c r="AA980" s="114" t="s">
        <v>2172</v>
      </c>
      <c r="AB980" s="114" t="s">
        <v>2173</v>
      </c>
      <c r="AC980" s="118" t="s">
        <v>2174</v>
      </c>
      <c r="AD980" s="166">
        <v>2237468.87</v>
      </c>
      <c r="AE980" s="113">
        <f t="shared" si="151"/>
        <v>0</v>
      </c>
      <c r="AF980" s="60">
        <f t="shared" si="152"/>
        <v>0</v>
      </c>
      <c r="AG980" s="60">
        <f t="shared" si="153"/>
        <v>0</v>
      </c>
      <c r="AH980" s="60">
        <f t="shared" si="154"/>
        <v>0</v>
      </c>
      <c r="AI980" s="60">
        <f t="shared" si="155"/>
        <v>1</v>
      </c>
      <c r="AJ980" s="60">
        <f t="shared" si="156"/>
        <v>0</v>
      </c>
      <c r="AK980" s="60">
        <f t="shared" si="157"/>
        <v>0</v>
      </c>
      <c r="AL980" s="60">
        <f t="shared" si="158"/>
        <v>0</v>
      </c>
      <c r="AM980" s="60">
        <f t="shared" si="159"/>
        <v>0</v>
      </c>
      <c r="AN980" s="60">
        <f t="shared" si="160"/>
        <v>1</v>
      </c>
      <c r="AP980"/>
    </row>
    <row r="981" spans="1:43" ht="35.450000000000003" hidden="1" customHeight="1">
      <c r="A981" s="26" t="s">
        <v>1311</v>
      </c>
      <c r="B981" s="34" t="s">
        <v>1665</v>
      </c>
      <c r="C981" s="26">
        <v>303184</v>
      </c>
      <c r="D981" s="35" t="s">
        <v>1666</v>
      </c>
      <c r="E981" s="35" t="s">
        <v>1667</v>
      </c>
      <c r="F981" s="36">
        <v>6</v>
      </c>
      <c r="G981" s="33"/>
      <c r="H981" s="34">
        <v>1</v>
      </c>
      <c r="I981" s="32"/>
      <c r="J981" s="32"/>
      <c r="K981" s="31"/>
      <c r="L981" s="31"/>
      <c r="M981" s="33"/>
      <c r="N981" s="39">
        <v>2250748.96</v>
      </c>
      <c r="O981" s="40" t="s">
        <v>1901</v>
      </c>
      <c r="P981" s="68">
        <v>1</v>
      </c>
      <c r="Q981" s="95" t="s">
        <v>2170</v>
      </c>
      <c r="R981" s="354">
        <v>1</v>
      </c>
      <c r="S981" s="123">
        <v>1</v>
      </c>
      <c r="T981" s="133" t="s">
        <v>2171</v>
      </c>
      <c r="U981" s="95"/>
      <c r="V981" s="95"/>
      <c r="W981" s="95"/>
      <c r="X981" s="95"/>
      <c r="Y981" s="95"/>
      <c r="Z981" s="95"/>
      <c r="AA981" s="114" t="s">
        <v>2172</v>
      </c>
      <c r="AB981" s="114" t="s">
        <v>2173</v>
      </c>
      <c r="AC981" s="118" t="s">
        <v>2174</v>
      </c>
      <c r="AD981" s="166">
        <v>1813193.79</v>
      </c>
      <c r="AE981" s="113">
        <f t="shared" si="151"/>
        <v>0</v>
      </c>
      <c r="AF981" s="60">
        <f t="shared" si="152"/>
        <v>0</v>
      </c>
      <c r="AG981" s="60">
        <f t="shared" si="153"/>
        <v>0</v>
      </c>
      <c r="AH981" s="60">
        <f t="shared" si="154"/>
        <v>0</v>
      </c>
      <c r="AI981" s="60">
        <f t="shared" si="155"/>
        <v>1</v>
      </c>
      <c r="AJ981" s="60">
        <f t="shared" si="156"/>
        <v>0</v>
      </c>
      <c r="AK981" s="60">
        <f t="shared" si="157"/>
        <v>0</v>
      </c>
      <c r="AL981" s="60">
        <f t="shared" si="158"/>
        <v>0</v>
      </c>
      <c r="AM981" s="60">
        <f t="shared" si="159"/>
        <v>0</v>
      </c>
      <c r="AN981" s="60">
        <f t="shared" si="160"/>
        <v>1</v>
      </c>
      <c r="AP981"/>
    </row>
    <row r="982" spans="1:43" ht="35.450000000000003" hidden="1" customHeight="1">
      <c r="A982" s="26" t="s">
        <v>1311</v>
      </c>
      <c r="B982" s="34" t="s">
        <v>1367</v>
      </c>
      <c r="C982" s="26">
        <v>303195</v>
      </c>
      <c r="D982" s="35" t="s">
        <v>1397</v>
      </c>
      <c r="E982" s="35" t="s">
        <v>1369</v>
      </c>
      <c r="F982" s="36">
        <v>6</v>
      </c>
      <c r="G982" s="33"/>
      <c r="H982" s="34">
        <v>1</v>
      </c>
      <c r="I982" s="32"/>
      <c r="J982" s="32"/>
      <c r="K982" s="31"/>
      <c r="L982" s="31"/>
      <c r="M982" s="33"/>
      <c r="N982" s="39">
        <v>1191779.3700000001</v>
      </c>
      <c r="O982" s="40" t="s">
        <v>1901</v>
      </c>
      <c r="P982" s="68">
        <v>1</v>
      </c>
      <c r="Q982" s="95" t="s">
        <v>2170</v>
      </c>
      <c r="R982" s="354">
        <v>1</v>
      </c>
      <c r="S982" s="123">
        <v>1</v>
      </c>
      <c r="T982" s="95"/>
      <c r="U982" s="95"/>
      <c r="V982" s="95"/>
      <c r="W982" s="95"/>
      <c r="X982" s="95"/>
      <c r="Y982" s="95"/>
      <c r="Z982" s="95"/>
      <c r="AA982" s="95"/>
      <c r="AB982" s="95"/>
      <c r="AC982" s="95"/>
      <c r="AD982" s="95"/>
      <c r="AE982" s="113">
        <f t="shared" si="151"/>
        <v>0</v>
      </c>
      <c r="AF982" s="60">
        <f t="shared" si="152"/>
        <v>0</v>
      </c>
      <c r="AG982" s="60">
        <f t="shared" si="153"/>
        <v>0</v>
      </c>
      <c r="AH982" s="60">
        <f t="shared" si="154"/>
        <v>0</v>
      </c>
      <c r="AI982" s="60">
        <f t="shared" si="155"/>
        <v>1</v>
      </c>
      <c r="AJ982" s="60">
        <f t="shared" si="156"/>
        <v>0</v>
      </c>
      <c r="AK982" s="60">
        <f t="shared" si="157"/>
        <v>0</v>
      </c>
      <c r="AL982" s="60">
        <f t="shared" si="158"/>
        <v>0</v>
      </c>
      <c r="AM982" s="60">
        <f t="shared" si="159"/>
        <v>0</v>
      </c>
      <c r="AN982" s="60">
        <f t="shared" si="160"/>
        <v>1</v>
      </c>
      <c r="AP982"/>
    </row>
    <row r="983" spans="1:43" ht="35.450000000000003" hidden="1" customHeight="1">
      <c r="A983" s="26" t="s">
        <v>1311</v>
      </c>
      <c r="B983" s="34" t="s">
        <v>1367</v>
      </c>
      <c r="C983" s="26">
        <v>303198</v>
      </c>
      <c r="D983" s="35" t="s">
        <v>1370</v>
      </c>
      <c r="E983" s="35" t="s">
        <v>1369</v>
      </c>
      <c r="F983" s="36">
        <v>6</v>
      </c>
      <c r="G983" s="33"/>
      <c r="H983" s="34">
        <v>1</v>
      </c>
      <c r="I983" s="32"/>
      <c r="J983" s="32"/>
      <c r="K983" s="31"/>
      <c r="L983" s="31"/>
      <c r="M983" s="33"/>
      <c r="N983" s="39">
        <v>923407.94</v>
      </c>
      <c r="O983" s="40" t="s">
        <v>1901</v>
      </c>
      <c r="P983" s="68">
        <v>1</v>
      </c>
      <c r="Q983" s="95" t="s">
        <v>2170</v>
      </c>
      <c r="R983" s="354">
        <v>1</v>
      </c>
      <c r="S983" s="123">
        <v>1</v>
      </c>
      <c r="T983" s="95"/>
      <c r="U983" s="95"/>
      <c r="V983" s="95"/>
      <c r="W983" s="95"/>
      <c r="X983" s="95"/>
      <c r="Y983" s="95"/>
      <c r="Z983" s="95"/>
      <c r="AA983" s="95"/>
      <c r="AB983" s="95"/>
      <c r="AC983" s="95"/>
      <c r="AD983" s="95"/>
      <c r="AE983" s="113">
        <f t="shared" si="151"/>
        <v>0</v>
      </c>
      <c r="AF983" s="60">
        <f t="shared" si="152"/>
        <v>0</v>
      </c>
      <c r="AG983" s="60">
        <f t="shared" si="153"/>
        <v>0</v>
      </c>
      <c r="AH983" s="60">
        <f t="shared" si="154"/>
        <v>0</v>
      </c>
      <c r="AI983" s="60">
        <f t="shared" si="155"/>
        <v>1</v>
      </c>
      <c r="AJ983" s="60">
        <f t="shared" si="156"/>
        <v>0</v>
      </c>
      <c r="AK983" s="60">
        <f t="shared" si="157"/>
        <v>0</v>
      </c>
      <c r="AL983" s="60">
        <f t="shared" si="158"/>
        <v>0</v>
      </c>
      <c r="AM983" s="60">
        <f t="shared" si="159"/>
        <v>0</v>
      </c>
      <c r="AN983" s="60">
        <f t="shared" si="160"/>
        <v>1</v>
      </c>
      <c r="AP983"/>
    </row>
    <row r="984" spans="1:43" ht="35.450000000000003" hidden="1" customHeight="1">
      <c r="A984" s="26" t="s">
        <v>1311</v>
      </c>
      <c r="B984" s="34" t="s">
        <v>1367</v>
      </c>
      <c r="C984" s="26">
        <v>303199</v>
      </c>
      <c r="D984" s="35" t="s">
        <v>1368</v>
      </c>
      <c r="E984" s="35" t="s">
        <v>1369</v>
      </c>
      <c r="F984" s="36">
        <v>6</v>
      </c>
      <c r="G984" s="33"/>
      <c r="H984" s="34">
        <v>1</v>
      </c>
      <c r="I984" s="32"/>
      <c r="J984" s="32"/>
      <c r="K984" s="31"/>
      <c r="L984" s="31"/>
      <c r="M984" s="33"/>
      <c r="N984" s="39">
        <v>1196363.52</v>
      </c>
      <c r="O984" s="40" t="s">
        <v>1901</v>
      </c>
      <c r="P984" s="68">
        <v>1</v>
      </c>
      <c r="Q984" s="95" t="s">
        <v>2170</v>
      </c>
      <c r="R984" s="354">
        <v>1</v>
      </c>
      <c r="S984" s="123">
        <v>1</v>
      </c>
      <c r="T984" s="95"/>
      <c r="U984" s="95"/>
      <c r="V984" s="95"/>
      <c r="W984" s="95"/>
      <c r="X984" s="95"/>
      <c r="Y984" s="95"/>
      <c r="Z984" s="95"/>
      <c r="AA984" s="95"/>
      <c r="AB984" s="95"/>
      <c r="AC984" s="95"/>
      <c r="AD984" s="95"/>
      <c r="AE984" s="113">
        <f t="shared" si="151"/>
        <v>0</v>
      </c>
      <c r="AF984" s="60">
        <f t="shared" si="152"/>
        <v>0</v>
      </c>
      <c r="AG984" s="60">
        <f t="shared" si="153"/>
        <v>0</v>
      </c>
      <c r="AH984" s="60">
        <f t="shared" si="154"/>
        <v>0</v>
      </c>
      <c r="AI984" s="60">
        <f t="shared" si="155"/>
        <v>1</v>
      </c>
      <c r="AJ984" s="60">
        <f t="shared" si="156"/>
        <v>0</v>
      </c>
      <c r="AK984" s="60">
        <f t="shared" si="157"/>
        <v>0</v>
      </c>
      <c r="AL984" s="60">
        <f t="shared" si="158"/>
        <v>0</v>
      </c>
      <c r="AM984" s="60">
        <f t="shared" si="159"/>
        <v>0</v>
      </c>
      <c r="AN984" s="60">
        <f t="shared" si="160"/>
        <v>1</v>
      </c>
      <c r="AP984"/>
    </row>
    <row r="985" spans="1:43" ht="35.450000000000003" hidden="1" customHeight="1">
      <c r="A985" s="26" t="s">
        <v>1311</v>
      </c>
      <c r="B985" s="34" t="s">
        <v>1408</v>
      </c>
      <c r="C985" s="26">
        <v>303277</v>
      </c>
      <c r="D985" s="35" t="s">
        <v>1433</v>
      </c>
      <c r="E985" s="35" t="s">
        <v>1416</v>
      </c>
      <c r="F985" s="36">
        <v>1</v>
      </c>
      <c r="G985" s="33"/>
      <c r="H985" s="34">
        <v>1</v>
      </c>
      <c r="I985" s="32"/>
      <c r="J985" s="32"/>
      <c r="K985" s="31"/>
      <c r="L985" s="31"/>
      <c r="M985" s="33"/>
      <c r="N985" s="39">
        <v>627304.52</v>
      </c>
      <c r="O985" s="40" t="s">
        <v>1901</v>
      </c>
      <c r="P985" s="68">
        <v>1</v>
      </c>
      <c r="Q985" s="409" t="s">
        <v>1943</v>
      </c>
      <c r="R985" s="100">
        <v>0.5</v>
      </c>
      <c r="S985" s="317">
        <v>0.5</v>
      </c>
      <c r="T985" s="167">
        <f>DATE(2018,6,18)+96</f>
        <v>43365</v>
      </c>
      <c r="U985" s="95"/>
      <c r="V985" s="95"/>
      <c r="W985" s="95"/>
      <c r="X985" s="148">
        <v>43166</v>
      </c>
      <c r="Y985" s="148">
        <v>43174</v>
      </c>
      <c r="Z985" s="148">
        <v>43186</v>
      </c>
      <c r="AA985" s="148">
        <v>43213</v>
      </c>
      <c r="AB985" s="148">
        <v>43256</v>
      </c>
      <c r="AC985" s="117" t="s">
        <v>2100</v>
      </c>
      <c r="AD985" s="125">
        <v>621371.36</v>
      </c>
      <c r="AE985" s="113">
        <f t="shared" si="151"/>
        <v>0</v>
      </c>
      <c r="AF985" s="60">
        <f t="shared" si="152"/>
        <v>0</v>
      </c>
      <c r="AG985" s="60">
        <f t="shared" si="153"/>
        <v>0</v>
      </c>
      <c r="AH985" s="60">
        <f t="shared" si="154"/>
        <v>1</v>
      </c>
      <c r="AI985" s="60">
        <f t="shared" si="155"/>
        <v>0</v>
      </c>
      <c r="AJ985" s="60">
        <f t="shared" si="156"/>
        <v>0</v>
      </c>
      <c r="AK985" s="60">
        <f t="shared" si="157"/>
        <v>0</v>
      </c>
      <c r="AL985" s="60">
        <f t="shared" si="158"/>
        <v>0</v>
      </c>
      <c r="AM985" s="60">
        <f t="shared" si="159"/>
        <v>1</v>
      </c>
      <c r="AN985" s="60">
        <f t="shared" si="160"/>
        <v>0</v>
      </c>
      <c r="AO985" t="s">
        <v>3535</v>
      </c>
      <c r="AP985"/>
      <c r="AQ985" t="s">
        <v>3544</v>
      </c>
    </row>
    <row r="986" spans="1:43" ht="35.450000000000003" hidden="1" customHeight="1">
      <c r="A986" s="26" t="s">
        <v>1311</v>
      </c>
      <c r="B986" s="34" t="s">
        <v>1408</v>
      </c>
      <c r="C986" s="26">
        <v>312949</v>
      </c>
      <c r="D986" s="35" t="s">
        <v>1417</v>
      </c>
      <c r="E986" s="35" t="s">
        <v>1416</v>
      </c>
      <c r="F986" s="36">
        <v>1</v>
      </c>
      <c r="G986" s="33"/>
      <c r="H986" s="34">
        <v>1</v>
      </c>
      <c r="I986" s="32"/>
      <c r="J986" s="32"/>
      <c r="K986" s="31"/>
      <c r="L986" s="31"/>
      <c r="M986" s="33"/>
      <c r="N986" s="39">
        <v>484435.16</v>
      </c>
      <c r="O986" s="40" t="s">
        <v>1901</v>
      </c>
      <c r="P986" s="68">
        <v>1</v>
      </c>
      <c r="Q986" s="409" t="s">
        <v>1943</v>
      </c>
      <c r="R986" s="100">
        <v>0.5</v>
      </c>
      <c r="S986" s="317">
        <v>0.5</v>
      </c>
      <c r="T986" s="167">
        <f>DATE(2018,6,18)+96</f>
        <v>43365</v>
      </c>
      <c r="U986" s="95"/>
      <c r="V986" s="95"/>
      <c r="W986" s="95"/>
      <c r="X986" s="148">
        <v>43166</v>
      </c>
      <c r="Y986" s="148">
        <v>43174</v>
      </c>
      <c r="Z986" s="148">
        <v>43186</v>
      </c>
      <c r="AA986" s="148">
        <v>43213</v>
      </c>
      <c r="AB986" s="148">
        <v>43256</v>
      </c>
      <c r="AC986" s="117" t="s">
        <v>2100</v>
      </c>
      <c r="AD986" s="125">
        <v>479852.65</v>
      </c>
      <c r="AE986" s="113">
        <f t="shared" si="151"/>
        <v>0</v>
      </c>
      <c r="AF986" s="60">
        <f t="shared" si="152"/>
        <v>0</v>
      </c>
      <c r="AG986" s="60">
        <f t="shared" si="153"/>
        <v>0</v>
      </c>
      <c r="AH986" s="60">
        <f t="shared" si="154"/>
        <v>1</v>
      </c>
      <c r="AI986" s="60">
        <f t="shared" si="155"/>
        <v>0</v>
      </c>
      <c r="AJ986" s="60">
        <f t="shared" si="156"/>
        <v>0</v>
      </c>
      <c r="AK986" s="60">
        <f t="shared" si="157"/>
        <v>0</v>
      </c>
      <c r="AL986" s="60">
        <f t="shared" si="158"/>
        <v>0</v>
      </c>
      <c r="AM986" s="60">
        <f t="shared" si="159"/>
        <v>1</v>
      </c>
      <c r="AN986" s="60">
        <f t="shared" si="160"/>
        <v>0</v>
      </c>
      <c r="AO986" t="s">
        <v>3535</v>
      </c>
      <c r="AP986"/>
      <c r="AQ986" t="s">
        <v>3544</v>
      </c>
    </row>
    <row r="987" spans="1:43" ht="35.450000000000003" hidden="1" customHeight="1">
      <c r="A987" s="26" t="s">
        <v>1311</v>
      </c>
      <c r="B987" s="34" t="s">
        <v>1408</v>
      </c>
      <c r="C987" s="26">
        <v>312962</v>
      </c>
      <c r="D987" s="35" t="s">
        <v>1415</v>
      </c>
      <c r="E987" s="35" t="s">
        <v>1416</v>
      </c>
      <c r="F987" s="36">
        <v>1</v>
      </c>
      <c r="G987" s="33"/>
      <c r="H987" s="34">
        <v>1</v>
      </c>
      <c r="I987" s="32"/>
      <c r="J987" s="32"/>
      <c r="K987" s="31"/>
      <c r="L987" s="31"/>
      <c r="M987" s="33"/>
      <c r="N987" s="39">
        <v>586439.48</v>
      </c>
      <c r="O987" s="40" t="s">
        <v>1901</v>
      </c>
      <c r="P987" s="68">
        <v>1</v>
      </c>
      <c r="Q987" s="409" t="s">
        <v>1943</v>
      </c>
      <c r="R987" s="100">
        <v>0.5</v>
      </c>
      <c r="S987" s="317">
        <v>0.5</v>
      </c>
      <c r="T987" s="167">
        <f>DATE(2018,6,18)+96</f>
        <v>43365</v>
      </c>
      <c r="U987" s="95"/>
      <c r="V987" s="95"/>
      <c r="W987" s="95"/>
      <c r="X987" s="148">
        <v>43166</v>
      </c>
      <c r="Y987" s="148">
        <v>43174</v>
      </c>
      <c r="Z987" s="148">
        <v>43186</v>
      </c>
      <c r="AA987" s="148">
        <v>43213</v>
      </c>
      <c r="AB987" s="148">
        <v>43256</v>
      </c>
      <c r="AC987" s="117" t="s">
        <v>2100</v>
      </c>
      <c r="AD987" s="125">
        <v>580894.29</v>
      </c>
      <c r="AE987" s="113">
        <f t="shared" si="151"/>
        <v>0</v>
      </c>
      <c r="AF987" s="60">
        <f t="shared" si="152"/>
        <v>0</v>
      </c>
      <c r="AG987" s="60">
        <f t="shared" si="153"/>
        <v>0</v>
      </c>
      <c r="AH987" s="60">
        <f t="shared" si="154"/>
        <v>1</v>
      </c>
      <c r="AI987" s="60">
        <f t="shared" si="155"/>
        <v>0</v>
      </c>
      <c r="AJ987" s="60">
        <f t="shared" si="156"/>
        <v>0</v>
      </c>
      <c r="AK987" s="60">
        <f t="shared" si="157"/>
        <v>0</v>
      </c>
      <c r="AL987" s="60">
        <f t="shared" si="158"/>
        <v>0</v>
      </c>
      <c r="AM987" s="60">
        <f t="shared" si="159"/>
        <v>1</v>
      </c>
      <c r="AN987" s="60">
        <f t="shared" si="160"/>
        <v>0</v>
      </c>
      <c r="AO987" t="s">
        <v>3535</v>
      </c>
      <c r="AP987"/>
      <c r="AQ987" t="s">
        <v>3544</v>
      </c>
    </row>
    <row r="988" spans="1:43" ht="35.450000000000003" hidden="1" customHeight="1">
      <c r="A988" s="26" t="s">
        <v>1311</v>
      </c>
      <c r="B988" s="34" t="s">
        <v>1408</v>
      </c>
      <c r="C988" s="26">
        <v>303229</v>
      </c>
      <c r="D988" s="35" t="s">
        <v>1430</v>
      </c>
      <c r="E988" s="35" t="s">
        <v>1423</v>
      </c>
      <c r="F988" s="36">
        <v>1</v>
      </c>
      <c r="G988" s="33"/>
      <c r="H988" s="34">
        <v>1</v>
      </c>
      <c r="I988" s="32"/>
      <c r="J988" s="32"/>
      <c r="K988" s="31"/>
      <c r="L988" s="31"/>
      <c r="M988" s="33"/>
      <c r="N988" s="39">
        <v>457294.38</v>
      </c>
      <c r="O988" s="40" t="s">
        <v>1901</v>
      </c>
      <c r="P988" s="68">
        <v>1</v>
      </c>
      <c r="Q988" s="409" t="s">
        <v>1943</v>
      </c>
      <c r="R988" s="100">
        <v>0.16</v>
      </c>
      <c r="S988" s="317">
        <v>0.16</v>
      </c>
      <c r="T988" s="167">
        <f>DATE(2018,6,18)+96</f>
        <v>43365</v>
      </c>
      <c r="U988" s="95"/>
      <c r="V988" s="95"/>
      <c r="W988" s="95"/>
      <c r="X988" s="148">
        <v>43166</v>
      </c>
      <c r="Y988" s="148">
        <v>43174</v>
      </c>
      <c r="Z988" s="148">
        <v>43186</v>
      </c>
      <c r="AA988" s="148">
        <v>43213</v>
      </c>
      <c r="AB988" s="148">
        <v>43256</v>
      </c>
      <c r="AC988" s="117" t="s">
        <v>2100</v>
      </c>
      <c r="AD988" s="125">
        <v>452742</v>
      </c>
      <c r="AE988" s="113">
        <f t="shared" si="151"/>
        <v>0</v>
      </c>
      <c r="AF988" s="60">
        <f t="shared" si="152"/>
        <v>0</v>
      </c>
      <c r="AG988" s="60">
        <f t="shared" si="153"/>
        <v>0</v>
      </c>
      <c r="AH988" s="60">
        <f t="shared" si="154"/>
        <v>1</v>
      </c>
      <c r="AI988" s="60">
        <f t="shared" si="155"/>
        <v>0</v>
      </c>
      <c r="AJ988" s="60">
        <f t="shared" si="156"/>
        <v>0</v>
      </c>
      <c r="AK988" s="60">
        <f t="shared" si="157"/>
        <v>0</v>
      </c>
      <c r="AL988" s="60">
        <f t="shared" si="158"/>
        <v>0</v>
      </c>
      <c r="AM988" s="60">
        <f t="shared" si="159"/>
        <v>1</v>
      </c>
      <c r="AN988" s="60">
        <f t="shared" si="160"/>
        <v>0</v>
      </c>
      <c r="AO988" t="s">
        <v>3535</v>
      </c>
      <c r="AP988"/>
      <c r="AQ988" t="s">
        <v>3544</v>
      </c>
    </row>
    <row r="989" spans="1:43" ht="35.450000000000003" hidden="1" customHeight="1">
      <c r="A989" s="26" t="s">
        <v>1311</v>
      </c>
      <c r="B989" s="34" t="s">
        <v>1408</v>
      </c>
      <c r="C989" s="26">
        <v>312917</v>
      </c>
      <c r="D989" s="35" t="s">
        <v>1422</v>
      </c>
      <c r="E989" s="35" t="s">
        <v>1423</v>
      </c>
      <c r="F989" s="36">
        <v>1</v>
      </c>
      <c r="G989" s="33"/>
      <c r="H989" s="34">
        <v>1</v>
      </c>
      <c r="I989" s="32"/>
      <c r="J989" s="32"/>
      <c r="K989" s="31"/>
      <c r="L989" s="31"/>
      <c r="M989" s="33"/>
      <c r="N989" s="39">
        <v>616259.06999999995</v>
      </c>
      <c r="O989" s="40" t="s">
        <v>1901</v>
      </c>
      <c r="P989" s="68">
        <v>1</v>
      </c>
      <c r="Q989" s="409" t="s">
        <v>1943</v>
      </c>
      <c r="R989" s="100">
        <v>0.16</v>
      </c>
      <c r="S989" s="317">
        <v>0.16</v>
      </c>
      <c r="T989" s="167">
        <f>DATE(2018,6,18)+96</f>
        <v>43365</v>
      </c>
      <c r="U989" s="95"/>
      <c r="V989" s="95"/>
      <c r="W989" s="95"/>
      <c r="X989" s="148">
        <v>43166</v>
      </c>
      <c r="Y989" s="148">
        <v>43174</v>
      </c>
      <c r="Z989" s="148">
        <v>43186</v>
      </c>
      <c r="AA989" s="148">
        <v>43213</v>
      </c>
      <c r="AB989" s="148">
        <v>43256</v>
      </c>
      <c r="AC989" s="117" t="s">
        <v>2100</v>
      </c>
      <c r="AD989" s="125">
        <v>610118.41</v>
      </c>
      <c r="AE989" s="113">
        <f t="shared" si="151"/>
        <v>0</v>
      </c>
      <c r="AF989" s="60">
        <f t="shared" si="152"/>
        <v>0</v>
      </c>
      <c r="AG989" s="60">
        <f t="shared" si="153"/>
        <v>0</v>
      </c>
      <c r="AH989" s="60">
        <f t="shared" si="154"/>
        <v>1</v>
      </c>
      <c r="AI989" s="60">
        <f t="shared" si="155"/>
        <v>0</v>
      </c>
      <c r="AJ989" s="60">
        <f t="shared" si="156"/>
        <v>0</v>
      </c>
      <c r="AK989" s="60">
        <f t="shared" si="157"/>
        <v>0</v>
      </c>
      <c r="AL989" s="60">
        <f t="shared" si="158"/>
        <v>0</v>
      </c>
      <c r="AM989" s="60">
        <f t="shared" si="159"/>
        <v>1</v>
      </c>
      <c r="AN989" s="60">
        <f t="shared" si="160"/>
        <v>0</v>
      </c>
      <c r="AO989" t="s">
        <v>3535</v>
      </c>
      <c r="AP989"/>
      <c r="AQ989" t="s">
        <v>3544</v>
      </c>
    </row>
    <row r="990" spans="1:43" ht="35.450000000000003" hidden="1" customHeight="1">
      <c r="A990" s="26" t="s">
        <v>1311</v>
      </c>
      <c r="B990" s="34" t="s">
        <v>1408</v>
      </c>
      <c r="C990" s="26">
        <v>303251</v>
      </c>
      <c r="D990" s="35" t="s">
        <v>1435</v>
      </c>
      <c r="E990" s="35" t="s">
        <v>1436</v>
      </c>
      <c r="F990" s="36">
        <v>1</v>
      </c>
      <c r="G990" s="33"/>
      <c r="H990" s="34">
        <v>1</v>
      </c>
      <c r="I990" s="32"/>
      <c r="J990" s="32"/>
      <c r="K990" s="31"/>
      <c r="L990" s="31"/>
      <c r="M990" s="33"/>
      <c r="N990" s="39">
        <v>1027398.05</v>
      </c>
      <c r="O990" s="40" t="s">
        <v>1901</v>
      </c>
      <c r="P990" s="68">
        <v>1</v>
      </c>
      <c r="Q990" s="163" t="s">
        <v>1943</v>
      </c>
      <c r="R990" s="100">
        <v>0.97</v>
      </c>
      <c r="S990" s="317">
        <v>0.97</v>
      </c>
      <c r="T990" s="167">
        <f>DATE(2018,6,25)+96</f>
        <v>43372</v>
      </c>
      <c r="U990" s="95"/>
      <c r="V990" s="95"/>
      <c r="W990" s="95"/>
      <c r="X990" s="148">
        <v>43166</v>
      </c>
      <c r="Y990" s="148">
        <v>43174</v>
      </c>
      <c r="Z990" s="148">
        <v>43186</v>
      </c>
      <c r="AA990" s="148">
        <v>43213</v>
      </c>
      <c r="AB990" s="148">
        <v>43264</v>
      </c>
      <c r="AC990" s="117" t="s">
        <v>2101</v>
      </c>
      <c r="AD990" s="125">
        <v>1009106.87</v>
      </c>
      <c r="AE990" s="113">
        <f t="shared" si="151"/>
        <v>0</v>
      </c>
      <c r="AF990" s="60">
        <f t="shared" si="152"/>
        <v>0</v>
      </c>
      <c r="AG990" s="60">
        <f t="shared" si="153"/>
        <v>0</v>
      </c>
      <c r="AH990" s="60">
        <f t="shared" si="154"/>
        <v>1</v>
      </c>
      <c r="AI990" s="60">
        <f t="shared" si="155"/>
        <v>0</v>
      </c>
      <c r="AJ990" s="60">
        <f t="shared" si="156"/>
        <v>0</v>
      </c>
      <c r="AK990" s="60">
        <f t="shared" si="157"/>
        <v>0</v>
      </c>
      <c r="AL990" s="60">
        <f t="shared" si="158"/>
        <v>0</v>
      </c>
      <c r="AM990" s="60">
        <f t="shared" si="159"/>
        <v>1</v>
      </c>
      <c r="AN990" s="60">
        <f t="shared" si="160"/>
        <v>0</v>
      </c>
      <c r="AO990" t="s">
        <v>3535</v>
      </c>
      <c r="AP990"/>
      <c r="AQ990" t="s">
        <v>3544</v>
      </c>
    </row>
    <row r="991" spans="1:43" ht="35.450000000000003" hidden="1" customHeight="1">
      <c r="A991" s="26" t="s">
        <v>1311</v>
      </c>
      <c r="B991" s="34" t="s">
        <v>1408</v>
      </c>
      <c r="C991" s="26">
        <v>312902</v>
      </c>
      <c r="D991" s="35" t="s">
        <v>1447</v>
      </c>
      <c r="E991" s="35" t="s">
        <v>1436</v>
      </c>
      <c r="F991" s="36">
        <v>1</v>
      </c>
      <c r="G991" s="33"/>
      <c r="H991" s="34">
        <v>1</v>
      </c>
      <c r="I991" s="32"/>
      <c r="J991" s="32"/>
      <c r="K991" s="31"/>
      <c r="L991" s="31"/>
      <c r="M991" s="33"/>
      <c r="N991" s="39">
        <v>596480.43999999994</v>
      </c>
      <c r="O991" s="40" t="s">
        <v>1901</v>
      </c>
      <c r="P991" s="68">
        <v>1</v>
      </c>
      <c r="Q991" s="163" t="s">
        <v>1943</v>
      </c>
      <c r="R991" s="100">
        <v>0.97</v>
      </c>
      <c r="S991" s="317">
        <v>0.97</v>
      </c>
      <c r="T991" s="167">
        <f>DATE(2018,6,25)+96</f>
        <v>43372</v>
      </c>
      <c r="U991" s="95"/>
      <c r="V991" s="95"/>
      <c r="W991" s="95"/>
      <c r="X991" s="148">
        <v>43166</v>
      </c>
      <c r="Y991" s="148">
        <v>43174</v>
      </c>
      <c r="Z991" s="148">
        <v>43186</v>
      </c>
      <c r="AA991" s="148">
        <v>43213</v>
      </c>
      <c r="AB991" s="148">
        <v>43264</v>
      </c>
      <c r="AC991" s="117" t="s">
        <v>2101</v>
      </c>
      <c r="AD991" s="125">
        <v>588081.49</v>
      </c>
      <c r="AE991" s="113">
        <f t="shared" si="151"/>
        <v>0</v>
      </c>
      <c r="AF991" s="60">
        <f t="shared" si="152"/>
        <v>0</v>
      </c>
      <c r="AG991" s="60">
        <f t="shared" si="153"/>
        <v>0</v>
      </c>
      <c r="AH991" s="60">
        <f t="shared" si="154"/>
        <v>1</v>
      </c>
      <c r="AI991" s="60">
        <f t="shared" si="155"/>
        <v>0</v>
      </c>
      <c r="AJ991" s="60">
        <f t="shared" si="156"/>
        <v>0</v>
      </c>
      <c r="AK991" s="60">
        <f t="shared" si="157"/>
        <v>0</v>
      </c>
      <c r="AL991" s="60">
        <f t="shared" si="158"/>
        <v>0</v>
      </c>
      <c r="AM991" s="60">
        <f t="shared" si="159"/>
        <v>1</v>
      </c>
      <c r="AN991" s="60">
        <f t="shared" si="160"/>
        <v>0</v>
      </c>
      <c r="AO991" t="s">
        <v>3535</v>
      </c>
      <c r="AP991"/>
      <c r="AQ991" t="s">
        <v>3544</v>
      </c>
    </row>
    <row r="992" spans="1:43" ht="35.450000000000003" hidden="1" customHeight="1">
      <c r="A992" s="26" t="s">
        <v>1311</v>
      </c>
      <c r="B992" s="34" t="s">
        <v>1408</v>
      </c>
      <c r="C992" s="26">
        <v>312961</v>
      </c>
      <c r="D992" s="35" t="s">
        <v>1437</v>
      </c>
      <c r="E992" s="35" t="s">
        <v>1436</v>
      </c>
      <c r="F992" s="36">
        <v>1</v>
      </c>
      <c r="G992" s="33"/>
      <c r="H992" s="34">
        <v>1</v>
      </c>
      <c r="I992" s="32"/>
      <c r="J992" s="32"/>
      <c r="K992" s="31"/>
      <c r="L992" s="31"/>
      <c r="M992" s="33"/>
      <c r="N992" s="39">
        <v>466436.24</v>
      </c>
      <c r="O992" s="40" t="s">
        <v>1901</v>
      </c>
      <c r="P992" s="68">
        <v>1</v>
      </c>
      <c r="Q992" s="409" t="s">
        <v>1943</v>
      </c>
      <c r="R992" s="100">
        <v>0.18</v>
      </c>
      <c r="S992" s="317">
        <v>0.16</v>
      </c>
      <c r="T992" s="167">
        <f>DATE(2018,6,18)+96</f>
        <v>43365</v>
      </c>
      <c r="U992" s="95"/>
      <c r="V992" s="95"/>
      <c r="W992" s="95"/>
      <c r="X992" s="148">
        <v>43166</v>
      </c>
      <c r="Y992" s="148">
        <v>43174</v>
      </c>
      <c r="Z992" s="148">
        <v>43186</v>
      </c>
      <c r="AA992" s="148">
        <v>43213</v>
      </c>
      <c r="AB992" s="148">
        <v>43256</v>
      </c>
      <c r="AC992" s="117" t="s">
        <v>2100</v>
      </c>
      <c r="AD992" s="125">
        <v>461791.5</v>
      </c>
      <c r="AE992" s="113">
        <f t="shared" si="151"/>
        <v>0</v>
      </c>
      <c r="AF992" s="60">
        <f t="shared" si="152"/>
        <v>0</v>
      </c>
      <c r="AG992" s="60">
        <f t="shared" si="153"/>
        <v>0</v>
      </c>
      <c r="AH992" s="60">
        <f t="shared" si="154"/>
        <v>1</v>
      </c>
      <c r="AI992" s="60">
        <f t="shared" si="155"/>
        <v>0</v>
      </c>
      <c r="AJ992" s="60">
        <f t="shared" si="156"/>
        <v>0</v>
      </c>
      <c r="AK992" s="60">
        <f t="shared" si="157"/>
        <v>0</v>
      </c>
      <c r="AL992" s="60">
        <f t="shared" si="158"/>
        <v>0</v>
      </c>
      <c r="AM992" s="60">
        <f t="shared" si="159"/>
        <v>1</v>
      </c>
      <c r="AN992" s="60">
        <f t="shared" si="160"/>
        <v>0</v>
      </c>
      <c r="AO992" t="s">
        <v>3535</v>
      </c>
      <c r="AP992"/>
      <c r="AQ992" t="s">
        <v>3544</v>
      </c>
    </row>
    <row r="993" spans="1:43" ht="35.450000000000003" hidden="1" customHeight="1">
      <c r="A993" s="26" t="s">
        <v>1311</v>
      </c>
      <c r="B993" s="34" t="s">
        <v>1408</v>
      </c>
      <c r="C993" s="26">
        <v>303211</v>
      </c>
      <c r="D993" s="35" t="s">
        <v>1418</v>
      </c>
      <c r="E993" s="35" t="s">
        <v>1410</v>
      </c>
      <c r="F993" s="36">
        <v>2</v>
      </c>
      <c r="G993" s="33"/>
      <c r="H993" s="34">
        <v>1</v>
      </c>
      <c r="I993" s="32"/>
      <c r="J993" s="32"/>
      <c r="K993" s="31"/>
      <c r="L993" s="31"/>
      <c r="M993" s="33"/>
      <c r="N993" s="39">
        <v>659054.43000000005</v>
      </c>
      <c r="O993" s="40" t="s">
        <v>1901</v>
      </c>
      <c r="P993" s="68">
        <v>1</v>
      </c>
      <c r="Q993" s="409" t="s">
        <v>1943</v>
      </c>
      <c r="R993" s="100">
        <v>0.16</v>
      </c>
      <c r="S993" s="317">
        <v>0.16</v>
      </c>
      <c r="T993" s="167">
        <f>DATE(2018,6,18)+96</f>
        <v>43365</v>
      </c>
      <c r="U993" s="95"/>
      <c r="V993" s="95"/>
      <c r="W993" s="95"/>
      <c r="X993" s="148">
        <v>43166</v>
      </c>
      <c r="Y993" s="148">
        <v>43174</v>
      </c>
      <c r="Z993" s="148">
        <v>43186</v>
      </c>
      <c r="AA993" s="148">
        <v>43213</v>
      </c>
      <c r="AB993" s="148">
        <v>43256</v>
      </c>
      <c r="AC993" s="117" t="s">
        <v>2100</v>
      </c>
      <c r="AD993" s="125">
        <v>652943.56999999995</v>
      </c>
      <c r="AE993" s="113">
        <f t="shared" si="151"/>
        <v>0</v>
      </c>
      <c r="AF993" s="60">
        <f t="shared" si="152"/>
        <v>0</v>
      </c>
      <c r="AG993" s="60">
        <f t="shared" si="153"/>
        <v>0</v>
      </c>
      <c r="AH993" s="60">
        <f t="shared" si="154"/>
        <v>1</v>
      </c>
      <c r="AI993" s="60">
        <f t="shared" si="155"/>
        <v>0</v>
      </c>
      <c r="AJ993" s="60">
        <f t="shared" si="156"/>
        <v>0</v>
      </c>
      <c r="AK993" s="60">
        <f t="shared" si="157"/>
        <v>0</v>
      </c>
      <c r="AL993" s="60">
        <f t="shared" si="158"/>
        <v>0</v>
      </c>
      <c r="AM993" s="60">
        <f t="shared" si="159"/>
        <v>1</v>
      </c>
      <c r="AN993" s="60">
        <f t="shared" si="160"/>
        <v>0</v>
      </c>
      <c r="AO993" t="s">
        <v>3535</v>
      </c>
      <c r="AP993"/>
      <c r="AQ993" t="s">
        <v>3544</v>
      </c>
    </row>
    <row r="994" spans="1:43" ht="35.450000000000003" hidden="1" customHeight="1">
      <c r="A994" s="26" t="s">
        <v>1311</v>
      </c>
      <c r="B994" s="34" t="s">
        <v>1408</v>
      </c>
      <c r="C994" s="26">
        <v>303245</v>
      </c>
      <c r="D994" s="35" t="s">
        <v>1421</v>
      </c>
      <c r="E994" s="35" t="s">
        <v>1410</v>
      </c>
      <c r="F994" s="36">
        <v>2</v>
      </c>
      <c r="G994" s="33"/>
      <c r="H994" s="34">
        <v>1</v>
      </c>
      <c r="I994" s="32"/>
      <c r="J994" s="32"/>
      <c r="K994" s="31"/>
      <c r="L994" s="31"/>
      <c r="M994" s="33"/>
      <c r="N994" s="39">
        <v>577903.93000000005</v>
      </c>
      <c r="O994" s="40" t="s">
        <v>1901</v>
      </c>
      <c r="P994" s="68">
        <v>1</v>
      </c>
      <c r="Q994" s="163" t="s">
        <v>1943</v>
      </c>
      <c r="R994" s="100">
        <v>0.93</v>
      </c>
      <c r="S994" s="317">
        <v>0.97</v>
      </c>
      <c r="T994" s="167">
        <f>DATE(2018,6,14)+96</f>
        <v>43361</v>
      </c>
      <c r="U994" s="95"/>
      <c r="V994" s="95"/>
      <c r="W994" s="95"/>
      <c r="X994" s="148">
        <v>43166</v>
      </c>
      <c r="Y994" s="148">
        <v>43174</v>
      </c>
      <c r="Z994" s="148">
        <v>43186</v>
      </c>
      <c r="AA994" s="148">
        <v>43213</v>
      </c>
      <c r="AB994" s="148">
        <v>43255</v>
      </c>
      <c r="AC994" s="118" t="s">
        <v>2102</v>
      </c>
      <c r="AD994" s="109">
        <v>571012.45700000005</v>
      </c>
      <c r="AE994" s="113">
        <f t="shared" si="151"/>
        <v>0</v>
      </c>
      <c r="AF994" s="60">
        <f t="shared" si="152"/>
        <v>0</v>
      </c>
      <c r="AG994" s="60">
        <f t="shared" si="153"/>
        <v>0</v>
      </c>
      <c r="AH994" s="60">
        <f t="shared" si="154"/>
        <v>1</v>
      </c>
      <c r="AI994" s="60">
        <f t="shared" si="155"/>
        <v>0</v>
      </c>
      <c r="AJ994" s="60">
        <f t="shared" si="156"/>
        <v>0</v>
      </c>
      <c r="AK994" s="60">
        <f t="shared" si="157"/>
        <v>0</v>
      </c>
      <c r="AL994" s="60">
        <f t="shared" si="158"/>
        <v>0</v>
      </c>
      <c r="AM994" s="60">
        <f t="shared" si="159"/>
        <v>1</v>
      </c>
      <c r="AN994" s="60">
        <f t="shared" si="160"/>
        <v>0</v>
      </c>
      <c r="AP994"/>
      <c r="AQ994" t="s">
        <v>3544</v>
      </c>
    </row>
    <row r="995" spans="1:43" ht="35.450000000000003" hidden="1" customHeight="1">
      <c r="A995" s="26" t="s">
        <v>1311</v>
      </c>
      <c r="B995" s="34" t="s">
        <v>1408</v>
      </c>
      <c r="C995" s="26">
        <v>303246</v>
      </c>
      <c r="D995" s="35" t="s">
        <v>1428</v>
      </c>
      <c r="E995" s="35" t="s">
        <v>1410</v>
      </c>
      <c r="F995" s="36">
        <v>2</v>
      </c>
      <c r="G995" s="33"/>
      <c r="H995" s="34">
        <v>1</v>
      </c>
      <c r="I995" s="32"/>
      <c r="J995" s="32"/>
      <c r="K995" s="31"/>
      <c r="L995" s="31"/>
      <c r="M995" s="33"/>
      <c r="N995" s="39">
        <v>605633.91</v>
      </c>
      <c r="O995" s="40" t="s">
        <v>1901</v>
      </c>
      <c r="P995" s="68">
        <v>1</v>
      </c>
      <c r="Q995" s="163" t="s">
        <v>1943</v>
      </c>
      <c r="R995" s="100">
        <v>0.93</v>
      </c>
      <c r="S995" s="317">
        <v>0.97</v>
      </c>
      <c r="T995" s="167">
        <f>DATE(2018,6,14)+96</f>
        <v>43361</v>
      </c>
      <c r="U995" s="95"/>
      <c r="V995" s="95"/>
      <c r="W995" s="95"/>
      <c r="X995" s="148">
        <v>43166</v>
      </c>
      <c r="Y995" s="148">
        <v>43174</v>
      </c>
      <c r="Z995" s="148">
        <v>43186</v>
      </c>
      <c r="AA995" s="148">
        <v>43213</v>
      </c>
      <c r="AB995" s="148">
        <v>43255</v>
      </c>
      <c r="AC995" s="118" t="s">
        <v>2102</v>
      </c>
      <c r="AD995" s="109">
        <v>599603.80000000005</v>
      </c>
      <c r="AE995" s="113">
        <f t="shared" si="151"/>
        <v>0</v>
      </c>
      <c r="AF995" s="60">
        <f t="shared" si="152"/>
        <v>0</v>
      </c>
      <c r="AG995" s="60">
        <f t="shared" si="153"/>
        <v>0</v>
      </c>
      <c r="AH995" s="60">
        <f t="shared" si="154"/>
        <v>1</v>
      </c>
      <c r="AI995" s="60">
        <f t="shared" si="155"/>
        <v>0</v>
      </c>
      <c r="AJ995" s="60">
        <f t="shared" si="156"/>
        <v>0</v>
      </c>
      <c r="AK995" s="60">
        <f t="shared" si="157"/>
        <v>0</v>
      </c>
      <c r="AL995" s="60">
        <f t="shared" si="158"/>
        <v>0</v>
      </c>
      <c r="AM995" s="60">
        <f t="shared" si="159"/>
        <v>1</v>
      </c>
      <c r="AN995" s="60">
        <f t="shared" si="160"/>
        <v>0</v>
      </c>
      <c r="AP995"/>
      <c r="AQ995" t="s">
        <v>3544</v>
      </c>
    </row>
    <row r="996" spans="1:43" ht="35.450000000000003" hidden="1" customHeight="1">
      <c r="A996" s="26" t="s">
        <v>1311</v>
      </c>
      <c r="B996" s="34" t="s">
        <v>1408</v>
      </c>
      <c r="C996" s="26">
        <v>303248</v>
      </c>
      <c r="D996" s="35" t="s">
        <v>1452</v>
      </c>
      <c r="E996" s="35" t="s">
        <v>1410</v>
      </c>
      <c r="F996" s="36">
        <v>2</v>
      </c>
      <c r="G996" s="33"/>
      <c r="H996" s="34">
        <v>1</v>
      </c>
      <c r="I996" s="32"/>
      <c r="J996" s="32"/>
      <c r="K996" s="31"/>
      <c r="L996" s="31"/>
      <c r="M996" s="33"/>
      <c r="N996" s="39">
        <v>659889.99</v>
      </c>
      <c r="O996" s="40" t="s">
        <v>1901</v>
      </c>
      <c r="P996" s="68">
        <v>1</v>
      </c>
      <c r="Q996" s="409" t="s">
        <v>1943</v>
      </c>
      <c r="R996" s="100">
        <v>0.16</v>
      </c>
      <c r="S996" s="317">
        <v>0.16</v>
      </c>
      <c r="T996" s="167">
        <f>DATE(2018,6,18)+96</f>
        <v>43365</v>
      </c>
      <c r="U996" s="95"/>
      <c r="V996" s="95"/>
      <c r="W996" s="95"/>
      <c r="X996" s="148">
        <v>43166</v>
      </c>
      <c r="Y996" s="148">
        <v>43174</v>
      </c>
      <c r="Z996" s="148">
        <v>43186</v>
      </c>
      <c r="AA996" s="148">
        <v>43213</v>
      </c>
      <c r="AB996" s="148">
        <v>43256</v>
      </c>
      <c r="AC996" s="118" t="s">
        <v>2100</v>
      </c>
      <c r="AD996" s="109">
        <v>653772.56999999995</v>
      </c>
      <c r="AE996" s="113">
        <f t="shared" si="151"/>
        <v>0</v>
      </c>
      <c r="AF996" s="60">
        <f t="shared" si="152"/>
        <v>0</v>
      </c>
      <c r="AG996" s="60">
        <f t="shared" si="153"/>
        <v>0</v>
      </c>
      <c r="AH996" s="60">
        <f t="shared" si="154"/>
        <v>1</v>
      </c>
      <c r="AI996" s="60">
        <f t="shared" si="155"/>
        <v>0</v>
      </c>
      <c r="AJ996" s="60">
        <f t="shared" si="156"/>
        <v>0</v>
      </c>
      <c r="AK996" s="60">
        <f t="shared" si="157"/>
        <v>0</v>
      </c>
      <c r="AL996" s="60">
        <f t="shared" si="158"/>
        <v>0</v>
      </c>
      <c r="AM996" s="60">
        <f t="shared" si="159"/>
        <v>1</v>
      </c>
      <c r="AN996" s="60">
        <f t="shared" si="160"/>
        <v>0</v>
      </c>
      <c r="AO996" t="s">
        <v>3535</v>
      </c>
      <c r="AP996"/>
      <c r="AQ996" t="s">
        <v>3544</v>
      </c>
    </row>
    <row r="997" spans="1:43" ht="35.450000000000003" hidden="1" customHeight="1">
      <c r="A997" s="26" t="s">
        <v>1311</v>
      </c>
      <c r="B997" s="34" t="s">
        <v>1408</v>
      </c>
      <c r="C997" s="26">
        <v>303260</v>
      </c>
      <c r="D997" s="35" t="s">
        <v>1446</v>
      </c>
      <c r="E997" s="35" t="s">
        <v>1410</v>
      </c>
      <c r="F997" s="36">
        <v>2</v>
      </c>
      <c r="G997" s="33"/>
      <c r="H997" s="34">
        <v>1</v>
      </c>
      <c r="I997" s="32"/>
      <c r="J997" s="32"/>
      <c r="K997" s="31"/>
      <c r="L997" s="31"/>
      <c r="M997" s="33"/>
      <c r="N997" s="39">
        <v>663993.05000000005</v>
      </c>
      <c r="O997" s="40" t="s">
        <v>1901</v>
      </c>
      <c r="P997" s="68">
        <v>1</v>
      </c>
      <c r="Q997" s="163" t="s">
        <v>1943</v>
      </c>
      <c r="R997" s="100">
        <v>0.93</v>
      </c>
      <c r="S997" s="317">
        <v>0.97</v>
      </c>
      <c r="T997" s="167">
        <f>DATE(2018,6,14)+96</f>
        <v>43361</v>
      </c>
      <c r="U997" s="95"/>
      <c r="V997" s="95"/>
      <c r="W997" s="95"/>
      <c r="X997" s="148">
        <v>43166</v>
      </c>
      <c r="Y997" s="148">
        <v>43174</v>
      </c>
      <c r="Z997" s="148">
        <v>43186</v>
      </c>
      <c r="AA997" s="148">
        <v>43213</v>
      </c>
      <c r="AB997" s="148">
        <v>43255</v>
      </c>
      <c r="AC997" s="118" t="s">
        <v>2102</v>
      </c>
      <c r="AD997" s="109">
        <v>657672.6</v>
      </c>
      <c r="AE997" s="113">
        <f t="shared" si="151"/>
        <v>0</v>
      </c>
      <c r="AF997" s="60">
        <f t="shared" si="152"/>
        <v>0</v>
      </c>
      <c r="AG997" s="60">
        <f t="shared" si="153"/>
        <v>0</v>
      </c>
      <c r="AH997" s="60">
        <f t="shared" si="154"/>
        <v>1</v>
      </c>
      <c r="AI997" s="60">
        <f t="shared" si="155"/>
        <v>0</v>
      </c>
      <c r="AJ997" s="60">
        <f t="shared" si="156"/>
        <v>0</v>
      </c>
      <c r="AK997" s="60">
        <f t="shared" si="157"/>
        <v>0</v>
      </c>
      <c r="AL997" s="60">
        <f t="shared" si="158"/>
        <v>0</v>
      </c>
      <c r="AM997" s="60">
        <f t="shared" si="159"/>
        <v>1</v>
      </c>
      <c r="AN997" s="60">
        <f t="shared" si="160"/>
        <v>0</v>
      </c>
      <c r="AO997" t="s">
        <v>3535</v>
      </c>
      <c r="AP997"/>
      <c r="AQ997" t="s">
        <v>3544</v>
      </c>
    </row>
    <row r="998" spans="1:43" ht="35.450000000000003" hidden="1" customHeight="1">
      <c r="A998" s="26" t="s">
        <v>1311</v>
      </c>
      <c r="B998" s="34" t="s">
        <v>1408</v>
      </c>
      <c r="C998" s="26">
        <v>312923</v>
      </c>
      <c r="D998" s="35" t="s">
        <v>1425</v>
      </c>
      <c r="E998" s="35" t="s">
        <v>1410</v>
      </c>
      <c r="F998" s="36">
        <v>2</v>
      </c>
      <c r="G998" s="33"/>
      <c r="H998" s="34">
        <v>1</v>
      </c>
      <c r="I998" s="32"/>
      <c r="J998" s="32"/>
      <c r="K998" s="31"/>
      <c r="L998" s="31"/>
      <c r="M998" s="33"/>
      <c r="N998" s="39">
        <v>479603.42</v>
      </c>
      <c r="O998" s="40" t="s">
        <v>1901</v>
      </c>
      <c r="P998" s="68">
        <v>1</v>
      </c>
      <c r="Q998" s="409" t="s">
        <v>1943</v>
      </c>
      <c r="R998" s="100">
        <v>0.16</v>
      </c>
      <c r="S998" s="317">
        <v>0.16</v>
      </c>
      <c r="T998" s="167">
        <f>DATE(2018,6,18)+96</f>
        <v>43365</v>
      </c>
      <c r="U998" s="95"/>
      <c r="V998" s="95"/>
      <c r="W998" s="95"/>
      <c r="X998" s="148">
        <v>43166</v>
      </c>
      <c r="Y998" s="148">
        <v>43174</v>
      </c>
      <c r="Z998" s="148">
        <v>43186</v>
      </c>
      <c r="AA998" s="148">
        <v>43213</v>
      </c>
      <c r="AB998" s="148">
        <v>43256</v>
      </c>
      <c r="AC998" s="118" t="s">
        <v>2100</v>
      </c>
      <c r="AD998" s="109">
        <v>475162.71</v>
      </c>
      <c r="AE998" s="113">
        <f t="shared" si="151"/>
        <v>0</v>
      </c>
      <c r="AF998" s="60">
        <f t="shared" si="152"/>
        <v>0</v>
      </c>
      <c r="AG998" s="60">
        <f t="shared" si="153"/>
        <v>0</v>
      </c>
      <c r="AH998" s="60">
        <f t="shared" si="154"/>
        <v>1</v>
      </c>
      <c r="AI998" s="60">
        <f t="shared" si="155"/>
        <v>0</v>
      </c>
      <c r="AJ998" s="60">
        <f t="shared" si="156"/>
        <v>0</v>
      </c>
      <c r="AK998" s="60">
        <f t="shared" si="157"/>
        <v>0</v>
      </c>
      <c r="AL998" s="60">
        <f t="shared" si="158"/>
        <v>0</v>
      </c>
      <c r="AM998" s="60">
        <f t="shared" si="159"/>
        <v>1</v>
      </c>
      <c r="AN998" s="60">
        <f t="shared" si="160"/>
        <v>0</v>
      </c>
      <c r="AO998" t="s">
        <v>3535</v>
      </c>
      <c r="AP998"/>
      <c r="AQ998" t="s">
        <v>3544</v>
      </c>
    </row>
    <row r="999" spans="1:43" ht="35.450000000000003" hidden="1" customHeight="1">
      <c r="A999" s="26" t="s">
        <v>1311</v>
      </c>
      <c r="B999" s="34" t="s">
        <v>1408</v>
      </c>
      <c r="C999" s="26">
        <v>312924</v>
      </c>
      <c r="D999" s="35" t="s">
        <v>1424</v>
      </c>
      <c r="E999" s="35" t="s">
        <v>1410</v>
      </c>
      <c r="F999" s="36">
        <v>2</v>
      </c>
      <c r="G999" s="33"/>
      <c r="H999" s="34">
        <v>1</v>
      </c>
      <c r="I999" s="32"/>
      <c r="J999" s="32"/>
      <c r="K999" s="31"/>
      <c r="L999" s="31"/>
      <c r="M999" s="33"/>
      <c r="N999" s="39">
        <v>576820.9</v>
      </c>
      <c r="O999" s="40" t="s">
        <v>1901</v>
      </c>
      <c r="P999" s="68">
        <v>1</v>
      </c>
      <c r="Q999" s="163" t="s">
        <v>1943</v>
      </c>
      <c r="R999" s="100">
        <v>0.93</v>
      </c>
      <c r="S999" s="317">
        <v>0.97</v>
      </c>
      <c r="T999" s="167">
        <f t="shared" ref="T999:T1009" si="161">DATE(2018,6,14)+96</f>
        <v>43361</v>
      </c>
      <c r="U999" s="95"/>
      <c r="V999" s="95"/>
      <c r="W999" s="95"/>
      <c r="X999" s="148">
        <v>43166</v>
      </c>
      <c r="Y999" s="148">
        <v>43174</v>
      </c>
      <c r="Z999" s="148">
        <v>43186</v>
      </c>
      <c r="AA999" s="148">
        <v>43213</v>
      </c>
      <c r="AB999" s="148">
        <v>43255</v>
      </c>
      <c r="AC999" s="118" t="s">
        <v>2102</v>
      </c>
      <c r="AD999" s="109">
        <v>570934.14</v>
      </c>
      <c r="AE999" s="113">
        <f t="shared" si="151"/>
        <v>0</v>
      </c>
      <c r="AF999" s="60">
        <f t="shared" si="152"/>
        <v>0</v>
      </c>
      <c r="AG999" s="60">
        <f t="shared" si="153"/>
        <v>0</v>
      </c>
      <c r="AH999" s="60">
        <f t="shared" si="154"/>
        <v>1</v>
      </c>
      <c r="AI999" s="60">
        <f t="shared" si="155"/>
        <v>0</v>
      </c>
      <c r="AJ999" s="60">
        <f t="shared" si="156"/>
        <v>0</v>
      </c>
      <c r="AK999" s="60">
        <f t="shared" si="157"/>
        <v>0</v>
      </c>
      <c r="AL999" s="60">
        <f t="shared" si="158"/>
        <v>0</v>
      </c>
      <c r="AM999" s="60">
        <f t="shared" si="159"/>
        <v>1</v>
      </c>
      <c r="AN999" s="60">
        <f t="shared" si="160"/>
        <v>0</v>
      </c>
      <c r="AO999" t="s">
        <v>3535</v>
      </c>
      <c r="AP999"/>
      <c r="AQ999" t="s">
        <v>3544</v>
      </c>
    </row>
    <row r="1000" spans="1:43" ht="35.450000000000003" hidden="1" customHeight="1">
      <c r="A1000" s="26" t="s">
        <v>1311</v>
      </c>
      <c r="B1000" s="34" t="s">
        <v>1408</v>
      </c>
      <c r="C1000" s="26">
        <v>312951</v>
      </c>
      <c r="D1000" s="35" t="s">
        <v>1409</v>
      </c>
      <c r="E1000" s="35" t="s">
        <v>1410</v>
      </c>
      <c r="F1000" s="36">
        <v>2</v>
      </c>
      <c r="G1000" s="33"/>
      <c r="H1000" s="34">
        <v>1</v>
      </c>
      <c r="I1000" s="32"/>
      <c r="J1000" s="32"/>
      <c r="K1000" s="31"/>
      <c r="L1000" s="31"/>
      <c r="M1000" s="33"/>
      <c r="N1000" s="39">
        <v>623832.56999999995</v>
      </c>
      <c r="O1000" s="40" t="s">
        <v>1901</v>
      </c>
      <c r="P1000" s="68">
        <v>1</v>
      </c>
      <c r="Q1000" s="163" t="s">
        <v>1943</v>
      </c>
      <c r="R1000" s="100">
        <v>0.93</v>
      </c>
      <c r="S1000" s="317">
        <v>0.97</v>
      </c>
      <c r="T1000" s="167">
        <f t="shared" si="161"/>
        <v>43361</v>
      </c>
      <c r="U1000" s="95"/>
      <c r="V1000" s="95"/>
      <c r="W1000" s="95"/>
      <c r="X1000" s="148">
        <v>43166</v>
      </c>
      <c r="Y1000" s="148">
        <v>43174</v>
      </c>
      <c r="Z1000" s="148">
        <v>43186</v>
      </c>
      <c r="AA1000" s="148">
        <v>43213</v>
      </c>
      <c r="AB1000" s="148">
        <v>43255</v>
      </c>
      <c r="AC1000" s="118" t="s">
        <v>2102</v>
      </c>
      <c r="AD1000" s="109">
        <v>616712.59700000007</v>
      </c>
      <c r="AE1000" s="113">
        <f t="shared" si="151"/>
        <v>0</v>
      </c>
      <c r="AF1000" s="60">
        <f t="shared" si="152"/>
        <v>0</v>
      </c>
      <c r="AG1000" s="60">
        <f t="shared" si="153"/>
        <v>0</v>
      </c>
      <c r="AH1000" s="60">
        <f t="shared" si="154"/>
        <v>1</v>
      </c>
      <c r="AI1000" s="60">
        <f t="shared" si="155"/>
        <v>0</v>
      </c>
      <c r="AJ1000" s="60">
        <f t="shared" si="156"/>
        <v>0</v>
      </c>
      <c r="AK1000" s="60">
        <f t="shared" si="157"/>
        <v>0</v>
      </c>
      <c r="AL1000" s="60">
        <f t="shared" si="158"/>
        <v>0</v>
      </c>
      <c r="AM1000" s="60">
        <f t="shared" si="159"/>
        <v>1</v>
      </c>
      <c r="AN1000" s="60">
        <f t="shared" si="160"/>
        <v>0</v>
      </c>
      <c r="AO1000" t="s">
        <v>3535</v>
      </c>
      <c r="AP1000"/>
      <c r="AQ1000" t="s">
        <v>3544</v>
      </c>
    </row>
    <row r="1001" spans="1:43" ht="35.450000000000003" hidden="1" customHeight="1">
      <c r="A1001" s="26" t="s">
        <v>1311</v>
      </c>
      <c r="B1001" s="34" t="s">
        <v>1408</v>
      </c>
      <c r="C1001" s="26">
        <v>312959</v>
      </c>
      <c r="D1001" s="35" t="s">
        <v>1441</v>
      </c>
      <c r="E1001" s="35" t="s">
        <v>1410</v>
      </c>
      <c r="F1001" s="36">
        <v>2</v>
      </c>
      <c r="G1001" s="33"/>
      <c r="H1001" s="34">
        <v>1</v>
      </c>
      <c r="I1001" s="32"/>
      <c r="J1001" s="32"/>
      <c r="K1001" s="31"/>
      <c r="L1001" s="31"/>
      <c r="M1001" s="33"/>
      <c r="N1001" s="39">
        <v>631634.17000000004</v>
      </c>
      <c r="O1001" s="40" t="s">
        <v>1901</v>
      </c>
      <c r="P1001" s="68">
        <v>1</v>
      </c>
      <c r="Q1001" s="163" t="s">
        <v>1943</v>
      </c>
      <c r="R1001" s="100">
        <v>0.93</v>
      </c>
      <c r="S1001" s="317">
        <v>0.97</v>
      </c>
      <c r="T1001" s="167">
        <f t="shared" si="161"/>
        <v>43361</v>
      </c>
      <c r="U1001" s="95"/>
      <c r="V1001" s="95"/>
      <c r="W1001" s="95"/>
      <c r="X1001" s="148">
        <v>43166</v>
      </c>
      <c r="Y1001" s="148">
        <v>43174</v>
      </c>
      <c r="Z1001" s="148">
        <v>43186</v>
      </c>
      <c r="AA1001" s="148">
        <v>43213</v>
      </c>
      <c r="AB1001" s="148">
        <v>43255</v>
      </c>
      <c r="AC1001" s="118" t="s">
        <v>2102</v>
      </c>
      <c r="AD1001" s="109">
        <v>624474.94700000004</v>
      </c>
      <c r="AE1001" s="113">
        <f t="shared" si="151"/>
        <v>0</v>
      </c>
      <c r="AF1001" s="60">
        <f t="shared" si="152"/>
        <v>0</v>
      </c>
      <c r="AG1001" s="60">
        <f t="shared" si="153"/>
        <v>0</v>
      </c>
      <c r="AH1001" s="60">
        <f t="shared" si="154"/>
        <v>1</v>
      </c>
      <c r="AI1001" s="60">
        <f t="shared" si="155"/>
        <v>0</v>
      </c>
      <c r="AJ1001" s="60">
        <f t="shared" si="156"/>
        <v>0</v>
      </c>
      <c r="AK1001" s="60">
        <f t="shared" si="157"/>
        <v>0</v>
      </c>
      <c r="AL1001" s="60">
        <f t="shared" si="158"/>
        <v>0</v>
      </c>
      <c r="AM1001" s="60">
        <f t="shared" si="159"/>
        <v>1</v>
      </c>
      <c r="AN1001" s="60">
        <f t="shared" si="160"/>
        <v>0</v>
      </c>
      <c r="AO1001" t="s">
        <v>3535</v>
      </c>
      <c r="AP1001"/>
      <c r="AQ1001" t="s">
        <v>3544</v>
      </c>
    </row>
    <row r="1002" spans="1:43" ht="35.450000000000003" hidden="1" customHeight="1">
      <c r="A1002" s="26" t="s">
        <v>1311</v>
      </c>
      <c r="B1002" s="34" t="s">
        <v>1408</v>
      </c>
      <c r="C1002" s="26">
        <v>312967</v>
      </c>
      <c r="D1002" s="35" t="s">
        <v>1438</v>
      </c>
      <c r="E1002" s="35" t="s">
        <v>1410</v>
      </c>
      <c r="F1002" s="36">
        <v>2</v>
      </c>
      <c r="G1002" s="33"/>
      <c r="H1002" s="34">
        <v>1</v>
      </c>
      <c r="I1002" s="32"/>
      <c r="J1002" s="32"/>
      <c r="K1002" s="31"/>
      <c r="L1002" s="31"/>
      <c r="M1002" s="33"/>
      <c r="N1002" s="39">
        <v>471654.73</v>
      </c>
      <c r="O1002" s="40" t="s">
        <v>1901</v>
      </c>
      <c r="P1002" s="68">
        <v>1</v>
      </c>
      <c r="Q1002" s="163" t="s">
        <v>1943</v>
      </c>
      <c r="R1002" s="100">
        <v>0.93</v>
      </c>
      <c r="S1002" s="317">
        <v>0.97</v>
      </c>
      <c r="T1002" s="167">
        <f t="shared" si="161"/>
        <v>43361</v>
      </c>
      <c r="U1002" s="95"/>
      <c r="V1002" s="95"/>
      <c r="W1002" s="95"/>
      <c r="X1002" s="148">
        <v>43166</v>
      </c>
      <c r="Y1002" s="148">
        <v>43174</v>
      </c>
      <c r="Z1002" s="148">
        <v>43186</v>
      </c>
      <c r="AA1002" s="148">
        <v>43213</v>
      </c>
      <c r="AB1002" s="148">
        <v>43255</v>
      </c>
      <c r="AC1002" s="118" t="s">
        <v>2102</v>
      </c>
      <c r="AD1002" s="109">
        <v>466289.46</v>
      </c>
      <c r="AE1002" s="113">
        <f t="shared" si="151"/>
        <v>0</v>
      </c>
      <c r="AF1002" s="60">
        <f t="shared" si="152"/>
        <v>0</v>
      </c>
      <c r="AG1002" s="60">
        <f t="shared" si="153"/>
        <v>0</v>
      </c>
      <c r="AH1002" s="60">
        <f t="shared" si="154"/>
        <v>1</v>
      </c>
      <c r="AI1002" s="60">
        <f t="shared" si="155"/>
        <v>0</v>
      </c>
      <c r="AJ1002" s="60">
        <f t="shared" si="156"/>
        <v>0</v>
      </c>
      <c r="AK1002" s="60">
        <f t="shared" si="157"/>
        <v>0</v>
      </c>
      <c r="AL1002" s="60">
        <f t="shared" si="158"/>
        <v>0</v>
      </c>
      <c r="AM1002" s="60">
        <f t="shared" si="159"/>
        <v>1</v>
      </c>
      <c r="AN1002" s="60">
        <f t="shared" si="160"/>
        <v>0</v>
      </c>
      <c r="AO1002" t="s">
        <v>3535</v>
      </c>
      <c r="AP1002"/>
      <c r="AQ1002" t="s">
        <v>3544</v>
      </c>
    </row>
    <row r="1003" spans="1:43" ht="35.450000000000003" hidden="1" customHeight="1">
      <c r="A1003" s="26" t="s">
        <v>1311</v>
      </c>
      <c r="B1003" s="34" t="s">
        <v>1408</v>
      </c>
      <c r="C1003" s="26">
        <v>303278</v>
      </c>
      <c r="D1003" s="35" t="s">
        <v>1451</v>
      </c>
      <c r="E1003" s="35" t="s">
        <v>414</v>
      </c>
      <c r="F1003" s="36">
        <v>2</v>
      </c>
      <c r="G1003" s="33"/>
      <c r="H1003" s="34">
        <v>1</v>
      </c>
      <c r="I1003" s="32"/>
      <c r="J1003" s="32"/>
      <c r="K1003" s="31"/>
      <c r="L1003" s="31"/>
      <c r="M1003" s="33"/>
      <c r="N1003" s="39">
        <v>769006.9</v>
      </c>
      <c r="O1003" s="40" t="s">
        <v>1901</v>
      </c>
      <c r="P1003" s="68">
        <v>1</v>
      </c>
      <c r="Q1003" s="163" t="s">
        <v>2131</v>
      </c>
      <c r="R1003" s="100">
        <v>0.92</v>
      </c>
      <c r="S1003" s="317">
        <v>1</v>
      </c>
      <c r="T1003" s="167">
        <f t="shared" si="161"/>
        <v>43361</v>
      </c>
      <c r="U1003" s="95"/>
      <c r="V1003" s="95"/>
      <c r="W1003" s="95"/>
      <c r="X1003" s="148">
        <v>43166</v>
      </c>
      <c r="Y1003" s="148">
        <v>43174</v>
      </c>
      <c r="Z1003" s="148">
        <v>43186</v>
      </c>
      <c r="AA1003" s="148">
        <v>43213</v>
      </c>
      <c r="AB1003" s="148">
        <v>43255</v>
      </c>
      <c r="AC1003" s="118" t="s">
        <v>2102</v>
      </c>
      <c r="AD1003" s="109">
        <v>759164.24</v>
      </c>
      <c r="AE1003" s="113">
        <f t="shared" si="151"/>
        <v>0</v>
      </c>
      <c r="AF1003" s="60">
        <f t="shared" si="152"/>
        <v>0</v>
      </c>
      <c r="AG1003" s="60">
        <f t="shared" si="153"/>
        <v>0</v>
      </c>
      <c r="AH1003" s="60">
        <f t="shared" si="154"/>
        <v>0</v>
      </c>
      <c r="AI1003" s="60">
        <f t="shared" si="155"/>
        <v>1</v>
      </c>
      <c r="AJ1003" s="60">
        <f t="shared" si="156"/>
        <v>0</v>
      </c>
      <c r="AK1003" s="60">
        <f t="shared" si="157"/>
        <v>0</v>
      </c>
      <c r="AL1003" s="60">
        <f t="shared" si="158"/>
        <v>0</v>
      </c>
      <c r="AM1003" s="60">
        <f t="shared" si="159"/>
        <v>0</v>
      </c>
      <c r="AN1003" s="60">
        <f t="shared" si="160"/>
        <v>1</v>
      </c>
      <c r="AO1003" t="s">
        <v>3535</v>
      </c>
      <c r="AP1003"/>
      <c r="AQ1003" t="s">
        <v>3544</v>
      </c>
    </row>
    <row r="1004" spans="1:43" ht="35.450000000000003" hidden="1" customHeight="1">
      <c r="A1004" s="26" t="s">
        <v>1311</v>
      </c>
      <c r="B1004" s="34" t="s">
        <v>1408</v>
      </c>
      <c r="C1004" s="26">
        <v>303266</v>
      </c>
      <c r="D1004" s="35" t="s">
        <v>602</v>
      </c>
      <c r="E1004" s="35" t="s">
        <v>1445</v>
      </c>
      <c r="F1004" s="36">
        <v>3</v>
      </c>
      <c r="G1004" s="33"/>
      <c r="H1004" s="34">
        <v>1</v>
      </c>
      <c r="I1004" s="32"/>
      <c r="J1004" s="32"/>
      <c r="K1004" s="31"/>
      <c r="L1004" s="31"/>
      <c r="M1004" s="33"/>
      <c r="N1004" s="39">
        <v>778525.78</v>
      </c>
      <c r="O1004" s="40" t="s">
        <v>1901</v>
      </c>
      <c r="P1004" s="68">
        <v>1</v>
      </c>
      <c r="Q1004" s="163" t="s">
        <v>2131</v>
      </c>
      <c r="R1004" s="100">
        <v>0.92</v>
      </c>
      <c r="S1004" s="317">
        <v>1</v>
      </c>
      <c r="T1004" s="167">
        <f t="shared" si="161"/>
        <v>43361</v>
      </c>
      <c r="U1004" s="95"/>
      <c r="V1004" s="95"/>
      <c r="W1004" s="95"/>
      <c r="X1004" s="148">
        <v>43166</v>
      </c>
      <c r="Y1004" s="148">
        <v>43174</v>
      </c>
      <c r="Z1004" s="148">
        <v>43186</v>
      </c>
      <c r="AA1004" s="148">
        <v>43213</v>
      </c>
      <c r="AB1004" s="148">
        <v>43255</v>
      </c>
      <c r="AC1004" s="118" t="s">
        <v>2102</v>
      </c>
      <c r="AD1004" s="109">
        <v>768635.76</v>
      </c>
      <c r="AE1004" s="113">
        <f t="shared" si="151"/>
        <v>0</v>
      </c>
      <c r="AF1004" s="60">
        <f t="shared" si="152"/>
        <v>0</v>
      </c>
      <c r="AG1004" s="60">
        <f t="shared" si="153"/>
        <v>0</v>
      </c>
      <c r="AH1004" s="60">
        <f t="shared" si="154"/>
        <v>0</v>
      </c>
      <c r="AI1004" s="60">
        <f t="shared" si="155"/>
        <v>1</v>
      </c>
      <c r="AJ1004" s="60">
        <f t="shared" si="156"/>
        <v>0</v>
      </c>
      <c r="AK1004" s="60">
        <f t="shared" si="157"/>
        <v>0</v>
      </c>
      <c r="AL1004" s="60">
        <f t="shared" si="158"/>
        <v>0</v>
      </c>
      <c r="AM1004" s="60">
        <f t="shared" si="159"/>
        <v>0</v>
      </c>
      <c r="AN1004" s="60">
        <f t="shared" si="160"/>
        <v>1</v>
      </c>
      <c r="AP1004"/>
    </row>
    <row r="1005" spans="1:43" ht="35.450000000000003" hidden="1" customHeight="1">
      <c r="A1005" s="26" t="s">
        <v>1311</v>
      </c>
      <c r="B1005" s="34" t="s">
        <v>1408</v>
      </c>
      <c r="C1005" s="26">
        <v>303267</v>
      </c>
      <c r="D1005" s="35" t="s">
        <v>1444</v>
      </c>
      <c r="E1005" s="35" t="s">
        <v>1445</v>
      </c>
      <c r="F1005" s="36">
        <v>3</v>
      </c>
      <c r="G1005" s="33"/>
      <c r="H1005" s="34">
        <v>1</v>
      </c>
      <c r="I1005" s="32"/>
      <c r="J1005" s="32"/>
      <c r="K1005" s="31"/>
      <c r="L1005" s="31"/>
      <c r="M1005" s="33"/>
      <c r="N1005" s="39">
        <v>566903.28</v>
      </c>
      <c r="O1005" s="40" t="s">
        <v>1901</v>
      </c>
      <c r="P1005" s="68">
        <v>1</v>
      </c>
      <c r="Q1005" s="163" t="s">
        <v>2131</v>
      </c>
      <c r="R1005" s="100">
        <v>0.92</v>
      </c>
      <c r="S1005" s="317">
        <v>1</v>
      </c>
      <c r="T1005" s="167">
        <f t="shared" si="161"/>
        <v>43361</v>
      </c>
      <c r="U1005" s="95"/>
      <c r="V1005" s="95"/>
      <c r="W1005" s="95"/>
      <c r="X1005" s="148">
        <v>43166</v>
      </c>
      <c r="Y1005" s="148">
        <v>43174</v>
      </c>
      <c r="Z1005" s="148">
        <v>43186</v>
      </c>
      <c r="AA1005" s="148">
        <v>43213</v>
      </c>
      <c r="AB1005" s="148">
        <v>43255</v>
      </c>
      <c r="AC1005" s="118" t="s">
        <v>2102</v>
      </c>
      <c r="AD1005" s="109">
        <v>560064.53700000001</v>
      </c>
      <c r="AE1005" s="113">
        <f t="shared" si="151"/>
        <v>0</v>
      </c>
      <c r="AF1005" s="60">
        <f t="shared" si="152"/>
        <v>0</v>
      </c>
      <c r="AG1005" s="60">
        <f t="shared" si="153"/>
        <v>0</v>
      </c>
      <c r="AH1005" s="60">
        <f t="shared" si="154"/>
        <v>0</v>
      </c>
      <c r="AI1005" s="60">
        <f t="shared" si="155"/>
        <v>1</v>
      </c>
      <c r="AJ1005" s="60">
        <f t="shared" si="156"/>
        <v>0</v>
      </c>
      <c r="AK1005" s="60">
        <f t="shared" si="157"/>
        <v>0</v>
      </c>
      <c r="AL1005" s="60">
        <f t="shared" si="158"/>
        <v>0</v>
      </c>
      <c r="AM1005" s="60">
        <f t="shared" si="159"/>
        <v>0</v>
      </c>
      <c r="AN1005" s="60">
        <f t="shared" si="160"/>
        <v>1</v>
      </c>
      <c r="AP1005"/>
    </row>
    <row r="1006" spans="1:43" ht="35.450000000000003" hidden="1" customHeight="1">
      <c r="A1006" s="26" t="s">
        <v>1311</v>
      </c>
      <c r="B1006" s="34" t="s">
        <v>1408</v>
      </c>
      <c r="C1006" s="26">
        <v>303224</v>
      </c>
      <c r="D1006" s="35" t="s">
        <v>1411</v>
      </c>
      <c r="E1006" s="35" t="s">
        <v>1412</v>
      </c>
      <c r="F1006" s="36">
        <v>3</v>
      </c>
      <c r="G1006" s="33"/>
      <c r="H1006" s="34">
        <v>1</v>
      </c>
      <c r="I1006" s="32"/>
      <c r="J1006" s="32"/>
      <c r="K1006" s="31"/>
      <c r="L1006" s="31"/>
      <c r="M1006" s="33"/>
      <c r="N1006" s="39">
        <v>674191.81</v>
      </c>
      <c r="O1006" s="40" t="s">
        <v>1901</v>
      </c>
      <c r="P1006" s="68">
        <v>1</v>
      </c>
      <c r="Q1006" s="163" t="s">
        <v>2131</v>
      </c>
      <c r="R1006" s="100">
        <v>0.92</v>
      </c>
      <c r="S1006" s="317">
        <v>1</v>
      </c>
      <c r="T1006" s="167">
        <f t="shared" si="161"/>
        <v>43361</v>
      </c>
      <c r="U1006" s="95"/>
      <c r="V1006" s="95"/>
      <c r="W1006" s="95"/>
      <c r="X1006" s="148">
        <v>43166</v>
      </c>
      <c r="Y1006" s="148">
        <v>43174</v>
      </c>
      <c r="Z1006" s="148">
        <v>43186</v>
      </c>
      <c r="AA1006" s="148">
        <v>43213</v>
      </c>
      <c r="AB1006" s="148">
        <v>43255</v>
      </c>
      <c r="AC1006" s="118" t="s">
        <v>2102</v>
      </c>
      <c r="AD1006" s="109">
        <v>666821.29700000002</v>
      </c>
      <c r="AE1006" s="113">
        <f t="shared" si="151"/>
        <v>0</v>
      </c>
      <c r="AF1006" s="60">
        <f t="shared" si="152"/>
        <v>0</v>
      </c>
      <c r="AG1006" s="60">
        <f t="shared" si="153"/>
        <v>0</v>
      </c>
      <c r="AH1006" s="60">
        <f t="shared" si="154"/>
        <v>0</v>
      </c>
      <c r="AI1006" s="60">
        <f t="shared" si="155"/>
        <v>1</v>
      </c>
      <c r="AJ1006" s="60">
        <f t="shared" si="156"/>
        <v>0</v>
      </c>
      <c r="AK1006" s="60">
        <f t="shared" si="157"/>
        <v>0</v>
      </c>
      <c r="AL1006" s="60">
        <f t="shared" si="158"/>
        <v>0</v>
      </c>
      <c r="AM1006" s="60">
        <f t="shared" si="159"/>
        <v>0</v>
      </c>
      <c r="AN1006" s="60">
        <f t="shared" si="160"/>
        <v>1</v>
      </c>
      <c r="AP1006"/>
    </row>
    <row r="1007" spans="1:43" ht="35.450000000000003" hidden="1" customHeight="1">
      <c r="A1007" s="26" t="s">
        <v>1311</v>
      </c>
      <c r="B1007" s="34" t="s">
        <v>1408</v>
      </c>
      <c r="C1007" s="26">
        <v>303225</v>
      </c>
      <c r="D1007" s="35" t="s">
        <v>1429</v>
      </c>
      <c r="E1007" s="35" t="s">
        <v>1412</v>
      </c>
      <c r="F1007" s="36">
        <v>3</v>
      </c>
      <c r="G1007" s="33"/>
      <c r="H1007" s="34">
        <v>1</v>
      </c>
      <c r="I1007" s="32"/>
      <c r="J1007" s="32"/>
      <c r="K1007" s="31"/>
      <c r="L1007" s="31"/>
      <c r="M1007" s="33"/>
      <c r="N1007" s="39">
        <v>694285.21</v>
      </c>
      <c r="O1007" s="40" t="s">
        <v>1901</v>
      </c>
      <c r="P1007" s="68">
        <v>1</v>
      </c>
      <c r="Q1007" s="163" t="s">
        <v>2131</v>
      </c>
      <c r="R1007" s="100">
        <v>0.92</v>
      </c>
      <c r="S1007" s="317">
        <v>1</v>
      </c>
      <c r="T1007" s="167">
        <f t="shared" si="161"/>
        <v>43361</v>
      </c>
      <c r="U1007" s="95"/>
      <c r="V1007" s="95"/>
      <c r="W1007" s="95"/>
      <c r="X1007" s="148">
        <v>43166</v>
      </c>
      <c r="Y1007" s="148">
        <v>43174</v>
      </c>
      <c r="Z1007" s="148">
        <v>43186</v>
      </c>
      <c r="AA1007" s="148">
        <v>43213</v>
      </c>
      <c r="AB1007" s="148">
        <v>43255</v>
      </c>
      <c r="AC1007" s="118" t="s">
        <v>2102</v>
      </c>
      <c r="AD1007" s="109">
        <v>686814.16700000002</v>
      </c>
      <c r="AE1007" s="113">
        <f t="shared" si="151"/>
        <v>0</v>
      </c>
      <c r="AF1007" s="60">
        <f t="shared" si="152"/>
        <v>0</v>
      </c>
      <c r="AG1007" s="60">
        <f t="shared" si="153"/>
        <v>0</v>
      </c>
      <c r="AH1007" s="60">
        <f t="shared" si="154"/>
        <v>0</v>
      </c>
      <c r="AI1007" s="60">
        <f t="shared" si="155"/>
        <v>1</v>
      </c>
      <c r="AJ1007" s="60">
        <f t="shared" si="156"/>
        <v>0</v>
      </c>
      <c r="AK1007" s="60">
        <f t="shared" si="157"/>
        <v>0</v>
      </c>
      <c r="AL1007" s="60">
        <f t="shared" si="158"/>
        <v>0</v>
      </c>
      <c r="AM1007" s="60">
        <f t="shared" si="159"/>
        <v>0</v>
      </c>
      <c r="AN1007" s="60">
        <f t="shared" si="160"/>
        <v>1</v>
      </c>
      <c r="AP1007"/>
    </row>
    <row r="1008" spans="1:43" ht="35.450000000000003" hidden="1" customHeight="1">
      <c r="A1008" s="26" t="s">
        <v>1311</v>
      </c>
      <c r="B1008" s="34" t="s">
        <v>1408</v>
      </c>
      <c r="C1008" s="26">
        <v>312919</v>
      </c>
      <c r="D1008" s="35" t="s">
        <v>1434</v>
      </c>
      <c r="E1008" s="35" t="s">
        <v>1412</v>
      </c>
      <c r="F1008" s="36">
        <v>3</v>
      </c>
      <c r="G1008" s="33"/>
      <c r="H1008" s="34">
        <v>1</v>
      </c>
      <c r="I1008" s="32"/>
      <c r="J1008" s="32"/>
      <c r="K1008" s="31"/>
      <c r="L1008" s="31"/>
      <c r="M1008" s="33"/>
      <c r="N1008" s="39">
        <v>618741.84</v>
      </c>
      <c r="O1008" s="40" t="s">
        <v>1901</v>
      </c>
      <c r="P1008" s="68">
        <v>1</v>
      </c>
      <c r="Q1008" s="163" t="s">
        <v>2131</v>
      </c>
      <c r="R1008" s="100">
        <v>0.92</v>
      </c>
      <c r="S1008" s="317">
        <v>1</v>
      </c>
      <c r="T1008" s="167">
        <f t="shared" si="161"/>
        <v>43361</v>
      </c>
      <c r="U1008" s="95"/>
      <c r="V1008" s="95"/>
      <c r="W1008" s="95"/>
      <c r="X1008" s="148">
        <v>43166</v>
      </c>
      <c r="Y1008" s="148">
        <v>43174</v>
      </c>
      <c r="Z1008" s="148">
        <v>43186</v>
      </c>
      <c r="AA1008" s="148">
        <v>43213</v>
      </c>
      <c r="AB1008" s="148">
        <v>43255</v>
      </c>
      <c r="AC1008" s="118" t="s">
        <v>2102</v>
      </c>
      <c r="AD1008" s="109">
        <v>611657.18700000003</v>
      </c>
      <c r="AE1008" s="113">
        <f t="shared" si="151"/>
        <v>0</v>
      </c>
      <c r="AF1008" s="60">
        <f t="shared" si="152"/>
        <v>0</v>
      </c>
      <c r="AG1008" s="60">
        <f t="shared" si="153"/>
        <v>0</v>
      </c>
      <c r="AH1008" s="60">
        <f t="shared" si="154"/>
        <v>0</v>
      </c>
      <c r="AI1008" s="60">
        <f t="shared" si="155"/>
        <v>1</v>
      </c>
      <c r="AJ1008" s="60">
        <f t="shared" si="156"/>
        <v>0</v>
      </c>
      <c r="AK1008" s="60">
        <f t="shared" si="157"/>
        <v>0</v>
      </c>
      <c r="AL1008" s="60">
        <f t="shared" si="158"/>
        <v>0</v>
      </c>
      <c r="AM1008" s="60">
        <f t="shared" si="159"/>
        <v>0</v>
      </c>
      <c r="AN1008" s="60">
        <f t="shared" si="160"/>
        <v>1</v>
      </c>
      <c r="AP1008"/>
    </row>
    <row r="1009" spans="1:43" ht="35.450000000000003" hidden="1" customHeight="1">
      <c r="A1009" s="26" t="s">
        <v>1311</v>
      </c>
      <c r="B1009" s="34" t="s">
        <v>1408</v>
      </c>
      <c r="C1009" s="26">
        <v>312921</v>
      </c>
      <c r="D1009" s="35" t="s">
        <v>1431</v>
      </c>
      <c r="E1009" s="35" t="s">
        <v>1412</v>
      </c>
      <c r="F1009" s="36">
        <v>3</v>
      </c>
      <c r="G1009" s="33"/>
      <c r="H1009" s="34">
        <v>1</v>
      </c>
      <c r="I1009" s="32"/>
      <c r="J1009" s="32"/>
      <c r="K1009" s="31"/>
      <c r="L1009" s="31"/>
      <c r="M1009" s="33"/>
      <c r="N1009" s="39">
        <v>541118.53</v>
      </c>
      <c r="O1009" s="40" t="s">
        <v>1901</v>
      </c>
      <c r="P1009" s="68">
        <v>1</v>
      </c>
      <c r="Q1009" s="163" t="s">
        <v>2131</v>
      </c>
      <c r="R1009" s="100">
        <v>0.92</v>
      </c>
      <c r="S1009" s="317">
        <v>1</v>
      </c>
      <c r="T1009" s="167">
        <f t="shared" si="161"/>
        <v>43361</v>
      </c>
      <c r="U1009" s="95"/>
      <c r="V1009" s="95"/>
      <c r="W1009" s="95"/>
      <c r="X1009" s="148">
        <v>43166</v>
      </c>
      <c r="Y1009" s="148">
        <v>43174</v>
      </c>
      <c r="Z1009" s="148">
        <v>43186</v>
      </c>
      <c r="AA1009" s="148">
        <v>43213</v>
      </c>
      <c r="AB1009" s="148">
        <v>43255</v>
      </c>
      <c r="AC1009" s="118" t="s">
        <v>2102</v>
      </c>
      <c r="AD1009" s="109">
        <v>534418.06700000004</v>
      </c>
      <c r="AE1009" s="113">
        <f t="shared" si="151"/>
        <v>0</v>
      </c>
      <c r="AF1009" s="60">
        <f t="shared" si="152"/>
        <v>0</v>
      </c>
      <c r="AG1009" s="60">
        <f t="shared" si="153"/>
        <v>0</v>
      </c>
      <c r="AH1009" s="60">
        <f t="shared" si="154"/>
        <v>0</v>
      </c>
      <c r="AI1009" s="60">
        <f t="shared" si="155"/>
        <v>1</v>
      </c>
      <c r="AJ1009" s="60">
        <f t="shared" si="156"/>
        <v>0</v>
      </c>
      <c r="AK1009" s="60">
        <f t="shared" si="157"/>
        <v>0</v>
      </c>
      <c r="AL1009" s="60">
        <f t="shared" si="158"/>
        <v>0</v>
      </c>
      <c r="AM1009" s="60">
        <f t="shared" si="159"/>
        <v>0</v>
      </c>
      <c r="AN1009" s="60">
        <f t="shared" si="160"/>
        <v>1</v>
      </c>
      <c r="AP1009"/>
    </row>
    <row r="1010" spans="1:43" ht="35.450000000000003" hidden="1" customHeight="1">
      <c r="A1010" s="26" t="s">
        <v>1311</v>
      </c>
      <c r="B1010" s="34" t="s">
        <v>1408</v>
      </c>
      <c r="C1010" s="26">
        <v>303206</v>
      </c>
      <c r="D1010" s="35" t="s">
        <v>1413</v>
      </c>
      <c r="E1010" s="35" t="s">
        <v>1414</v>
      </c>
      <c r="F1010" s="36">
        <v>3</v>
      </c>
      <c r="G1010" s="33"/>
      <c r="H1010" s="34">
        <v>1</v>
      </c>
      <c r="I1010" s="32"/>
      <c r="J1010" s="32"/>
      <c r="K1010" s="31"/>
      <c r="L1010" s="31"/>
      <c r="M1010" s="33"/>
      <c r="N1010" s="39">
        <v>549572.35</v>
      </c>
      <c r="O1010" s="40" t="s">
        <v>1901</v>
      </c>
      <c r="P1010" s="68">
        <v>1</v>
      </c>
      <c r="Q1010" s="409" t="s">
        <v>1943</v>
      </c>
      <c r="R1010" s="100">
        <v>0.16</v>
      </c>
      <c r="S1010" s="317">
        <v>0.16</v>
      </c>
      <c r="T1010" s="167">
        <f>DATE(2018,6,18)+96</f>
        <v>43365</v>
      </c>
      <c r="U1010" s="95"/>
      <c r="V1010" s="95"/>
      <c r="W1010" s="95"/>
      <c r="X1010" s="148">
        <v>43166</v>
      </c>
      <c r="Y1010" s="148">
        <v>43174</v>
      </c>
      <c r="Z1010" s="148">
        <v>43186</v>
      </c>
      <c r="AA1010" s="148">
        <v>43213</v>
      </c>
      <c r="AB1010" s="148">
        <v>43256</v>
      </c>
      <c r="AC1010" s="118" t="s">
        <v>2100</v>
      </c>
      <c r="AD1010" s="109">
        <v>544576</v>
      </c>
      <c r="AE1010" s="113">
        <f t="shared" si="151"/>
        <v>0</v>
      </c>
      <c r="AF1010" s="60">
        <f t="shared" si="152"/>
        <v>0</v>
      </c>
      <c r="AG1010" s="60">
        <f t="shared" si="153"/>
        <v>0</v>
      </c>
      <c r="AH1010" s="60">
        <f t="shared" si="154"/>
        <v>1</v>
      </c>
      <c r="AI1010" s="60">
        <f t="shared" si="155"/>
        <v>0</v>
      </c>
      <c r="AJ1010" s="60">
        <f t="shared" si="156"/>
        <v>0</v>
      </c>
      <c r="AK1010" s="60">
        <f t="shared" si="157"/>
        <v>0</v>
      </c>
      <c r="AL1010" s="60">
        <f t="shared" si="158"/>
        <v>0</v>
      </c>
      <c r="AM1010" s="60">
        <f t="shared" si="159"/>
        <v>1</v>
      </c>
      <c r="AN1010" s="60">
        <f t="shared" si="160"/>
        <v>0</v>
      </c>
      <c r="AO1010" t="s">
        <v>3535</v>
      </c>
      <c r="AP1010"/>
      <c r="AQ1010" t="s">
        <v>3544</v>
      </c>
    </row>
    <row r="1011" spans="1:43" ht="35.450000000000003" hidden="1" customHeight="1">
      <c r="A1011" s="26" t="s">
        <v>1311</v>
      </c>
      <c r="B1011" s="34" t="s">
        <v>1408</v>
      </c>
      <c r="C1011" s="26">
        <v>303250</v>
      </c>
      <c r="D1011" s="35" t="s">
        <v>1426</v>
      </c>
      <c r="E1011" s="35" t="s">
        <v>1414</v>
      </c>
      <c r="F1011" s="36">
        <v>3</v>
      </c>
      <c r="G1011" s="33"/>
      <c r="H1011" s="34">
        <v>1</v>
      </c>
      <c r="I1011" s="32"/>
      <c r="J1011" s="32"/>
      <c r="K1011" s="31"/>
      <c r="L1011" s="31"/>
      <c r="M1011" s="33"/>
      <c r="N1011" s="39">
        <v>755011.31</v>
      </c>
      <c r="O1011" s="40" t="s">
        <v>1901</v>
      </c>
      <c r="P1011" s="68">
        <v>1</v>
      </c>
      <c r="Q1011" s="163" t="s">
        <v>2131</v>
      </c>
      <c r="R1011" s="100">
        <v>0.92</v>
      </c>
      <c r="S1011" s="317">
        <v>1</v>
      </c>
      <c r="T1011" s="167">
        <f>DATE(2018,6,14)+96</f>
        <v>43361</v>
      </c>
      <c r="U1011" s="95"/>
      <c r="V1011" s="95"/>
      <c r="W1011" s="95"/>
      <c r="X1011" s="148">
        <v>43166</v>
      </c>
      <c r="Y1011" s="148">
        <v>43174</v>
      </c>
      <c r="Z1011" s="148">
        <v>43186</v>
      </c>
      <c r="AA1011" s="148">
        <v>43213</v>
      </c>
      <c r="AB1011" s="148">
        <v>43255</v>
      </c>
      <c r="AC1011" s="118" t="s">
        <v>2102</v>
      </c>
      <c r="AD1011" s="109">
        <v>745225.04</v>
      </c>
      <c r="AE1011" s="113">
        <f t="shared" si="151"/>
        <v>0</v>
      </c>
      <c r="AF1011" s="60">
        <f t="shared" si="152"/>
        <v>0</v>
      </c>
      <c r="AG1011" s="60">
        <f t="shared" si="153"/>
        <v>0</v>
      </c>
      <c r="AH1011" s="60">
        <f t="shared" si="154"/>
        <v>0</v>
      </c>
      <c r="AI1011" s="60">
        <f t="shared" si="155"/>
        <v>1</v>
      </c>
      <c r="AJ1011" s="60">
        <f t="shared" si="156"/>
        <v>0</v>
      </c>
      <c r="AK1011" s="60">
        <f t="shared" si="157"/>
        <v>0</v>
      </c>
      <c r="AL1011" s="60">
        <f t="shared" si="158"/>
        <v>0</v>
      </c>
      <c r="AM1011" s="60">
        <f t="shared" si="159"/>
        <v>0</v>
      </c>
      <c r="AN1011" s="60">
        <f t="shared" si="160"/>
        <v>1</v>
      </c>
      <c r="AP1011"/>
    </row>
    <row r="1012" spans="1:43" ht="35.450000000000003" hidden="1" customHeight="1">
      <c r="A1012" s="26" t="s">
        <v>1311</v>
      </c>
      <c r="B1012" s="34" t="s">
        <v>1408</v>
      </c>
      <c r="C1012" s="26">
        <v>312929</v>
      </c>
      <c r="D1012" s="35" t="s">
        <v>1427</v>
      </c>
      <c r="E1012" s="35" t="s">
        <v>1414</v>
      </c>
      <c r="F1012" s="36">
        <v>3</v>
      </c>
      <c r="G1012" s="33"/>
      <c r="H1012" s="34">
        <v>1</v>
      </c>
      <c r="I1012" s="32"/>
      <c r="J1012" s="32"/>
      <c r="K1012" s="31"/>
      <c r="L1012" s="31"/>
      <c r="M1012" s="33"/>
      <c r="N1012" s="39">
        <v>633408.36</v>
      </c>
      <c r="O1012" s="40" t="s">
        <v>1901</v>
      </c>
      <c r="P1012" s="68">
        <v>1</v>
      </c>
      <c r="Q1012" s="409" t="s">
        <v>1943</v>
      </c>
      <c r="R1012" s="100">
        <v>0.16</v>
      </c>
      <c r="S1012" s="317">
        <v>0.16</v>
      </c>
      <c r="T1012" s="167">
        <f>DATE(2018,6,18)+96</f>
        <v>43365</v>
      </c>
      <c r="U1012" s="95"/>
      <c r="V1012" s="95"/>
      <c r="W1012" s="95"/>
      <c r="X1012" s="148">
        <v>43166</v>
      </c>
      <c r="Y1012" s="148">
        <v>43174</v>
      </c>
      <c r="Z1012" s="148">
        <v>43186</v>
      </c>
      <c r="AA1012" s="148">
        <v>43213</v>
      </c>
      <c r="AB1012" s="148">
        <v>43256</v>
      </c>
      <c r="AC1012" s="118" t="s">
        <v>2100</v>
      </c>
      <c r="AD1012" s="109">
        <v>599043.49</v>
      </c>
      <c r="AE1012" s="113">
        <f t="shared" si="151"/>
        <v>0</v>
      </c>
      <c r="AF1012" s="60">
        <f t="shared" si="152"/>
        <v>0</v>
      </c>
      <c r="AG1012" s="60">
        <f t="shared" si="153"/>
        <v>0</v>
      </c>
      <c r="AH1012" s="60">
        <f t="shared" si="154"/>
        <v>1</v>
      </c>
      <c r="AI1012" s="60">
        <f t="shared" si="155"/>
        <v>0</v>
      </c>
      <c r="AJ1012" s="60">
        <f t="shared" si="156"/>
        <v>0</v>
      </c>
      <c r="AK1012" s="60">
        <f t="shared" si="157"/>
        <v>0</v>
      </c>
      <c r="AL1012" s="60">
        <f t="shared" si="158"/>
        <v>0</v>
      </c>
      <c r="AM1012" s="60">
        <f t="shared" si="159"/>
        <v>1</v>
      </c>
      <c r="AN1012" s="60">
        <f t="shared" si="160"/>
        <v>0</v>
      </c>
      <c r="AO1012" t="s">
        <v>3535</v>
      </c>
      <c r="AP1012"/>
      <c r="AQ1012" t="s">
        <v>3544</v>
      </c>
    </row>
    <row r="1013" spans="1:43" ht="35.450000000000003" hidden="1" customHeight="1">
      <c r="A1013" s="26" t="s">
        <v>1311</v>
      </c>
      <c r="B1013" s="34" t="s">
        <v>1408</v>
      </c>
      <c r="C1013" s="26">
        <v>312932</v>
      </c>
      <c r="D1013" s="35" t="s">
        <v>1442</v>
      </c>
      <c r="E1013" s="35" t="s">
        <v>1414</v>
      </c>
      <c r="F1013" s="36">
        <v>3</v>
      </c>
      <c r="G1013" s="33"/>
      <c r="H1013" s="34">
        <v>1</v>
      </c>
      <c r="I1013" s="32"/>
      <c r="J1013" s="32"/>
      <c r="K1013" s="31"/>
      <c r="L1013" s="31"/>
      <c r="M1013" s="33"/>
      <c r="N1013" s="39">
        <v>642188.82999999996</v>
      </c>
      <c r="O1013" s="40" t="s">
        <v>1901</v>
      </c>
      <c r="P1013" s="68">
        <v>1</v>
      </c>
      <c r="Q1013" s="409" t="s">
        <v>1943</v>
      </c>
      <c r="R1013" s="100">
        <v>0.16</v>
      </c>
      <c r="S1013" s="317">
        <v>0.16</v>
      </c>
      <c r="T1013" s="167">
        <f>DATE(2018,6,18)+96</f>
        <v>43365</v>
      </c>
      <c r="U1013" s="95"/>
      <c r="V1013" s="95"/>
      <c r="W1013" s="95"/>
      <c r="X1013" s="148">
        <v>43166</v>
      </c>
      <c r="Y1013" s="148">
        <v>43174</v>
      </c>
      <c r="Z1013" s="148">
        <v>43186</v>
      </c>
      <c r="AA1013" s="148">
        <v>43213</v>
      </c>
      <c r="AB1013" s="148">
        <v>43256</v>
      </c>
      <c r="AC1013" s="118" t="s">
        <v>2100</v>
      </c>
      <c r="AD1013" s="109">
        <v>638347.21</v>
      </c>
      <c r="AE1013" s="113">
        <f t="shared" si="151"/>
        <v>0</v>
      </c>
      <c r="AF1013" s="60">
        <f t="shared" si="152"/>
        <v>0</v>
      </c>
      <c r="AG1013" s="60">
        <f t="shared" si="153"/>
        <v>0</v>
      </c>
      <c r="AH1013" s="60">
        <f t="shared" si="154"/>
        <v>1</v>
      </c>
      <c r="AI1013" s="60">
        <f t="shared" si="155"/>
        <v>0</v>
      </c>
      <c r="AJ1013" s="60">
        <f t="shared" si="156"/>
        <v>0</v>
      </c>
      <c r="AK1013" s="60">
        <f t="shared" si="157"/>
        <v>0</v>
      </c>
      <c r="AL1013" s="60">
        <f t="shared" si="158"/>
        <v>0</v>
      </c>
      <c r="AM1013" s="60">
        <f t="shared" si="159"/>
        <v>1</v>
      </c>
      <c r="AN1013" s="60">
        <f t="shared" si="160"/>
        <v>0</v>
      </c>
      <c r="AO1013" t="s">
        <v>3535</v>
      </c>
      <c r="AP1013"/>
      <c r="AQ1013" t="s">
        <v>3544</v>
      </c>
    </row>
    <row r="1014" spans="1:43" ht="35.450000000000003" hidden="1" customHeight="1">
      <c r="A1014" s="26" t="s">
        <v>1311</v>
      </c>
      <c r="B1014" s="34" t="s">
        <v>1408</v>
      </c>
      <c r="C1014" s="26">
        <v>312933</v>
      </c>
      <c r="D1014" s="35" t="s">
        <v>1432</v>
      </c>
      <c r="E1014" s="35" t="s">
        <v>1414</v>
      </c>
      <c r="F1014" s="36">
        <v>3</v>
      </c>
      <c r="G1014" s="33"/>
      <c r="H1014" s="34">
        <v>1</v>
      </c>
      <c r="I1014" s="32"/>
      <c r="J1014" s="32"/>
      <c r="K1014" s="31"/>
      <c r="L1014" s="31"/>
      <c r="M1014" s="33"/>
      <c r="N1014" s="39">
        <v>569707.80000000005</v>
      </c>
      <c r="O1014" s="40" t="s">
        <v>1901</v>
      </c>
      <c r="P1014" s="68">
        <v>1</v>
      </c>
      <c r="Q1014" s="409" t="s">
        <v>1943</v>
      </c>
      <c r="R1014" s="100">
        <v>0.16</v>
      </c>
      <c r="S1014" s="317">
        <v>0.16</v>
      </c>
      <c r="T1014" s="167">
        <f>DATE(2018,6,18)+96</f>
        <v>43365</v>
      </c>
      <c r="U1014" s="95"/>
      <c r="V1014" s="95"/>
      <c r="W1014" s="95"/>
      <c r="X1014" s="148">
        <v>43166</v>
      </c>
      <c r="Y1014" s="148">
        <v>43174</v>
      </c>
      <c r="Z1014" s="148">
        <v>43186</v>
      </c>
      <c r="AA1014" s="148">
        <v>43213</v>
      </c>
      <c r="AB1014" s="148">
        <v>43256</v>
      </c>
      <c r="AC1014" s="118" t="s">
        <v>2100</v>
      </c>
      <c r="AD1014" s="109">
        <v>566218.9</v>
      </c>
      <c r="AE1014" s="113">
        <f t="shared" si="151"/>
        <v>0</v>
      </c>
      <c r="AF1014" s="60">
        <f t="shared" si="152"/>
        <v>0</v>
      </c>
      <c r="AG1014" s="60">
        <f t="shared" si="153"/>
        <v>0</v>
      </c>
      <c r="AH1014" s="60">
        <f t="shared" si="154"/>
        <v>1</v>
      </c>
      <c r="AI1014" s="60">
        <f t="shared" si="155"/>
        <v>0</v>
      </c>
      <c r="AJ1014" s="60">
        <f t="shared" si="156"/>
        <v>0</v>
      </c>
      <c r="AK1014" s="60">
        <f t="shared" si="157"/>
        <v>0</v>
      </c>
      <c r="AL1014" s="60">
        <f t="shared" si="158"/>
        <v>0</v>
      </c>
      <c r="AM1014" s="60">
        <f t="shared" si="159"/>
        <v>1</v>
      </c>
      <c r="AN1014" s="60">
        <f t="shared" si="160"/>
        <v>0</v>
      </c>
      <c r="AO1014" t="s">
        <v>3535</v>
      </c>
      <c r="AP1014"/>
      <c r="AQ1014" t="s">
        <v>3544</v>
      </c>
    </row>
    <row r="1015" spans="1:43" ht="35.450000000000003" hidden="1" customHeight="1">
      <c r="A1015" s="26" t="s">
        <v>1311</v>
      </c>
      <c r="B1015" s="34" t="s">
        <v>1408</v>
      </c>
      <c r="C1015" s="26">
        <v>312934</v>
      </c>
      <c r="D1015" s="35" t="s">
        <v>1448</v>
      </c>
      <c r="E1015" s="35" t="s">
        <v>1414</v>
      </c>
      <c r="F1015" s="36">
        <v>3</v>
      </c>
      <c r="G1015" s="33"/>
      <c r="H1015" s="34">
        <v>1</v>
      </c>
      <c r="I1015" s="32"/>
      <c r="J1015" s="32"/>
      <c r="K1015" s="31"/>
      <c r="L1015" s="31"/>
      <c r="M1015" s="33"/>
      <c r="N1015" s="39">
        <v>685131.65</v>
      </c>
      <c r="O1015" s="40" t="s">
        <v>1901</v>
      </c>
      <c r="P1015" s="68">
        <v>1</v>
      </c>
      <c r="Q1015" s="163" t="s">
        <v>2131</v>
      </c>
      <c r="R1015" s="100">
        <v>0.92</v>
      </c>
      <c r="S1015" s="317">
        <v>1</v>
      </c>
      <c r="T1015" s="167">
        <f>DATE(2018,6,14)+96</f>
        <v>43361</v>
      </c>
      <c r="U1015" s="95"/>
      <c r="V1015" s="95"/>
      <c r="W1015" s="95"/>
      <c r="X1015" s="148">
        <v>43166</v>
      </c>
      <c r="Y1015" s="148">
        <v>43174</v>
      </c>
      <c r="Z1015" s="148">
        <v>43186</v>
      </c>
      <c r="AA1015" s="148">
        <v>43213</v>
      </c>
      <c r="AB1015" s="148">
        <v>43255</v>
      </c>
      <c r="AC1015" s="118" t="s">
        <v>2102</v>
      </c>
      <c r="AD1015" s="109">
        <v>675674.96</v>
      </c>
      <c r="AE1015" s="113">
        <f t="shared" si="151"/>
        <v>0</v>
      </c>
      <c r="AF1015" s="60">
        <f t="shared" si="152"/>
        <v>0</v>
      </c>
      <c r="AG1015" s="60">
        <f t="shared" si="153"/>
        <v>0</v>
      </c>
      <c r="AH1015" s="60">
        <f t="shared" si="154"/>
        <v>0</v>
      </c>
      <c r="AI1015" s="60">
        <f t="shared" si="155"/>
        <v>1</v>
      </c>
      <c r="AJ1015" s="60">
        <f t="shared" si="156"/>
        <v>0</v>
      </c>
      <c r="AK1015" s="60">
        <f t="shared" si="157"/>
        <v>0</v>
      </c>
      <c r="AL1015" s="60">
        <f t="shared" si="158"/>
        <v>0</v>
      </c>
      <c r="AM1015" s="60">
        <f t="shared" si="159"/>
        <v>0</v>
      </c>
      <c r="AN1015" s="60">
        <f t="shared" si="160"/>
        <v>1</v>
      </c>
      <c r="AP1015"/>
    </row>
    <row r="1016" spans="1:43" ht="35.450000000000003" hidden="1" customHeight="1">
      <c r="A1016" s="26" t="s">
        <v>1311</v>
      </c>
      <c r="B1016" s="34" t="s">
        <v>1408</v>
      </c>
      <c r="C1016" s="26">
        <v>312935</v>
      </c>
      <c r="D1016" s="35" t="s">
        <v>1449</v>
      </c>
      <c r="E1016" s="35" t="s">
        <v>1414</v>
      </c>
      <c r="F1016" s="36">
        <v>3</v>
      </c>
      <c r="G1016" s="33"/>
      <c r="H1016" s="34">
        <v>1</v>
      </c>
      <c r="I1016" s="32"/>
      <c r="J1016" s="32"/>
      <c r="K1016" s="31"/>
      <c r="L1016" s="31"/>
      <c r="M1016" s="33"/>
      <c r="N1016" s="39">
        <v>682615.65</v>
      </c>
      <c r="O1016" s="40" t="s">
        <v>1901</v>
      </c>
      <c r="P1016" s="68">
        <v>1</v>
      </c>
      <c r="Q1016" s="409" t="s">
        <v>1943</v>
      </c>
      <c r="R1016" s="100">
        <v>0.35</v>
      </c>
      <c r="S1016" s="317">
        <v>0.35</v>
      </c>
      <c r="T1016" s="167">
        <f>DATE(2018,6,18)+96</f>
        <v>43365</v>
      </c>
      <c r="U1016" s="95"/>
      <c r="V1016" s="95"/>
      <c r="W1016" s="95"/>
      <c r="X1016" s="148">
        <v>43166</v>
      </c>
      <c r="Y1016" s="148">
        <v>43174</v>
      </c>
      <c r="Z1016" s="148">
        <v>43186</v>
      </c>
      <c r="AA1016" s="148">
        <v>43213</v>
      </c>
      <c r="AB1016" s="148">
        <v>43256</v>
      </c>
      <c r="AC1016" s="118" t="s">
        <v>2100</v>
      </c>
      <c r="AD1016" s="109">
        <v>678509.1</v>
      </c>
      <c r="AE1016" s="113">
        <f t="shared" si="151"/>
        <v>0</v>
      </c>
      <c r="AF1016" s="60">
        <f t="shared" si="152"/>
        <v>0</v>
      </c>
      <c r="AG1016" s="60">
        <f t="shared" si="153"/>
        <v>0</v>
      </c>
      <c r="AH1016" s="60">
        <f t="shared" si="154"/>
        <v>1</v>
      </c>
      <c r="AI1016" s="60">
        <f t="shared" si="155"/>
        <v>0</v>
      </c>
      <c r="AJ1016" s="60">
        <f t="shared" si="156"/>
        <v>0</v>
      </c>
      <c r="AK1016" s="60">
        <f t="shared" si="157"/>
        <v>0</v>
      </c>
      <c r="AL1016" s="60">
        <f t="shared" si="158"/>
        <v>0</v>
      </c>
      <c r="AM1016" s="60">
        <f t="shared" si="159"/>
        <v>1</v>
      </c>
      <c r="AN1016" s="60">
        <f t="shared" si="160"/>
        <v>0</v>
      </c>
      <c r="AO1016" t="s">
        <v>3535</v>
      </c>
      <c r="AP1016"/>
      <c r="AQ1016" t="s">
        <v>3544</v>
      </c>
    </row>
    <row r="1017" spans="1:43" ht="35.450000000000003" hidden="1" customHeight="1">
      <c r="A1017" s="26" t="s">
        <v>1311</v>
      </c>
      <c r="B1017" s="34" t="s">
        <v>1408</v>
      </c>
      <c r="C1017" s="26">
        <v>312936</v>
      </c>
      <c r="D1017" s="35" t="s">
        <v>1443</v>
      </c>
      <c r="E1017" s="35" t="s">
        <v>1414</v>
      </c>
      <c r="F1017" s="36">
        <v>3</v>
      </c>
      <c r="G1017" s="33"/>
      <c r="H1017" s="34">
        <v>1</v>
      </c>
      <c r="I1017" s="32"/>
      <c r="J1017" s="32"/>
      <c r="K1017" s="31"/>
      <c r="L1017" s="31"/>
      <c r="M1017" s="33"/>
      <c r="N1017" s="39">
        <v>661279.81999999995</v>
      </c>
      <c r="O1017" s="40" t="s">
        <v>1901</v>
      </c>
      <c r="P1017" s="68">
        <v>1</v>
      </c>
      <c r="Q1017" s="409" t="s">
        <v>1943</v>
      </c>
      <c r="R1017" s="100">
        <v>0.27</v>
      </c>
      <c r="S1017" s="317">
        <v>0.27</v>
      </c>
      <c r="T1017" s="167">
        <f t="shared" ref="T1017:T1018" si="162">DATE(2018,6,18)+96</f>
        <v>43365</v>
      </c>
      <c r="U1017" s="95"/>
      <c r="V1017" s="95"/>
      <c r="W1017" s="95"/>
      <c r="X1017" s="148">
        <v>43166</v>
      </c>
      <c r="Y1017" s="148">
        <v>43174</v>
      </c>
      <c r="Z1017" s="148">
        <v>43186</v>
      </c>
      <c r="AA1017" s="148">
        <v>43213</v>
      </c>
      <c r="AB1017" s="148">
        <v>43256</v>
      </c>
      <c r="AC1017" s="118" t="s">
        <v>2100</v>
      </c>
      <c r="AD1017" s="109">
        <v>655171.5</v>
      </c>
      <c r="AE1017" s="113">
        <f t="shared" si="151"/>
        <v>0</v>
      </c>
      <c r="AF1017" s="60">
        <f t="shared" si="152"/>
        <v>0</v>
      </c>
      <c r="AG1017" s="60">
        <f t="shared" si="153"/>
        <v>0</v>
      </c>
      <c r="AH1017" s="60">
        <f t="shared" si="154"/>
        <v>1</v>
      </c>
      <c r="AI1017" s="60">
        <f t="shared" si="155"/>
        <v>0</v>
      </c>
      <c r="AJ1017" s="60">
        <f t="shared" si="156"/>
        <v>0</v>
      </c>
      <c r="AK1017" s="60">
        <f t="shared" si="157"/>
        <v>0</v>
      </c>
      <c r="AL1017" s="60">
        <f t="shared" si="158"/>
        <v>0</v>
      </c>
      <c r="AM1017" s="60">
        <f t="shared" si="159"/>
        <v>1</v>
      </c>
      <c r="AN1017" s="60">
        <f t="shared" si="160"/>
        <v>0</v>
      </c>
      <c r="AO1017" t="s">
        <v>3535</v>
      </c>
      <c r="AP1017"/>
      <c r="AQ1017" t="s">
        <v>3544</v>
      </c>
    </row>
    <row r="1018" spans="1:43" ht="35.450000000000003" hidden="1" customHeight="1">
      <c r="A1018" s="26" t="s">
        <v>1311</v>
      </c>
      <c r="B1018" s="34" t="s">
        <v>1408</v>
      </c>
      <c r="C1018" s="26">
        <v>303252</v>
      </c>
      <c r="D1018" s="35" t="s">
        <v>1439</v>
      </c>
      <c r="E1018" s="35" t="s">
        <v>1440</v>
      </c>
      <c r="F1018" s="36">
        <v>3</v>
      </c>
      <c r="G1018" s="33"/>
      <c r="H1018" s="34">
        <v>1</v>
      </c>
      <c r="I1018" s="32"/>
      <c r="J1018" s="32"/>
      <c r="K1018" s="31"/>
      <c r="L1018" s="31"/>
      <c r="M1018" s="33"/>
      <c r="N1018" s="39">
        <v>748699.97</v>
      </c>
      <c r="O1018" s="40" t="s">
        <v>1901</v>
      </c>
      <c r="P1018" s="68">
        <v>1</v>
      </c>
      <c r="Q1018" s="409" t="s">
        <v>1943</v>
      </c>
      <c r="R1018" s="100">
        <v>0.16</v>
      </c>
      <c r="S1018" s="317">
        <v>0.16</v>
      </c>
      <c r="T1018" s="167">
        <f t="shared" si="162"/>
        <v>43365</v>
      </c>
      <c r="U1018" s="95"/>
      <c r="V1018" s="95"/>
      <c r="W1018" s="95"/>
      <c r="X1018" s="148">
        <v>43166</v>
      </c>
      <c r="Y1018" s="148">
        <v>43174</v>
      </c>
      <c r="Z1018" s="148">
        <v>43186</v>
      </c>
      <c r="AA1018" s="148">
        <v>43213</v>
      </c>
      <c r="AB1018" s="148">
        <v>43256</v>
      </c>
      <c r="AC1018" s="118" t="s">
        <v>2100</v>
      </c>
      <c r="AD1018" s="109">
        <v>740620.75</v>
      </c>
      <c r="AE1018" s="113">
        <f t="shared" si="151"/>
        <v>0</v>
      </c>
      <c r="AF1018" s="60">
        <f t="shared" si="152"/>
        <v>0</v>
      </c>
      <c r="AG1018" s="60">
        <f t="shared" si="153"/>
        <v>0</v>
      </c>
      <c r="AH1018" s="60">
        <f t="shared" si="154"/>
        <v>1</v>
      </c>
      <c r="AI1018" s="60">
        <f t="shared" si="155"/>
        <v>0</v>
      </c>
      <c r="AJ1018" s="60">
        <f t="shared" si="156"/>
        <v>0</v>
      </c>
      <c r="AK1018" s="60">
        <f t="shared" si="157"/>
        <v>0</v>
      </c>
      <c r="AL1018" s="60">
        <f t="shared" si="158"/>
        <v>0</v>
      </c>
      <c r="AM1018" s="60">
        <f t="shared" si="159"/>
        <v>1</v>
      </c>
      <c r="AN1018" s="60">
        <f t="shared" si="160"/>
        <v>0</v>
      </c>
      <c r="AO1018" t="s">
        <v>3535</v>
      </c>
      <c r="AP1018"/>
      <c r="AQ1018" t="s">
        <v>3544</v>
      </c>
    </row>
    <row r="1019" spans="1:43" ht="35.450000000000003" hidden="1" customHeight="1">
      <c r="A1019" s="26" t="s">
        <v>1311</v>
      </c>
      <c r="B1019" s="34" t="s">
        <v>1408</v>
      </c>
      <c r="C1019" s="26">
        <v>312942</v>
      </c>
      <c r="D1019" s="35" t="s">
        <v>1450</v>
      </c>
      <c r="E1019" s="35" t="s">
        <v>1440</v>
      </c>
      <c r="F1019" s="36">
        <v>3</v>
      </c>
      <c r="G1019" s="33"/>
      <c r="H1019" s="34">
        <v>1</v>
      </c>
      <c r="I1019" s="32"/>
      <c r="J1019" s="32"/>
      <c r="K1019" s="31"/>
      <c r="L1019" s="31"/>
      <c r="M1019" s="33"/>
      <c r="N1019" s="39">
        <v>664886.16</v>
      </c>
      <c r="O1019" s="40" t="s">
        <v>1901</v>
      </c>
      <c r="P1019" s="68">
        <v>1</v>
      </c>
      <c r="Q1019" s="409" t="s">
        <v>1943</v>
      </c>
      <c r="R1019" s="100">
        <v>0.16</v>
      </c>
      <c r="S1019" s="317">
        <v>0.92</v>
      </c>
      <c r="T1019" s="167">
        <f>DATE(2018,6,18)+96</f>
        <v>43365</v>
      </c>
      <c r="U1019" s="95"/>
      <c r="V1019" s="95"/>
      <c r="W1019" s="95"/>
      <c r="X1019" s="148">
        <v>43166</v>
      </c>
      <c r="Y1019" s="148">
        <v>43174</v>
      </c>
      <c r="Z1019" s="148">
        <v>43186</v>
      </c>
      <c r="AA1019" s="148">
        <v>43213</v>
      </c>
      <c r="AB1019" s="148">
        <v>43256</v>
      </c>
      <c r="AC1019" s="118" t="s">
        <v>2100</v>
      </c>
      <c r="AD1019" s="109">
        <v>657899.52000000002</v>
      </c>
      <c r="AE1019" s="113">
        <f t="shared" si="151"/>
        <v>0</v>
      </c>
      <c r="AF1019" s="60">
        <f t="shared" si="152"/>
        <v>0</v>
      </c>
      <c r="AG1019" s="60">
        <f t="shared" si="153"/>
        <v>0</v>
      </c>
      <c r="AH1019" s="60">
        <f t="shared" si="154"/>
        <v>1</v>
      </c>
      <c r="AI1019" s="60">
        <f t="shared" si="155"/>
        <v>0</v>
      </c>
      <c r="AJ1019" s="60">
        <f t="shared" si="156"/>
        <v>0</v>
      </c>
      <c r="AK1019" s="60">
        <f t="shared" si="157"/>
        <v>0</v>
      </c>
      <c r="AL1019" s="60">
        <f t="shared" si="158"/>
        <v>0</v>
      </c>
      <c r="AM1019" s="60">
        <f t="shared" si="159"/>
        <v>1</v>
      </c>
      <c r="AN1019" s="60">
        <f t="shared" si="160"/>
        <v>0</v>
      </c>
      <c r="AO1019" t="s">
        <v>3535</v>
      </c>
      <c r="AP1019"/>
      <c r="AQ1019" t="s">
        <v>3544</v>
      </c>
    </row>
    <row r="1020" spans="1:43" ht="35.450000000000003" hidden="1" customHeight="1">
      <c r="A1020" s="26" t="s">
        <v>1311</v>
      </c>
      <c r="B1020" s="34" t="s">
        <v>1408</v>
      </c>
      <c r="C1020" s="26">
        <v>303291</v>
      </c>
      <c r="D1020" s="35" t="s">
        <v>1453</v>
      </c>
      <c r="E1020" s="35" t="s">
        <v>1420</v>
      </c>
      <c r="F1020" s="36">
        <v>3</v>
      </c>
      <c r="G1020" s="33"/>
      <c r="H1020" s="34">
        <v>1</v>
      </c>
      <c r="I1020" s="32"/>
      <c r="J1020" s="32"/>
      <c r="K1020" s="31"/>
      <c r="L1020" s="31"/>
      <c r="M1020" s="33"/>
      <c r="N1020" s="39">
        <v>891964.53</v>
      </c>
      <c r="O1020" s="40" t="s">
        <v>1901</v>
      </c>
      <c r="P1020" s="68">
        <v>1</v>
      </c>
      <c r="Q1020" s="163" t="s">
        <v>2131</v>
      </c>
      <c r="R1020" s="100">
        <v>0.92</v>
      </c>
      <c r="S1020" s="317">
        <v>1</v>
      </c>
      <c r="T1020" s="167">
        <f>DATE(2018,6,14)+96</f>
        <v>43361</v>
      </c>
      <c r="U1020" s="95"/>
      <c r="V1020" s="95"/>
      <c r="W1020" s="95"/>
      <c r="X1020" s="148">
        <v>43166</v>
      </c>
      <c r="Y1020" s="148">
        <v>43174</v>
      </c>
      <c r="Z1020" s="148">
        <v>43186</v>
      </c>
      <c r="AA1020" s="148">
        <v>43213</v>
      </c>
      <c r="AB1020" s="148">
        <v>43255</v>
      </c>
      <c r="AC1020" s="118" t="s">
        <v>2102</v>
      </c>
      <c r="AD1020" s="109">
        <v>881506.89</v>
      </c>
      <c r="AE1020" s="113">
        <f t="shared" si="151"/>
        <v>0</v>
      </c>
      <c r="AF1020" s="60">
        <f t="shared" si="152"/>
        <v>0</v>
      </c>
      <c r="AG1020" s="60">
        <f t="shared" si="153"/>
        <v>0</v>
      </c>
      <c r="AH1020" s="60">
        <f t="shared" si="154"/>
        <v>0</v>
      </c>
      <c r="AI1020" s="60">
        <f t="shared" si="155"/>
        <v>1</v>
      </c>
      <c r="AJ1020" s="60">
        <f t="shared" si="156"/>
        <v>0</v>
      </c>
      <c r="AK1020" s="60">
        <f t="shared" si="157"/>
        <v>0</v>
      </c>
      <c r="AL1020" s="60">
        <f t="shared" si="158"/>
        <v>0</v>
      </c>
      <c r="AM1020" s="60">
        <f t="shared" si="159"/>
        <v>0</v>
      </c>
      <c r="AN1020" s="60">
        <f t="shared" si="160"/>
        <v>1</v>
      </c>
      <c r="AP1020"/>
    </row>
    <row r="1021" spans="1:43" ht="35.450000000000003" hidden="1" customHeight="1">
      <c r="A1021" s="26" t="s">
        <v>1311</v>
      </c>
      <c r="B1021" s="34" t="s">
        <v>1408</v>
      </c>
      <c r="C1021" s="26">
        <v>312908</v>
      </c>
      <c r="D1021" s="35" t="s">
        <v>1419</v>
      </c>
      <c r="E1021" s="35" t="s">
        <v>1420</v>
      </c>
      <c r="F1021" s="36">
        <v>3</v>
      </c>
      <c r="G1021" s="33"/>
      <c r="H1021" s="34">
        <v>1</v>
      </c>
      <c r="I1021" s="32"/>
      <c r="J1021" s="32"/>
      <c r="K1021" s="31"/>
      <c r="L1021" s="31"/>
      <c r="M1021" s="33"/>
      <c r="N1021" s="39">
        <v>773368.09</v>
      </c>
      <c r="O1021" s="40" t="s">
        <v>1901</v>
      </c>
      <c r="P1021" s="68">
        <v>1</v>
      </c>
      <c r="Q1021" s="163" t="s">
        <v>2170</v>
      </c>
      <c r="R1021" s="100">
        <v>0.92</v>
      </c>
      <c r="S1021" s="317">
        <v>1</v>
      </c>
      <c r="T1021" s="167">
        <f>DATE(2018,6,14)+96</f>
        <v>43361</v>
      </c>
      <c r="U1021" s="95"/>
      <c r="V1021" s="95"/>
      <c r="W1021" s="95"/>
      <c r="X1021" s="148">
        <v>43166</v>
      </c>
      <c r="Y1021" s="148">
        <v>43174</v>
      </c>
      <c r="Z1021" s="148">
        <v>43186</v>
      </c>
      <c r="AA1021" s="148">
        <v>43213</v>
      </c>
      <c r="AB1021" s="148">
        <v>43255</v>
      </c>
      <c r="AC1021" s="118" t="s">
        <v>2102</v>
      </c>
      <c r="AD1021" s="109">
        <v>763493.11</v>
      </c>
      <c r="AE1021" s="113">
        <f t="shared" si="151"/>
        <v>0</v>
      </c>
      <c r="AF1021" s="60">
        <f t="shared" si="152"/>
        <v>0</v>
      </c>
      <c r="AG1021" s="60">
        <f t="shared" si="153"/>
        <v>0</v>
      </c>
      <c r="AH1021" s="60">
        <f t="shared" si="154"/>
        <v>0</v>
      </c>
      <c r="AI1021" s="60">
        <f t="shared" si="155"/>
        <v>1</v>
      </c>
      <c r="AJ1021" s="60">
        <f t="shared" si="156"/>
        <v>0</v>
      </c>
      <c r="AK1021" s="60">
        <f t="shared" si="157"/>
        <v>0</v>
      </c>
      <c r="AL1021" s="60">
        <f t="shared" si="158"/>
        <v>0</v>
      </c>
      <c r="AM1021" s="60">
        <f t="shared" si="159"/>
        <v>0</v>
      </c>
      <c r="AN1021" s="60">
        <f t="shared" si="160"/>
        <v>1</v>
      </c>
      <c r="AP1021"/>
    </row>
    <row r="1022" spans="1:43" ht="35.450000000000003" hidden="1" customHeight="1">
      <c r="A1022" s="26" t="s">
        <v>1311</v>
      </c>
      <c r="B1022" s="34" t="s">
        <v>1408</v>
      </c>
      <c r="C1022" s="26">
        <v>312947</v>
      </c>
      <c r="D1022" s="35" t="s">
        <v>1454</v>
      </c>
      <c r="E1022" s="35" t="s">
        <v>1455</v>
      </c>
      <c r="F1022" s="36">
        <v>3</v>
      </c>
      <c r="G1022" s="33"/>
      <c r="H1022" s="34">
        <v>1</v>
      </c>
      <c r="I1022" s="32"/>
      <c r="J1022" s="32"/>
      <c r="K1022" s="31"/>
      <c r="L1022" s="31"/>
      <c r="M1022" s="33"/>
      <c r="N1022" s="39">
        <v>651972.91</v>
      </c>
      <c r="O1022" s="40" t="s">
        <v>1901</v>
      </c>
      <c r="P1022" s="68">
        <v>1</v>
      </c>
      <c r="Q1022" s="163" t="s">
        <v>2170</v>
      </c>
      <c r="R1022" s="100">
        <v>0.92</v>
      </c>
      <c r="S1022" s="317">
        <v>1</v>
      </c>
      <c r="T1022" s="167">
        <f>DATE(2018,6,14)+96</f>
        <v>43361</v>
      </c>
      <c r="U1022" s="95"/>
      <c r="V1022" s="95"/>
      <c r="W1022" s="95"/>
      <c r="X1022" s="148">
        <v>43166</v>
      </c>
      <c r="Y1022" s="148">
        <v>43174</v>
      </c>
      <c r="Z1022" s="148">
        <v>43186</v>
      </c>
      <c r="AA1022" s="148">
        <v>43213</v>
      </c>
      <c r="AB1022" s="148">
        <v>43255</v>
      </c>
      <c r="AC1022" s="118" t="s">
        <v>2102</v>
      </c>
      <c r="AD1022" s="109">
        <v>644724.74699999997</v>
      </c>
      <c r="AE1022" s="113">
        <f t="shared" si="151"/>
        <v>0</v>
      </c>
      <c r="AF1022" s="60">
        <f t="shared" si="152"/>
        <v>0</v>
      </c>
      <c r="AG1022" s="60">
        <f t="shared" si="153"/>
        <v>0</v>
      </c>
      <c r="AH1022" s="60">
        <f t="shared" si="154"/>
        <v>0</v>
      </c>
      <c r="AI1022" s="60">
        <f t="shared" si="155"/>
        <v>1</v>
      </c>
      <c r="AJ1022" s="60">
        <f t="shared" si="156"/>
        <v>0</v>
      </c>
      <c r="AK1022" s="60">
        <f t="shared" si="157"/>
        <v>0</v>
      </c>
      <c r="AL1022" s="60">
        <f t="shared" si="158"/>
        <v>0</v>
      </c>
      <c r="AM1022" s="60">
        <f t="shared" si="159"/>
        <v>0</v>
      </c>
      <c r="AN1022" s="60">
        <f t="shared" si="160"/>
        <v>1</v>
      </c>
      <c r="AP1022"/>
    </row>
    <row r="1023" spans="1:43" ht="35.450000000000003" hidden="1" customHeight="1">
      <c r="A1023" s="26" t="s">
        <v>1311</v>
      </c>
      <c r="B1023" s="34" t="s">
        <v>1323</v>
      </c>
      <c r="C1023" s="26">
        <v>303297</v>
      </c>
      <c r="D1023" s="35" t="s">
        <v>1328</v>
      </c>
      <c r="E1023" s="35" t="s">
        <v>1329</v>
      </c>
      <c r="F1023" s="36">
        <v>0</v>
      </c>
      <c r="G1023" s="33"/>
      <c r="H1023" s="34">
        <v>1</v>
      </c>
      <c r="I1023" s="32"/>
      <c r="J1023" s="32"/>
      <c r="K1023" s="31"/>
      <c r="L1023" s="31"/>
      <c r="M1023" s="33"/>
      <c r="N1023" s="39">
        <v>2787612.5</v>
      </c>
      <c r="O1023" s="40" t="s">
        <v>1901</v>
      </c>
      <c r="P1023" s="68">
        <v>1</v>
      </c>
      <c r="Q1023" s="95" t="s">
        <v>1943</v>
      </c>
      <c r="R1023" s="317">
        <v>0.45</v>
      </c>
      <c r="S1023" s="317">
        <v>0.55000000000000004</v>
      </c>
      <c r="T1023" s="168">
        <v>43334</v>
      </c>
      <c r="U1023" s="95"/>
      <c r="V1023" s="95"/>
      <c r="W1023" s="95"/>
      <c r="X1023" s="117" t="s">
        <v>2092</v>
      </c>
      <c r="Y1023" s="168">
        <v>43165</v>
      </c>
      <c r="Z1023" s="168">
        <v>43179</v>
      </c>
      <c r="AA1023" s="168">
        <v>43182</v>
      </c>
      <c r="AB1023" s="168">
        <v>43237</v>
      </c>
      <c r="AC1023" s="169" t="s">
        <v>2093</v>
      </c>
      <c r="AD1023" s="134">
        <v>2338366.12</v>
      </c>
      <c r="AE1023" s="113">
        <f t="shared" si="151"/>
        <v>0</v>
      </c>
      <c r="AF1023" s="60">
        <f t="shared" si="152"/>
        <v>0</v>
      </c>
      <c r="AG1023" s="60">
        <f t="shared" si="153"/>
        <v>0</v>
      </c>
      <c r="AH1023" s="60">
        <f t="shared" si="154"/>
        <v>1</v>
      </c>
      <c r="AI1023" s="60">
        <f t="shared" si="155"/>
        <v>0</v>
      </c>
      <c r="AJ1023" s="60">
        <f t="shared" si="156"/>
        <v>0</v>
      </c>
      <c r="AK1023" s="60">
        <f t="shared" si="157"/>
        <v>0</v>
      </c>
      <c r="AL1023" s="60">
        <f t="shared" si="158"/>
        <v>0</v>
      </c>
      <c r="AM1023" s="60">
        <f t="shared" si="159"/>
        <v>1</v>
      </c>
      <c r="AN1023" s="60">
        <f t="shared" si="160"/>
        <v>0</v>
      </c>
      <c r="AP1023"/>
    </row>
    <row r="1024" spans="1:43" ht="35.450000000000003" hidden="1" customHeight="1">
      <c r="A1024" s="26" t="s">
        <v>1311</v>
      </c>
      <c r="B1024" s="34" t="s">
        <v>1323</v>
      </c>
      <c r="C1024" s="26">
        <v>303303</v>
      </c>
      <c r="D1024" s="35" t="s">
        <v>1337</v>
      </c>
      <c r="E1024" s="35" t="s">
        <v>1338</v>
      </c>
      <c r="F1024" s="36">
        <v>0</v>
      </c>
      <c r="G1024" s="33"/>
      <c r="H1024" s="34">
        <v>1</v>
      </c>
      <c r="I1024" s="32"/>
      <c r="J1024" s="32"/>
      <c r="K1024" s="31"/>
      <c r="L1024" s="31"/>
      <c r="M1024" s="33"/>
      <c r="N1024" s="39">
        <v>5937774.3499999996</v>
      </c>
      <c r="O1024" s="40" t="s">
        <v>1901</v>
      </c>
      <c r="P1024" s="68">
        <v>1</v>
      </c>
      <c r="Q1024" s="95" t="s">
        <v>1943</v>
      </c>
      <c r="R1024" s="317">
        <v>0.35</v>
      </c>
      <c r="S1024" s="317">
        <v>0.45</v>
      </c>
      <c r="T1024" s="168">
        <v>43334</v>
      </c>
      <c r="U1024" s="95"/>
      <c r="V1024" s="95"/>
      <c r="W1024" s="95"/>
      <c r="X1024" s="117" t="s">
        <v>2092</v>
      </c>
      <c r="Y1024" s="168">
        <v>43165</v>
      </c>
      <c r="Z1024" s="168">
        <v>43179</v>
      </c>
      <c r="AA1024" s="168">
        <v>43182</v>
      </c>
      <c r="AB1024" s="168">
        <v>43237</v>
      </c>
      <c r="AC1024" s="169" t="s">
        <v>2093</v>
      </c>
      <c r="AD1024" s="134">
        <v>5314986.57</v>
      </c>
      <c r="AE1024" s="113">
        <f t="shared" si="151"/>
        <v>0</v>
      </c>
      <c r="AF1024" s="60">
        <f t="shared" si="152"/>
        <v>0</v>
      </c>
      <c r="AG1024" s="60">
        <f t="shared" si="153"/>
        <v>0</v>
      </c>
      <c r="AH1024" s="60">
        <f t="shared" si="154"/>
        <v>1</v>
      </c>
      <c r="AI1024" s="60">
        <f t="shared" si="155"/>
        <v>0</v>
      </c>
      <c r="AJ1024" s="60">
        <f t="shared" si="156"/>
        <v>0</v>
      </c>
      <c r="AK1024" s="60">
        <f t="shared" si="157"/>
        <v>0</v>
      </c>
      <c r="AL1024" s="60">
        <f t="shared" si="158"/>
        <v>0</v>
      </c>
      <c r="AM1024" s="60">
        <f t="shared" si="159"/>
        <v>1</v>
      </c>
      <c r="AN1024" s="60">
        <f t="shared" si="160"/>
        <v>0</v>
      </c>
      <c r="AP1024"/>
    </row>
    <row r="1025" spans="1:40" customFormat="1" ht="35.450000000000003" hidden="1" customHeight="1">
      <c r="A1025" s="26" t="s">
        <v>1311</v>
      </c>
      <c r="B1025" s="34" t="s">
        <v>1323</v>
      </c>
      <c r="C1025" s="26">
        <v>303293</v>
      </c>
      <c r="D1025" s="35" t="s">
        <v>1336</v>
      </c>
      <c r="E1025" s="35" t="s">
        <v>1331</v>
      </c>
      <c r="F1025" s="36">
        <v>0</v>
      </c>
      <c r="G1025" s="33"/>
      <c r="H1025" s="34">
        <v>1</v>
      </c>
      <c r="I1025" s="32"/>
      <c r="J1025" s="32"/>
      <c r="K1025" s="31"/>
      <c r="L1025" s="31"/>
      <c r="M1025" s="33"/>
      <c r="N1025" s="39">
        <v>2636170.21</v>
      </c>
      <c r="O1025" s="40" t="s">
        <v>1901</v>
      </c>
      <c r="P1025" s="68">
        <v>1</v>
      </c>
      <c r="Q1025" s="95" t="s">
        <v>1943</v>
      </c>
      <c r="R1025" s="317">
        <v>0.55000000000000004</v>
      </c>
      <c r="S1025" s="317">
        <v>0.75</v>
      </c>
      <c r="T1025" s="168">
        <v>43334</v>
      </c>
      <c r="U1025" s="95"/>
      <c r="V1025" s="95"/>
      <c r="W1025" s="95"/>
      <c r="X1025" s="117" t="s">
        <v>2092</v>
      </c>
      <c r="Y1025" s="168">
        <v>43165</v>
      </c>
      <c r="Z1025" s="168">
        <v>43179</v>
      </c>
      <c r="AA1025" s="168">
        <v>43182</v>
      </c>
      <c r="AB1025" s="168">
        <v>43237</v>
      </c>
      <c r="AC1025" s="169" t="s">
        <v>2093</v>
      </c>
      <c r="AD1025" s="134">
        <v>2467591.87</v>
      </c>
      <c r="AE1025" s="113">
        <f t="shared" si="151"/>
        <v>0</v>
      </c>
      <c r="AF1025" s="60">
        <f t="shared" si="152"/>
        <v>0</v>
      </c>
      <c r="AG1025" s="60">
        <f t="shared" si="153"/>
        <v>0</v>
      </c>
      <c r="AH1025" s="60">
        <f t="shared" si="154"/>
        <v>1</v>
      </c>
      <c r="AI1025" s="60">
        <f t="shared" si="155"/>
        <v>0</v>
      </c>
      <c r="AJ1025" s="60">
        <f t="shared" si="156"/>
        <v>0</v>
      </c>
      <c r="AK1025" s="60">
        <f t="shared" si="157"/>
        <v>0</v>
      </c>
      <c r="AL1025" s="60">
        <f t="shared" si="158"/>
        <v>0</v>
      </c>
      <c r="AM1025" s="60">
        <f t="shared" si="159"/>
        <v>1</v>
      </c>
      <c r="AN1025" s="60">
        <f t="shared" si="160"/>
        <v>0</v>
      </c>
    </row>
    <row r="1026" spans="1:40" customFormat="1" ht="35.450000000000003" hidden="1" customHeight="1">
      <c r="A1026" s="26" t="s">
        <v>1311</v>
      </c>
      <c r="B1026" s="34" t="s">
        <v>1323</v>
      </c>
      <c r="C1026" s="26">
        <v>303295</v>
      </c>
      <c r="D1026" s="35" t="s">
        <v>1340</v>
      </c>
      <c r="E1026" s="35" t="s">
        <v>1331</v>
      </c>
      <c r="F1026" s="36">
        <v>0</v>
      </c>
      <c r="G1026" s="33"/>
      <c r="H1026" s="34">
        <v>1</v>
      </c>
      <c r="I1026" s="32"/>
      <c r="J1026" s="32"/>
      <c r="K1026" s="31"/>
      <c r="L1026" s="31"/>
      <c r="M1026" s="33"/>
      <c r="N1026" s="39">
        <v>5722840.7999999998</v>
      </c>
      <c r="O1026" s="40" t="s">
        <v>1901</v>
      </c>
      <c r="P1026" s="68">
        <v>1</v>
      </c>
      <c r="Q1026" s="95" t="s">
        <v>2170</v>
      </c>
      <c r="R1026" s="317">
        <v>1</v>
      </c>
      <c r="S1026" s="317">
        <v>1</v>
      </c>
      <c r="T1026" s="168">
        <v>43334</v>
      </c>
      <c r="U1026" s="95"/>
      <c r="V1026" s="95"/>
      <c r="W1026" s="95"/>
      <c r="X1026" s="117" t="s">
        <v>2092</v>
      </c>
      <c r="Y1026" s="168">
        <v>43165</v>
      </c>
      <c r="Z1026" s="168">
        <v>43179</v>
      </c>
      <c r="AA1026" s="168">
        <v>43182</v>
      </c>
      <c r="AB1026" s="168">
        <v>43237</v>
      </c>
      <c r="AC1026" s="169" t="s">
        <v>2093</v>
      </c>
      <c r="AD1026" s="134">
        <v>5216947.16</v>
      </c>
      <c r="AE1026" s="113">
        <f t="shared" si="151"/>
        <v>0</v>
      </c>
      <c r="AF1026" s="60">
        <f t="shared" si="152"/>
        <v>0</v>
      </c>
      <c r="AG1026" s="60">
        <f t="shared" si="153"/>
        <v>0</v>
      </c>
      <c r="AH1026" s="60">
        <f t="shared" si="154"/>
        <v>0</v>
      </c>
      <c r="AI1026" s="60">
        <f t="shared" si="155"/>
        <v>1</v>
      </c>
      <c r="AJ1026" s="60">
        <f t="shared" si="156"/>
        <v>0</v>
      </c>
      <c r="AK1026" s="60">
        <f t="shared" si="157"/>
        <v>0</v>
      </c>
      <c r="AL1026" s="60">
        <f t="shared" si="158"/>
        <v>0</v>
      </c>
      <c r="AM1026" s="60">
        <f t="shared" si="159"/>
        <v>0</v>
      </c>
      <c r="AN1026" s="60">
        <f t="shared" si="160"/>
        <v>1</v>
      </c>
    </row>
    <row r="1027" spans="1:40" customFormat="1" ht="35.450000000000003" hidden="1" customHeight="1">
      <c r="A1027" s="26" t="s">
        <v>1311</v>
      </c>
      <c r="B1027" s="34" t="s">
        <v>1323</v>
      </c>
      <c r="C1027" s="26">
        <v>303306</v>
      </c>
      <c r="D1027" s="35" t="s">
        <v>1330</v>
      </c>
      <c r="E1027" s="35" t="s">
        <v>1331</v>
      </c>
      <c r="F1027" s="36">
        <v>0</v>
      </c>
      <c r="G1027" s="33"/>
      <c r="H1027" s="34">
        <v>1</v>
      </c>
      <c r="I1027" s="32"/>
      <c r="J1027" s="32"/>
      <c r="K1027" s="31"/>
      <c r="L1027" s="31"/>
      <c r="M1027" s="33"/>
      <c r="N1027" s="39">
        <v>3700754.43</v>
      </c>
      <c r="O1027" s="40" t="s">
        <v>1901</v>
      </c>
      <c r="P1027" s="68">
        <v>1</v>
      </c>
      <c r="Q1027" s="95" t="s">
        <v>2170</v>
      </c>
      <c r="R1027" s="317">
        <v>1</v>
      </c>
      <c r="S1027" s="317">
        <v>1</v>
      </c>
      <c r="T1027" s="168">
        <v>43334</v>
      </c>
      <c r="U1027" s="95"/>
      <c r="V1027" s="95"/>
      <c r="W1027" s="95"/>
      <c r="X1027" s="117" t="s">
        <v>2092</v>
      </c>
      <c r="Y1027" s="168">
        <v>43165</v>
      </c>
      <c r="Z1027" s="168">
        <v>43179</v>
      </c>
      <c r="AA1027" s="168">
        <v>43182</v>
      </c>
      <c r="AB1027" s="168">
        <v>43237</v>
      </c>
      <c r="AC1027" s="169" t="s">
        <v>2093</v>
      </c>
      <c r="AD1027" s="134">
        <v>3399753.16</v>
      </c>
      <c r="AE1027" s="113">
        <f t="shared" si="151"/>
        <v>0</v>
      </c>
      <c r="AF1027" s="60">
        <f t="shared" si="152"/>
        <v>0</v>
      </c>
      <c r="AG1027" s="60">
        <f t="shared" si="153"/>
        <v>0</v>
      </c>
      <c r="AH1027" s="60">
        <f t="shared" si="154"/>
        <v>0</v>
      </c>
      <c r="AI1027" s="60">
        <f t="shared" si="155"/>
        <v>1</v>
      </c>
      <c r="AJ1027" s="60">
        <f t="shared" si="156"/>
        <v>0</v>
      </c>
      <c r="AK1027" s="60">
        <f t="shared" si="157"/>
        <v>0</v>
      </c>
      <c r="AL1027" s="60">
        <f t="shared" si="158"/>
        <v>0</v>
      </c>
      <c r="AM1027" s="60">
        <f t="shared" si="159"/>
        <v>0</v>
      </c>
      <c r="AN1027" s="60">
        <f t="shared" si="160"/>
        <v>1</v>
      </c>
    </row>
    <row r="1028" spans="1:40" customFormat="1" ht="35.450000000000003" hidden="1" customHeight="1">
      <c r="A1028" s="26" t="s">
        <v>1311</v>
      </c>
      <c r="B1028" s="34" t="s">
        <v>1323</v>
      </c>
      <c r="C1028" s="26">
        <v>120669</v>
      </c>
      <c r="D1028" s="35" t="s">
        <v>1334</v>
      </c>
      <c r="E1028" s="35" t="s">
        <v>1335</v>
      </c>
      <c r="F1028" s="36">
        <v>0</v>
      </c>
      <c r="G1028" s="33"/>
      <c r="H1028" s="34">
        <v>1</v>
      </c>
      <c r="I1028" s="32"/>
      <c r="J1028" s="32"/>
      <c r="K1028" s="31"/>
      <c r="L1028" s="31"/>
      <c r="M1028" s="33"/>
      <c r="N1028" s="39">
        <v>2800298.26</v>
      </c>
      <c r="O1028" s="40" t="s">
        <v>1901</v>
      </c>
      <c r="P1028" s="68">
        <v>1</v>
      </c>
      <c r="Q1028" s="345" t="s">
        <v>1934</v>
      </c>
      <c r="R1028" s="318"/>
      <c r="S1028" s="318"/>
      <c r="T1028" s="95"/>
      <c r="U1028" s="95"/>
      <c r="V1028" s="95"/>
      <c r="W1028" s="95"/>
      <c r="X1028" s="95"/>
      <c r="Y1028" s="95"/>
      <c r="Z1028" s="95"/>
      <c r="AA1028" s="95"/>
      <c r="AB1028" s="95"/>
      <c r="AC1028" s="169"/>
      <c r="AD1028" s="95"/>
      <c r="AE1028" s="113">
        <f t="shared" si="151"/>
        <v>0</v>
      </c>
      <c r="AF1028" s="60">
        <f t="shared" si="152"/>
        <v>0</v>
      </c>
      <c r="AG1028" s="60">
        <f t="shared" si="153"/>
        <v>1</v>
      </c>
      <c r="AH1028" s="60">
        <f t="shared" si="154"/>
        <v>0</v>
      </c>
      <c r="AI1028" s="60">
        <f t="shared" si="155"/>
        <v>0</v>
      </c>
      <c r="AJ1028" s="60">
        <f t="shared" si="156"/>
        <v>0</v>
      </c>
      <c r="AK1028" s="60">
        <f t="shared" si="157"/>
        <v>0</v>
      </c>
      <c r="AL1028" s="60">
        <f t="shared" si="158"/>
        <v>1</v>
      </c>
      <c r="AM1028" s="60">
        <f t="shared" si="159"/>
        <v>0</v>
      </c>
      <c r="AN1028" s="60">
        <f t="shared" si="160"/>
        <v>0</v>
      </c>
    </row>
    <row r="1029" spans="1:40" customFormat="1" ht="35.450000000000003" hidden="1" customHeight="1">
      <c r="A1029" s="26" t="s">
        <v>1311</v>
      </c>
      <c r="B1029" s="34" t="s">
        <v>1323</v>
      </c>
      <c r="C1029" s="26">
        <v>303300</v>
      </c>
      <c r="D1029" s="35" t="s">
        <v>1326</v>
      </c>
      <c r="E1029" s="35" t="s">
        <v>168</v>
      </c>
      <c r="F1029" s="36">
        <v>0</v>
      </c>
      <c r="G1029" s="33"/>
      <c r="H1029" s="34">
        <v>1</v>
      </c>
      <c r="I1029" s="32"/>
      <c r="J1029" s="32"/>
      <c r="K1029" s="31"/>
      <c r="L1029" s="31"/>
      <c r="M1029" s="33"/>
      <c r="N1029" s="39">
        <v>3067762.82</v>
      </c>
      <c r="O1029" s="40" t="s">
        <v>1901</v>
      </c>
      <c r="P1029" s="68">
        <v>1</v>
      </c>
      <c r="Q1029" s="95" t="s">
        <v>1943</v>
      </c>
      <c r="R1029" s="317">
        <v>0.6</v>
      </c>
      <c r="S1029" s="317">
        <v>0.8</v>
      </c>
      <c r="T1029" s="168">
        <v>43334</v>
      </c>
      <c r="U1029" s="95"/>
      <c r="V1029" s="95"/>
      <c r="W1029" s="95"/>
      <c r="X1029" s="117" t="s">
        <v>2092</v>
      </c>
      <c r="Y1029" s="168">
        <v>43165</v>
      </c>
      <c r="Z1029" s="168">
        <v>43179</v>
      </c>
      <c r="AA1029" s="168">
        <v>43182</v>
      </c>
      <c r="AB1029" s="168">
        <v>43237</v>
      </c>
      <c r="AC1029" s="169" t="s">
        <v>2093</v>
      </c>
      <c r="AD1029" s="134">
        <v>2795296.97</v>
      </c>
      <c r="AE1029" s="113">
        <f t="shared" si="151"/>
        <v>0</v>
      </c>
      <c r="AF1029" s="60">
        <f t="shared" si="152"/>
        <v>0</v>
      </c>
      <c r="AG1029" s="60">
        <f t="shared" si="153"/>
        <v>0</v>
      </c>
      <c r="AH1029" s="60">
        <f t="shared" si="154"/>
        <v>1</v>
      </c>
      <c r="AI1029" s="60">
        <f t="shared" si="155"/>
        <v>0</v>
      </c>
      <c r="AJ1029" s="60">
        <f t="shared" si="156"/>
        <v>0</v>
      </c>
      <c r="AK1029" s="60">
        <f t="shared" si="157"/>
        <v>0</v>
      </c>
      <c r="AL1029" s="60">
        <f t="shared" si="158"/>
        <v>0</v>
      </c>
      <c r="AM1029" s="60">
        <f t="shared" si="159"/>
        <v>1</v>
      </c>
      <c r="AN1029" s="60">
        <f t="shared" si="160"/>
        <v>0</v>
      </c>
    </row>
    <row r="1030" spans="1:40" customFormat="1" ht="35.450000000000003" hidden="1" customHeight="1">
      <c r="A1030" s="26" t="s">
        <v>1311</v>
      </c>
      <c r="B1030" s="34" t="s">
        <v>1323</v>
      </c>
      <c r="C1030" s="26">
        <v>303305</v>
      </c>
      <c r="D1030" s="35" t="s">
        <v>1332</v>
      </c>
      <c r="E1030" s="35" t="s">
        <v>168</v>
      </c>
      <c r="F1030" s="36">
        <v>0</v>
      </c>
      <c r="G1030" s="33"/>
      <c r="H1030" s="34">
        <v>1</v>
      </c>
      <c r="I1030" s="32"/>
      <c r="J1030" s="32"/>
      <c r="K1030" s="31"/>
      <c r="L1030" s="31"/>
      <c r="M1030" s="33"/>
      <c r="N1030" s="39">
        <v>2955591.79</v>
      </c>
      <c r="O1030" s="40" t="s">
        <v>1901</v>
      </c>
      <c r="P1030" s="68">
        <v>1</v>
      </c>
      <c r="Q1030" s="95" t="s">
        <v>1943</v>
      </c>
      <c r="R1030" s="317">
        <v>0.45</v>
      </c>
      <c r="S1030" s="317">
        <v>0.65</v>
      </c>
      <c r="T1030" s="168">
        <v>43334</v>
      </c>
      <c r="U1030" s="95"/>
      <c r="V1030" s="95"/>
      <c r="W1030" s="95"/>
      <c r="X1030" s="117" t="s">
        <v>2092</v>
      </c>
      <c r="Y1030" s="168">
        <v>43165</v>
      </c>
      <c r="Z1030" s="168">
        <v>43179</v>
      </c>
      <c r="AA1030" s="168">
        <v>43182</v>
      </c>
      <c r="AB1030" s="168">
        <v>43237</v>
      </c>
      <c r="AC1030" s="169" t="s">
        <v>2093</v>
      </c>
      <c r="AD1030" s="134">
        <v>2788223.92</v>
      </c>
      <c r="AE1030" s="113">
        <f t="shared" si="151"/>
        <v>0</v>
      </c>
      <c r="AF1030" s="60">
        <f t="shared" si="152"/>
        <v>0</v>
      </c>
      <c r="AG1030" s="60">
        <f t="shared" si="153"/>
        <v>0</v>
      </c>
      <c r="AH1030" s="60">
        <f t="shared" si="154"/>
        <v>1</v>
      </c>
      <c r="AI1030" s="60">
        <f t="shared" si="155"/>
        <v>0</v>
      </c>
      <c r="AJ1030" s="60">
        <f t="shared" si="156"/>
        <v>0</v>
      </c>
      <c r="AK1030" s="60">
        <f t="shared" si="157"/>
        <v>0</v>
      </c>
      <c r="AL1030" s="60">
        <f t="shared" si="158"/>
        <v>0</v>
      </c>
      <c r="AM1030" s="60">
        <f t="shared" si="159"/>
        <v>1</v>
      </c>
      <c r="AN1030" s="60">
        <f t="shared" si="160"/>
        <v>0</v>
      </c>
    </row>
    <row r="1031" spans="1:40" customFormat="1" ht="35.450000000000003" hidden="1" customHeight="1">
      <c r="A1031" s="26" t="s">
        <v>1311</v>
      </c>
      <c r="B1031" s="34" t="s">
        <v>1323</v>
      </c>
      <c r="C1031" s="26">
        <v>120694</v>
      </c>
      <c r="D1031" s="35" t="s">
        <v>1324</v>
      </c>
      <c r="E1031" s="35" t="s">
        <v>1325</v>
      </c>
      <c r="F1031" s="36">
        <v>0</v>
      </c>
      <c r="G1031" s="33"/>
      <c r="H1031" s="34">
        <v>1</v>
      </c>
      <c r="I1031" s="32"/>
      <c r="J1031" s="32"/>
      <c r="K1031" s="31"/>
      <c r="L1031" s="31"/>
      <c r="M1031" s="33"/>
      <c r="N1031" s="39">
        <v>1677180.96</v>
      </c>
      <c r="O1031" s="40" t="s">
        <v>1901</v>
      </c>
      <c r="P1031" s="68">
        <v>1</v>
      </c>
      <c r="Q1031" s="345" t="s">
        <v>1934</v>
      </c>
      <c r="R1031" s="318"/>
      <c r="S1031" s="318"/>
      <c r="T1031" s="95"/>
      <c r="U1031" s="95"/>
      <c r="V1031" s="95"/>
      <c r="W1031" s="95"/>
      <c r="X1031" s="95"/>
      <c r="Y1031" s="95"/>
      <c r="Z1031" s="95"/>
      <c r="AA1031" s="95"/>
      <c r="AB1031" s="95"/>
      <c r="AC1031" s="169"/>
      <c r="AD1031" s="134"/>
      <c r="AE1031" s="113">
        <f t="shared" si="151"/>
        <v>0</v>
      </c>
      <c r="AF1031" s="60">
        <f t="shared" si="152"/>
        <v>0</v>
      </c>
      <c r="AG1031" s="60">
        <f t="shared" si="153"/>
        <v>1</v>
      </c>
      <c r="AH1031" s="60">
        <f t="shared" si="154"/>
        <v>0</v>
      </c>
      <c r="AI1031" s="60">
        <f t="shared" si="155"/>
        <v>0</v>
      </c>
      <c r="AJ1031" s="60">
        <f t="shared" si="156"/>
        <v>0</v>
      </c>
      <c r="AK1031" s="60">
        <f t="shared" si="157"/>
        <v>0</v>
      </c>
      <c r="AL1031" s="60">
        <f t="shared" si="158"/>
        <v>1</v>
      </c>
      <c r="AM1031" s="60">
        <f t="shared" si="159"/>
        <v>0</v>
      </c>
      <c r="AN1031" s="60">
        <f t="shared" si="160"/>
        <v>0</v>
      </c>
    </row>
    <row r="1032" spans="1:40" customFormat="1" ht="35.450000000000003" hidden="1" customHeight="1">
      <c r="A1032" s="26" t="s">
        <v>1311</v>
      </c>
      <c r="B1032" s="34" t="s">
        <v>1323</v>
      </c>
      <c r="C1032" s="26">
        <v>303296</v>
      </c>
      <c r="D1032" s="35" t="s">
        <v>1333</v>
      </c>
      <c r="E1032" s="35" t="s">
        <v>1325</v>
      </c>
      <c r="F1032" s="36">
        <v>0</v>
      </c>
      <c r="G1032" s="33"/>
      <c r="H1032" s="34">
        <v>1</v>
      </c>
      <c r="I1032" s="32"/>
      <c r="J1032" s="32"/>
      <c r="K1032" s="31"/>
      <c r="L1032" s="31"/>
      <c r="M1032" s="33"/>
      <c r="N1032" s="39">
        <v>1677180.96</v>
      </c>
      <c r="O1032" s="40" t="s">
        <v>1901</v>
      </c>
      <c r="P1032" s="68">
        <v>1</v>
      </c>
      <c r="Q1032" s="95" t="s">
        <v>2170</v>
      </c>
      <c r="R1032" s="317">
        <v>0.45</v>
      </c>
      <c r="S1032" s="317">
        <v>1</v>
      </c>
      <c r="T1032" s="168">
        <v>43334</v>
      </c>
      <c r="U1032" s="95"/>
      <c r="V1032" s="95"/>
      <c r="W1032" s="95"/>
      <c r="X1032" s="117" t="s">
        <v>2092</v>
      </c>
      <c r="Y1032" s="168">
        <v>43165</v>
      </c>
      <c r="Z1032" s="168">
        <v>43179</v>
      </c>
      <c r="AA1032" s="168">
        <v>43182</v>
      </c>
      <c r="AB1032" s="168">
        <v>43237</v>
      </c>
      <c r="AC1032" s="169" t="s">
        <v>2093</v>
      </c>
      <c r="AD1032" s="134">
        <v>1352254.37</v>
      </c>
      <c r="AE1032" s="113">
        <f t="shared" ref="AE1032:AE1095" si="163">IF($Q1032="Reverted",1,0)</f>
        <v>0</v>
      </c>
      <c r="AF1032" s="60">
        <f t="shared" ref="AF1032:AF1095" si="164">IF($Q1032="Not yet started",1,0)</f>
        <v>0</v>
      </c>
      <c r="AG1032" s="60">
        <f t="shared" ref="AG1032:AG1095" si="165">IF($Q1032="Under Procurement",1,0)</f>
        <v>0</v>
      </c>
      <c r="AH1032" s="60">
        <f t="shared" ref="AH1032:AH1095" si="166">IF($Q1032="Ongoing",1,0)</f>
        <v>0</v>
      </c>
      <c r="AI1032" s="60">
        <f t="shared" ref="AI1032:AI1095" si="167">IF($Q1032="Completed",1,0)</f>
        <v>1</v>
      </c>
      <c r="AJ1032" s="60">
        <f t="shared" ref="AJ1032:AJ1095" si="168">IF($AE1032=1,$H1032,0)</f>
        <v>0</v>
      </c>
      <c r="AK1032" s="60">
        <f t="shared" ref="AK1032:AK1095" si="169">IF($AF1032=1,$H1032,0)</f>
        <v>0</v>
      </c>
      <c r="AL1032" s="60">
        <f t="shared" ref="AL1032:AL1095" si="170">IF($AG1032=1,$H1032,0)</f>
        <v>0</v>
      </c>
      <c r="AM1032" s="60">
        <f t="shared" ref="AM1032:AM1095" si="171">IF($AH1032=1,$H1032,0)</f>
        <v>0</v>
      </c>
      <c r="AN1032" s="60">
        <f t="shared" ref="AN1032:AN1095" si="172">IF($AI1032=1,$H1032,0)</f>
        <v>1</v>
      </c>
    </row>
    <row r="1033" spans="1:40" customFormat="1" ht="35.450000000000003" hidden="1" customHeight="1">
      <c r="A1033" s="26" t="s">
        <v>1311</v>
      </c>
      <c r="B1033" s="34" t="s">
        <v>1323</v>
      </c>
      <c r="C1033" s="26">
        <v>303298</v>
      </c>
      <c r="D1033" s="35" t="s">
        <v>1243</v>
      </c>
      <c r="E1033" s="35" t="s">
        <v>1325</v>
      </c>
      <c r="F1033" s="36">
        <v>0</v>
      </c>
      <c r="G1033" s="33"/>
      <c r="H1033" s="34">
        <v>1</v>
      </c>
      <c r="I1033" s="32"/>
      <c r="J1033" s="32"/>
      <c r="K1033" s="31"/>
      <c r="L1033" s="31"/>
      <c r="M1033" s="33"/>
      <c r="N1033" s="39">
        <v>8550699.3499999996</v>
      </c>
      <c r="O1033" s="40" t="s">
        <v>1901</v>
      </c>
      <c r="P1033" s="68">
        <v>1</v>
      </c>
      <c r="Q1033" s="95" t="s">
        <v>1943</v>
      </c>
      <c r="R1033" s="317">
        <v>0.65</v>
      </c>
      <c r="S1033" s="317">
        <v>0.8</v>
      </c>
      <c r="T1033" s="168">
        <v>43334</v>
      </c>
      <c r="U1033" s="95"/>
      <c r="V1033" s="95"/>
      <c r="W1033" s="95"/>
      <c r="X1033" s="117" t="s">
        <v>2092</v>
      </c>
      <c r="Y1033" s="168">
        <v>43165</v>
      </c>
      <c r="Z1033" s="168">
        <v>43179</v>
      </c>
      <c r="AA1033" s="168">
        <v>43182</v>
      </c>
      <c r="AB1033" s="168">
        <v>43237</v>
      </c>
      <c r="AC1033" s="169" t="s">
        <v>2093</v>
      </c>
      <c r="AD1033" s="134">
        <v>8162560.7000000002</v>
      </c>
      <c r="AE1033" s="113">
        <f t="shared" si="163"/>
        <v>0</v>
      </c>
      <c r="AF1033" s="60">
        <f t="shared" si="164"/>
        <v>0</v>
      </c>
      <c r="AG1033" s="60">
        <f t="shared" si="165"/>
        <v>0</v>
      </c>
      <c r="AH1033" s="60">
        <f t="shared" si="166"/>
        <v>1</v>
      </c>
      <c r="AI1033" s="60">
        <f t="shared" si="167"/>
        <v>0</v>
      </c>
      <c r="AJ1033" s="60">
        <f t="shared" si="168"/>
        <v>0</v>
      </c>
      <c r="AK1033" s="60">
        <f t="shared" si="169"/>
        <v>0</v>
      </c>
      <c r="AL1033" s="60">
        <f t="shared" si="170"/>
        <v>0</v>
      </c>
      <c r="AM1033" s="60">
        <f t="shared" si="171"/>
        <v>1</v>
      </c>
      <c r="AN1033" s="60">
        <f t="shared" si="172"/>
        <v>0</v>
      </c>
    </row>
    <row r="1034" spans="1:40" customFormat="1" ht="35.450000000000003" hidden="1" customHeight="1">
      <c r="A1034" s="26" t="s">
        <v>1311</v>
      </c>
      <c r="B1034" s="34" t="s">
        <v>1323</v>
      </c>
      <c r="C1034" s="26">
        <v>303301</v>
      </c>
      <c r="D1034" s="35" t="s">
        <v>1327</v>
      </c>
      <c r="E1034" s="35" t="s">
        <v>1325</v>
      </c>
      <c r="F1034" s="36">
        <v>0</v>
      </c>
      <c r="G1034" s="33"/>
      <c r="H1034" s="34">
        <v>1</v>
      </c>
      <c r="I1034" s="32"/>
      <c r="J1034" s="32"/>
      <c r="K1034" s="31"/>
      <c r="L1034" s="31"/>
      <c r="M1034" s="33"/>
      <c r="N1034" s="39">
        <v>1606427.72</v>
      </c>
      <c r="O1034" s="40" t="s">
        <v>1901</v>
      </c>
      <c r="P1034" s="68">
        <v>1</v>
      </c>
      <c r="Q1034" s="95" t="s">
        <v>2170</v>
      </c>
      <c r="R1034" s="317">
        <v>0.95</v>
      </c>
      <c r="S1034" s="317">
        <v>1</v>
      </c>
      <c r="T1034" s="168">
        <v>43334</v>
      </c>
      <c r="U1034" s="95"/>
      <c r="V1034" s="95"/>
      <c r="W1034" s="95"/>
      <c r="X1034" s="117" t="s">
        <v>2092</v>
      </c>
      <c r="Y1034" s="168">
        <v>43165</v>
      </c>
      <c r="Z1034" s="168">
        <v>43179</v>
      </c>
      <c r="AA1034" s="168">
        <v>43182</v>
      </c>
      <c r="AB1034" s="168">
        <v>43237</v>
      </c>
      <c r="AC1034" s="169" t="s">
        <v>2093</v>
      </c>
      <c r="AD1034" s="134">
        <v>1353112.32</v>
      </c>
      <c r="AE1034" s="113">
        <f t="shared" si="163"/>
        <v>0</v>
      </c>
      <c r="AF1034" s="60">
        <f t="shared" si="164"/>
        <v>0</v>
      </c>
      <c r="AG1034" s="60">
        <f t="shared" si="165"/>
        <v>0</v>
      </c>
      <c r="AH1034" s="60">
        <f t="shared" si="166"/>
        <v>0</v>
      </c>
      <c r="AI1034" s="60">
        <f t="shared" si="167"/>
        <v>1</v>
      </c>
      <c r="AJ1034" s="60">
        <f t="shared" si="168"/>
        <v>0</v>
      </c>
      <c r="AK1034" s="60">
        <f t="shared" si="169"/>
        <v>0</v>
      </c>
      <c r="AL1034" s="60">
        <f t="shared" si="170"/>
        <v>0</v>
      </c>
      <c r="AM1034" s="60">
        <f t="shared" si="171"/>
        <v>0</v>
      </c>
      <c r="AN1034" s="60">
        <f t="shared" si="172"/>
        <v>1</v>
      </c>
    </row>
    <row r="1035" spans="1:40" customFormat="1" ht="35.450000000000003" hidden="1" customHeight="1">
      <c r="A1035" s="26" t="s">
        <v>1311</v>
      </c>
      <c r="B1035" s="34" t="s">
        <v>1323</v>
      </c>
      <c r="C1035" s="26">
        <v>303302</v>
      </c>
      <c r="D1035" s="35" t="s">
        <v>1339</v>
      </c>
      <c r="E1035" s="35" t="s">
        <v>1325</v>
      </c>
      <c r="F1035" s="36">
        <v>0</v>
      </c>
      <c r="G1035" s="33"/>
      <c r="H1035" s="34">
        <v>1</v>
      </c>
      <c r="I1035" s="32"/>
      <c r="J1035" s="32"/>
      <c r="K1035" s="31"/>
      <c r="L1035" s="31"/>
      <c r="M1035" s="33"/>
      <c r="N1035" s="39">
        <v>2657032.83</v>
      </c>
      <c r="O1035" s="40" t="s">
        <v>1901</v>
      </c>
      <c r="P1035" s="68">
        <v>1</v>
      </c>
      <c r="Q1035" s="95" t="s">
        <v>1943</v>
      </c>
      <c r="R1035" s="317">
        <v>0.3</v>
      </c>
      <c r="S1035" s="317">
        <v>0.95</v>
      </c>
      <c r="T1035" s="168">
        <v>43334</v>
      </c>
      <c r="U1035" s="95"/>
      <c r="V1035" s="95"/>
      <c r="W1035" s="95"/>
      <c r="X1035" s="117" t="s">
        <v>2092</v>
      </c>
      <c r="Y1035" s="168">
        <v>43165</v>
      </c>
      <c r="Z1035" s="168">
        <v>43179</v>
      </c>
      <c r="AA1035" s="168">
        <v>43182</v>
      </c>
      <c r="AB1035" s="168">
        <v>43237</v>
      </c>
      <c r="AC1035" s="169" t="s">
        <v>2093</v>
      </c>
      <c r="AD1035" s="134">
        <v>2608113.44</v>
      </c>
      <c r="AE1035" s="113">
        <f t="shared" si="163"/>
        <v>0</v>
      </c>
      <c r="AF1035" s="60">
        <f t="shared" si="164"/>
        <v>0</v>
      </c>
      <c r="AG1035" s="60">
        <f t="shared" si="165"/>
        <v>0</v>
      </c>
      <c r="AH1035" s="60">
        <f t="shared" si="166"/>
        <v>1</v>
      </c>
      <c r="AI1035" s="60">
        <f t="shared" si="167"/>
        <v>0</v>
      </c>
      <c r="AJ1035" s="60">
        <f t="shared" si="168"/>
        <v>0</v>
      </c>
      <c r="AK1035" s="60">
        <f t="shared" si="169"/>
        <v>0</v>
      </c>
      <c r="AL1035" s="60">
        <f t="shared" si="170"/>
        <v>0</v>
      </c>
      <c r="AM1035" s="60">
        <f t="shared" si="171"/>
        <v>1</v>
      </c>
      <c r="AN1035" s="60">
        <f t="shared" si="172"/>
        <v>0</v>
      </c>
    </row>
    <row r="1036" spans="1:40" customFormat="1" ht="35.450000000000003" hidden="1" customHeight="1">
      <c r="A1036" s="26" t="s">
        <v>1311</v>
      </c>
      <c r="B1036" s="34" t="s">
        <v>1405</v>
      </c>
      <c r="C1036" s="26">
        <v>302876</v>
      </c>
      <c r="D1036" s="35" t="s">
        <v>1406</v>
      </c>
      <c r="E1036" s="35" t="s">
        <v>1407</v>
      </c>
      <c r="F1036" s="36">
        <v>1</v>
      </c>
      <c r="G1036" s="33"/>
      <c r="H1036" s="34">
        <v>1</v>
      </c>
      <c r="I1036" s="32"/>
      <c r="J1036" s="32"/>
      <c r="K1036" s="31"/>
      <c r="L1036" s="31"/>
      <c r="M1036" s="33"/>
      <c r="N1036" s="39">
        <v>1682365.93</v>
      </c>
      <c r="O1036" s="40" t="s">
        <v>1901</v>
      </c>
      <c r="P1036" s="68">
        <v>1</v>
      </c>
      <c r="Q1036" s="95" t="s">
        <v>2131</v>
      </c>
      <c r="R1036" s="347">
        <v>0.1</v>
      </c>
      <c r="S1036" s="123">
        <v>1</v>
      </c>
      <c r="T1036" s="95" t="s">
        <v>3418</v>
      </c>
      <c r="U1036" s="95"/>
      <c r="V1036" s="95"/>
      <c r="W1036" s="95"/>
      <c r="X1036" s="95"/>
      <c r="Y1036" s="95"/>
      <c r="Z1036" s="95"/>
      <c r="AA1036" s="95"/>
      <c r="AB1036" s="95"/>
      <c r="AC1036" s="95" t="s">
        <v>3419</v>
      </c>
      <c r="AD1036" s="95"/>
      <c r="AE1036" s="113">
        <f t="shared" si="163"/>
        <v>0</v>
      </c>
      <c r="AF1036" s="60">
        <f t="shared" si="164"/>
        <v>0</v>
      </c>
      <c r="AG1036" s="60">
        <f t="shared" si="165"/>
        <v>0</v>
      </c>
      <c r="AH1036" s="60">
        <f t="shared" si="166"/>
        <v>0</v>
      </c>
      <c r="AI1036" s="60">
        <f t="shared" si="167"/>
        <v>1</v>
      </c>
      <c r="AJ1036" s="60">
        <f t="shared" si="168"/>
        <v>0</v>
      </c>
      <c r="AK1036" s="60">
        <f t="shared" si="169"/>
        <v>0</v>
      </c>
      <c r="AL1036" s="60">
        <f t="shared" si="170"/>
        <v>0</v>
      </c>
      <c r="AM1036" s="60">
        <f t="shared" si="171"/>
        <v>0</v>
      </c>
      <c r="AN1036" s="60">
        <f t="shared" si="172"/>
        <v>1</v>
      </c>
    </row>
    <row r="1037" spans="1:40" customFormat="1" ht="35.450000000000003" hidden="1" customHeight="1">
      <c r="A1037" s="26" t="s">
        <v>1311</v>
      </c>
      <c r="B1037" s="34" t="s">
        <v>1456</v>
      </c>
      <c r="C1037" s="26">
        <v>119799</v>
      </c>
      <c r="D1037" s="35" t="s">
        <v>1457</v>
      </c>
      <c r="E1037" s="35" t="s">
        <v>1458</v>
      </c>
      <c r="F1037" s="36">
        <v>1</v>
      </c>
      <c r="G1037" s="33"/>
      <c r="H1037" s="34">
        <v>1</v>
      </c>
      <c r="I1037" s="32"/>
      <c r="J1037" s="32"/>
      <c r="K1037" s="31"/>
      <c r="L1037" s="31"/>
      <c r="M1037" s="33"/>
      <c r="N1037" s="39">
        <v>478753.59</v>
      </c>
      <c r="O1037" s="40" t="s">
        <v>1901</v>
      </c>
      <c r="P1037" s="68">
        <v>1</v>
      </c>
      <c r="Q1037" s="95" t="s">
        <v>2170</v>
      </c>
      <c r="R1037" s="100">
        <v>0.5</v>
      </c>
      <c r="S1037" s="100">
        <v>1</v>
      </c>
      <c r="T1037" s="95"/>
      <c r="U1037" s="95"/>
      <c r="V1037" s="95"/>
      <c r="W1037" s="95"/>
      <c r="X1037" s="311" t="s">
        <v>3452</v>
      </c>
      <c r="Y1037" s="330">
        <v>43255</v>
      </c>
      <c r="Z1037" s="330">
        <v>43270</v>
      </c>
      <c r="AA1037" s="330">
        <v>43278</v>
      </c>
      <c r="AB1037" s="330">
        <v>43311</v>
      </c>
      <c r="AC1037" s="311" t="s">
        <v>3453</v>
      </c>
      <c r="AD1037" s="339">
        <v>475256.61</v>
      </c>
      <c r="AE1037" s="113">
        <f t="shared" si="163"/>
        <v>0</v>
      </c>
      <c r="AF1037" s="60">
        <f t="shared" si="164"/>
        <v>0</v>
      </c>
      <c r="AG1037" s="60">
        <f t="shared" si="165"/>
        <v>0</v>
      </c>
      <c r="AH1037" s="60">
        <f t="shared" si="166"/>
        <v>0</v>
      </c>
      <c r="AI1037" s="60">
        <f t="shared" si="167"/>
        <v>1</v>
      </c>
      <c r="AJ1037" s="60">
        <f t="shared" si="168"/>
        <v>0</v>
      </c>
      <c r="AK1037" s="60">
        <f t="shared" si="169"/>
        <v>0</v>
      </c>
      <c r="AL1037" s="60">
        <f t="shared" si="170"/>
        <v>0</v>
      </c>
      <c r="AM1037" s="60">
        <f t="shared" si="171"/>
        <v>0</v>
      </c>
      <c r="AN1037" s="60">
        <f t="shared" si="172"/>
        <v>1</v>
      </c>
    </row>
    <row r="1038" spans="1:40" customFormat="1" ht="35.450000000000003" hidden="1" customHeight="1">
      <c r="A1038" s="26" t="s">
        <v>1311</v>
      </c>
      <c r="B1038" s="34" t="s">
        <v>1456</v>
      </c>
      <c r="C1038" s="26">
        <v>303020</v>
      </c>
      <c r="D1038" s="35" t="s">
        <v>1459</v>
      </c>
      <c r="E1038" s="35" t="s">
        <v>1458</v>
      </c>
      <c r="F1038" s="36">
        <v>1</v>
      </c>
      <c r="G1038" s="33"/>
      <c r="H1038" s="34">
        <v>1</v>
      </c>
      <c r="I1038" s="32"/>
      <c r="J1038" s="32"/>
      <c r="K1038" s="31"/>
      <c r="L1038" s="31"/>
      <c r="M1038" s="33"/>
      <c r="N1038" s="39">
        <v>460428.75</v>
      </c>
      <c r="O1038" s="40" t="s">
        <v>1901</v>
      </c>
      <c r="P1038" s="68">
        <v>1</v>
      </c>
      <c r="Q1038" s="95" t="s">
        <v>2170</v>
      </c>
      <c r="R1038" s="100">
        <v>1</v>
      </c>
      <c r="S1038" s="100">
        <v>1</v>
      </c>
      <c r="T1038" s="95"/>
      <c r="U1038" s="95"/>
      <c r="V1038" s="95"/>
      <c r="W1038" s="95"/>
      <c r="X1038" s="311" t="s">
        <v>3452</v>
      </c>
      <c r="Y1038" s="330">
        <v>43255</v>
      </c>
      <c r="Z1038" s="330">
        <v>43270</v>
      </c>
      <c r="AA1038" s="330">
        <v>43278</v>
      </c>
      <c r="AB1038" s="330">
        <v>43311</v>
      </c>
      <c r="AC1038" s="311" t="s">
        <v>3453</v>
      </c>
      <c r="AD1038" s="339">
        <v>456866.81628000003</v>
      </c>
      <c r="AE1038" s="113">
        <f t="shared" si="163"/>
        <v>0</v>
      </c>
      <c r="AF1038" s="60">
        <f t="shared" si="164"/>
        <v>0</v>
      </c>
      <c r="AG1038" s="60">
        <f t="shared" si="165"/>
        <v>0</v>
      </c>
      <c r="AH1038" s="60">
        <f t="shared" si="166"/>
        <v>0</v>
      </c>
      <c r="AI1038" s="60">
        <f t="shared" si="167"/>
        <v>1</v>
      </c>
      <c r="AJ1038" s="60">
        <f t="shared" si="168"/>
        <v>0</v>
      </c>
      <c r="AK1038" s="60">
        <f t="shared" si="169"/>
        <v>0</v>
      </c>
      <c r="AL1038" s="60">
        <f t="shared" si="170"/>
        <v>0</v>
      </c>
      <c r="AM1038" s="60">
        <f t="shared" si="171"/>
        <v>0</v>
      </c>
      <c r="AN1038" s="60">
        <f t="shared" si="172"/>
        <v>1</v>
      </c>
    </row>
    <row r="1039" spans="1:40" customFormat="1" ht="35.450000000000003" hidden="1" customHeight="1">
      <c r="A1039" s="26" t="s">
        <v>1311</v>
      </c>
      <c r="B1039" s="34" t="s">
        <v>1456</v>
      </c>
      <c r="C1039" s="26">
        <v>303040</v>
      </c>
      <c r="D1039" s="35" t="s">
        <v>1460</v>
      </c>
      <c r="E1039" s="35" t="s">
        <v>1458</v>
      </c>
      <c r="F1039" s="36">
        <v>1</v>
      </c>
      <c r="G1039" s="33"/>
      <c r="H1039" s="34">
        <v>1</v>
      </c>
      <c r="I1039" s="32"/>
      <c r="J1039" s="32"/>
      <c r="K1039" s="31"/>
      <c r="L1039" s="31"/>
      <c r="M1039" s="33"/>
      <c r="N1039" s="39">
        <v>509937.6</v>
      </c>
      <c r="O1039" s="40" t="s">
        <v>1901</v>
      </c>
      <c r="P1039" s="68">
        <v>1</v>
      </c>
      <c r="Q1039" s="95" t="s">
        <v>2170</v>
      </c>
      <c r="R1039" s="100">
        <v>1</v>
      </c>
      <c r="S1039" s="100">
        <v>1</v>
      </c>
      <c r="T1039" s="95"/>
      <c r="U1039" s="95"/>
      <c r="V1039" s="95"/>
      <c r="W1039" s="95"/>
      <c r="X1039" s="311" t="s">
        <v>3452</v>
      </c>
      <c r="Y1039" s="330">
        <v>43255</v>
      </c>
      <c r="Z1039" s="330">
        <v>43270</v>
      </c>
      <c r="AA1039" s="330">
        <v>43278</v>
      </c>
      <c r="AB1039" s="330">
        <v>43311</v>
      </c>
      <c r="AC1039" s="311" t="s">
        <v>3453</v>
      </c>
      <c r="AD1039" s="339">
        <v>505787.38207200001</v>
      </c>
      <c r="AE1039" s="113">
        <f t="shared" si="163"/>
        <v>0</v>
      </c>
      <c r="AF1039" s="60">
        <f t="shared" si="164"/>
        <v>0</v>
      </c>
      <c r="AG1039" s="60">
        <f t="shared" si="165"/>
        <v>0</v>
      </c>
      <c r="AH1039" s="60">
        <f t="shared" si="166"/>
        <v>0</v>
      </c>
      <c r="AI1039" s="60">
        <f t="shared" si="167"/>
        <v>1</v>
      </c>
      <c r="AJ1039" s="60">
        <f t="shared" si="168"/>
        <v>0</v>
      </c>
      <c r="AK1039" s="60">
        <f t="shared" si="169"/>
        <v>0</v>
      </c>
      <c r="AL1039" s="60">
        <f t="shared" si="170"/>
        <v>0</v>
      </c>
      <c r="AM1039" s="60">
        <f t="shared" si="171"/>
        <v>0</v>
      </c>
      <c r="AN1039" s="60">
        <f t="shared" si="172"/>
        <v>1</v>
      </c>
    </row>
    <row r="1040" spans="1:40" customFormat="1" ht="35.450000000000003" hidden="1" customHeight="1">
      <c r="A1040" s="26" t="s">
        <v>1311</v>
      </c>
      <c r="B1040" s="34" t="s">
        <v>1456</v>
      </c>
      <c r="C1040" s="26">
        <v>303056</v>
      </c>
      <c r="D1040" s="35" t="s">
        <v>1461</v>
      </c>
      <c r="E1040" s="35" t="s">
        <v>1458</v>
      </c>
      <c r="F1040" s="36">
        <v>1</v>
      </c>
      <c r="G1040" s="33"/>
      <c r="H1040" s="34">
        <v>1</v>
      </c>
      <c r="I1040" s="32"/>
      <c r="J1040" s="32"/>
      <c r="K1040" s="31"/>
      <c r="L1040" s="31"/>
      <c r="M1040" s="33"/>
      <c r="N1040" s="39">
        <v>415655.55</v>
      </c>
      <c r="O1040" s="40" t="s">
        <v>1901</v>
      </c>
      <c r="P1040" s="68">
        <v>1</v>
      </c>
      <c r="Q1040" s="95" t="s">
        <v>2170</v>
      </c>
      <c r="R1040" s="100">
        <v>1</v>
      </c>
      <c r="S1040" s="100">
        <v>1</v>
      </c>
      <c r="T1040" s="95"/>
      <c r="U1040" s="95"/>
      <c r="V1040" s="95"/>
      <c r="W1040" s="95"/>
      <c r="X1040" s="311" t="s">
        <v>3452</v>
      </c>
      <c r="Y1040" s="330">
        <v>43255</v>
      </c>
      <c r="Z1040" s="330">
        <v>43270</v>
      </c>
      <c r="AA1040" s="330">
        <v>43278</v>
      </c>
      <c r="AB1040" s="330">
        <v>43311</v>
      </c>
      <c r="AC1040" s="311" t="s">
        <v>3453</v>
      </c>
      <c r="AD1040" s="339">
        <v>412816.12427999999</v>
      </c>
      <c r="AE1040" s="113">
        <f t="shared" si="163"/>
        <v>0</v>
      </c>
      <c r="AF1040" s="60">
        <f t="shared" si="164"/>
        <v>0</v>
      </c>
      <c r="AG1040" s="60">
        <f t="shared" si="165"/>
        <v>0</v>
      </c>
      <c r="AH1040" s="60">
        <f t="shared" si="166"/>
        <v>0</v>
      </c>
      <c r="AI1040" s="60">
        <f t="shared" si="167"/>
        <v>1</v>
      </c>
      <c r="AJ1040" s="60">
        <f t="shared" si="168"/>
        <v>0</v>
      </c>
      <c r="AK1040" s="60">
        <f t="shared" si="169"/>
        <v>0</v>
      </c>
      <c r="AL1040" s="60">
        <f t="shared" si="170"/>
        <v>0</v>
      </c>
      <c r="AM1040" s="60">
        <f t="shared" si="171"/>
        <v>0</v>
      </c>
      <c r="AN1040" s="60">
        <f t="shared" si="172"/>
        <v>1</v>
      </c>
    </row>
    <row r="1041" spans="1:40" customFormat="1" ht="35.450000000000003" hidden="1" customHeight="1">
      <c r="A1041" s="26" t="s">
        <v>1311</v>
      </c>
      <c r="B1041" s="34" t="s">
        <v>1456</v>
      </c>
      <c r="C1041" s="26">
        <v>303088</v>
      </c>
      <c r="D1041" s="35" t="s">
        <v>1462</v>
      </c>
      <c r="E1041" s="35" t="s">
        <v>1458</v>
      </c>
      <c r="F1041" s="36">
        <v>1</v>
      </c>
      <c r="G1041" s="33"/>
      <c r="H1041" s="34">
        <v>1</v>
      </c>
      <c r="I1041" s="32"/>
      <c r="J1041" s="32"/>
      <c r="K1041" s="31"/>
      <c r="L1041" s="31"/>
      <c r="M1041" s="33"/>
      <c r="N1041" s="39">
        <v>415293.38</v>
      </c>
      <c r="O1041" s="40" t="s">
        <v>1901</v>
      </c>
      <c r="P1041" s="68">
        <v>1</v>
      </c>
      <c r="Q1041" s="95" t="s">
        <v>2170</v>
      </c>
      <c r="R1041" s="100">
        <v>1</v>
      </c>
      <c r="S1041" s="100">
        <v>1</v>
      </c>
      <c r="T1041" s="95"/>
      <c r="U1041" s="95"/>
      <c r="V1041" s="95"/>
      <c r="W1041" s="95"/>
      <c r="X1041" s="311" t="s">
        <v>3452</v>
      </c>
      <c r="Y1041" s="330">
        <v>43255</v>
      </c>
      <c r="Z1041" s="330">
        <v>43270</v>
      </c>
      <c r="AA1041" s="330">
        <v>43278</v>
      </c>
      <c r="AB1041" s="330">
        <v>43311</v>
      </c>
      <c r="AC1041" s="311" t="s">
        <v>3453</v>
      </c>
      <c r="AD1041" s="339">
        <v>412850.56427999999</v>
      </c>
      <c r="AE1041" s="113">
        <f t="shared" si="163"/>
        <v>0</v>
      </c>
      <c r="AF1041" s="60">
        <f t="shared" si="164"/>
        <v>0</v>
      </c>
      <c r="AG1041" s="60">
        <f t="shared" si="165"/>
        <v>0</v>
      </c>
      <c r="AH1041" s="60">
        <f t="shared" si="166"/>
        <v>0</v>
      </c>
      <c r="AI1041" s="60">
        <f t="shared" si="167"/>
        <v>1</v>
      </c>
      <c r="AJ1041" s="60">
        <f t="shared" si="168"/>
        <v>0</v>
      </c>
      <c r="AK1041" s="60">
        <f t="shared" si="169"/>
        <v>0</v>
      </c>
      <c r="AL1041" s="60">
        <f t="shared" si="170"/>
        <v>0</v>
      </c>
      <c r="AM1041" s="60">
        <f t="shared" si="171"/>
        <v>0</v>
      </c>
      <c r="AN1041" s="60">
        <f t="shared" si="172"/>
        <v>1</v>
      </c>
    </row>
    <row r="1042" spans="1:40" customFormat="1" ht="35.450000000000003" hidden="1" customHeight="1">
      <c r="A1042" s="26" t="s">
        <v>1311</v>
      </c>
      <c r="B1042" s="34" t="s">
        <v>1456</v>
      </c>
      <c r="C1042" s="26">
        <v>303111</v>
      </c>
      <c r="D1042" s="35" t="s">
        <v>1463</v>
      </c>
      <c r="E1042" s="35" t="s">
        <v>1458</v>
      </c>
      <c r="F1042" s="36">
        <v>1</v>
      </c>
      <c r="G1042" s="33"/>
      <c r="H1042" s="34">
        <v>1</v>
      </c>
      <c r="I1042" s="32"/>
      <c r="J1042" s="32"/>
      <c r="K1042" s="31"/>
      <c r="L1042" s="31"/>
      <c r="M1042" s="33"/>
      <c r="N1042" s="39">
        <v>475590.16</v>
      </c>
      <c r="O1042" s="40" t="s">
        <v>1901</v>
      </c>
      <c r="P1042" s="68">
        <v>1</v>
      </c>
      <c r="Q1042" s="95" t="s">
        <v>2170</v>
      </c>
      <c r="R1042" s="100">
        <v>1</v>
      </c>
      <c r="S1042" s="100">
        <v>1</v>
      </c>
      <c r="T1042" s="95"/>
      <c r="U1042" s="95"/>
      <c r="V1042" s="95"/>
      <c r="W1042" s="95"/>
      <c r="X1042" s="311" t="s">
        <v>3452</v>
      </c>
      <c r="Y1042" s="330">
        <v>43255</v>
      </c>
      <c r="Z1042" s="330">
        <v>43270</v>
      </c>
      <c r="AA1042" s="330">
        <v>43278</v>
      </c>
      <c r="AB1042" s="330">
        <v>43311</v>
      </c>
      <c r="AC1042" s="311" t="s">
        <v>3453</v>
      </c>
      <c r="AD1042" s="339">
        <v>471024.68027999997</v>
      </c>
      <c r="AE1042" s="113">
        <f t="shared" si="163"/>
        <v>0</v>
      </c>
      <c r="AF1042" s="60">
        <f t="shared" si="164"/>
        <v>0</v>
      </c>
      <c r="AG1042" s="60">
        <f t="shared" si="165"/>
        <v>0</v>
      </c>
      <c r="AH1042" s="60">
        <f t="shared" si="166"/>
        <v>0</v>
      </c>
      <c r="AI1042" s="60">
        <f t="shared" si="167"/>
        <v>1</v>
      </c>
      <c r="AJ1042" s="60">
        <f t="shared" si="168"/>
        <v>0</v>
      </c>
      <c r="AK1042" s="60">
        <f t="shared" si="169"/>
        <v>0</v>
      </c>
      <c r="AL1042" s="60">
        <f t="shared" si="170"/>
        <v>0</v>
      </c>
      <c r="AM1042" s="60">
        <f t="shared" si="171"/>
        <v>0</v>
      </c>
      <c r="AN1042" s="60">
        <f t="shared" si="172"/>
        <v>1</v>
      </c>
    </row>
    <row r="1043" spans="1:40" customFormat="1" ht="35.450000000000003" hidden="1" customHeight="1">
      <c r="A1043" s="26" t="s">
        <v>1311</v>
      </c>
      <c r="B1043" s="34" t="s">
        <v>1456</v>
      </c>
      <c r="C1043" s="26">
        <v>303113</v>
      </c>
      <c r="D1043" s="35" t="s">
        <v>1464</v>
      </c>
      <c r="E1043" s="35" t="s">
        <v>1458</v>
      </c>
      <c r="F1043" s="36">
        <v>1</v>
      </c>
      <c r="G1043" s="33"/>
      <c r="H1043" s="34">
        <v>1</v>
      </c>
      <c r="I1043" s="32"/>
      <c r="J1043" s="32"/>
      <c r="K1043" s="31"/>
      <c r="L1043" s="31"/>
      <c r="M1043" s="33"/>
      <c r="N1043" s="39">
        <v>570530.15</v>
      </c>
      <c r="O1043" s="40" t="s">
        <v>1901</v>
      </c>
      <c r="P1043" s="68">
        <v>1</v>
      </c>
      <c r="Q1043" s="95" t="s">
        <v>2170</v>
      </c>
      <c r="R1043" s="100">
        <v>1</v>
      </c>
      <c r="S1043" s="100">
        <v>1</v>
      </c>
      <c r="T1043" s="95"/>
      <c r="U1043" s="95"/>
      <c r="V1043" s="95"/>
      <c r="W1043" s="95"/>
      <c r="X1043" s="311" t="s">
        <v>3452</v>
      </c>
      <c r="Y1043" s="330">
        <v>43255</v>
      </c>
      <c r="Z1043" s="330">
        <v>43270</v>
      </c>
      <c r="AA1043" s="330">
        <v>43278</v>
      </c>
      <c r="AB1043" s="330">
        <v>43311</v>
      </c>
      <c r="AC1043" s="311" t="s">
        <v>3453</v>
      </c>
      <c r="AD1043" s="339">
        <v>566019.58627199999</v>
      </c>
      <c r="AE1043" s="113">
        <f t="shared" si="163"/>
        <v>0</v>
      </c>
      <c r="AF1043" s="60">
        <f t="shared" si="164"/>
        <v>0</v>
      </c>
      <c r="AG1043" s="60">
        <f t="shared" si="165"/>
        <v>0</v>
      </c>
      <c r="AH1043" s="60">
        <f t="shared" si="166"/>
        <v>0</v>
      </c>
      <c r="AI1043" s="60">
        <f t="shared" si="167"/>
        <v>1</v>
      </c>
      <c r="AJ1043" s="60">
        <f t="shared" si="168"/>
        <v>0</v>
      </c>
      <c r="AK1043" s="60">
        <f t="shared" si="169"/>
        <v>0</v>
      </c>
      <c r="AL1043" s="60">
        <f t="shared" si="170"/>
        <v>0</v>
      </c>
      <c r="AM1043" s="60">
        <f t="shared" si="171"/>
        <v>0</v>
      </c>
      <c r="AN1043" s="60">
        <f t="shared" si="172"/>
        <v>1</v>
      </c>
    </row>
    <row r="1044" spans="1:40" customFormat="1" ht="35.450000000000003" hidden="1" customHeight="1">
      <c r="A1044" s="26" t="s">
        <v>1311</v>
      </c>
      <c r="B1044" s="34" t="s">
        <v>1456</v>
      </c>
      <c r="C1044" s="26">
        <v>322201</v>
      </c>
      <c r="D1044" s="35" t="s">
        <v>1465</v>
      </c>
      <c r="E1044" s="35" t="s">
        <v>1458</v>
      </c>
      <c r="F1044" s="36">
        <v>1</v>
      </c>
      <c r="G1044" s="33"/>
      <c r="H1044" s="34">
        <v>1</v>
      </c>
      <c r="I1044" s="32"/>
      <c r="J1044" s="32"/>
      <c r="K1044" s="31"/>
      <c r="L1044" s="31"/>
      <c r="M1044" s="33"/>
      <c r="N1044" s="39">
        <v>552344.64</v>
      </c>
      <c r="O1044" s="40" t="s">
        <v>1901</v>
      </c>
      <c r="P1044" s="68">
        <v>1</v>
      </c>
      <c r="Q1044" s="283" t="s">
        <v>2170</v>
      </c>
      <c r="R1044" s="100">
        <v>0.5</v>
      </c>
      <c r="S1044" s="100">
        <v>1</v>
      </c>
      <c r="T1044" s="95"/>
      <c r="U1044" s="95"/>
      <c r="V1044" s="95"/>
      <c r="W1044" s="95"/>
      <c r="X1044" s="311" t="s">
        <v>3452</v>
      </c>
      <c r="Y1044" s="330">
        <v>43255</v>
      </c>
      <c r="Z1044" s="330">
        <v>43270</v>
      </c>
      <c r="AA1044" s="330">
        <v>43278</v>
      </c>
      <c r="AB1044" s="330">
        <v>43311</v>
      </c>
      <c r="AC1044" s="311" t="s">
        <v>3453</v>
      </c>
      <c r="AD1044" s="339">
        <v>547585.84402199998</v>
      </c>
      <c r="AE1044" s="113">
        <f t="shared" si="163"/>
        <v>0</v>
      </c>
      <c r="AF1044" s="60">
        <f t="shared" si="164"/>
        <v>0</v>
      </c>
      <c r="AG1044" s="60">
        <f t="shared" si="165"/>
        <v>0</v>
      </c>
      <c r="AH1044" s="60">
        <f t="shared" si="166"/>
        <v>0</v>
      </c>
      <c r="AI1044" s="60">
        <f t="shared" si="167"/>
        <v>1</v>
      </c>
      <c r="AJ1044" s="60">
        <f t="shared" si="168"/>
        <v>0</v>
      </c>
      <c r="AK1044" s="60">
        <f t="shared" si="169"/>
        <v>0</v>
      </c>
      <c r="AL1044" s="60">
        <f t="shared" si="170"/>
        <v>0</v>
      </c>
      <c r="AM1044" s="60">
        <f t="shared" si="171"/>
        <v>0</v>
      </c>
      <c r="AN1044" s="60">
        <f t="shared" si="172"/>
        <v>1</v>
      </c>
    </row>
    <row r="1045" spans="1:40" customFormat="1" ht="35.450000000000003" hidden="1" customHeight="1">
      <c r="A1045" s="26" t="s">
        <v>1311</v>
      </c>
      <c r="B1045" s="34" t="s">
        <v>1456</v>
      </c>
      <c r="C1045" s="26">
        <v>322204</v>
      </c>
      <c r="D1045" s="35" t="s">
        <v>1466</v>
      </c>
      <c r="E1045" s="35" t="s">
        <v>1458</v>
      </c>
      <c r="F1045" s="36">
        <v>1</v>
      </c>
      <c r="G1045" s="33"/>
      <c r="H1045" s="34">
        <v>1</v>
      </c>
      <c r="I1045" s="32"/>
      <c r="J1045" s="32"/>
      <c r="K1045" s="31"/>
      <c r="L1045" s="31"/>
      <c r="M1045" s="33"/>
      <c r="N1045" s="39">
        <v>435845.86</v>
      </c>
      <c r="O1045" s="40" t="s">
        <v>1901</v>
      </c>
      <c r="P1045" s="68">
        <v>1</v>
      </c>
      <c r="Q1045" s="283" t="s">
        <v>2170</v>
      </c>
      <c r="R1045" s="100">
        <v>0.5</v>
      </c>
      <c r="S1045" s="100">
        <v>1</v>
      </c>
      <c r="T1045" s="95"/>
      <c r="U1045" s="95"/>
      <c r="V1045" s="95"/>
      <c r="W1045" s="95"/>
      <c r="X1045" s="311" t="s">
        <v>3452</v>
      </c>
      <c r="Y1045" s="330">
        <v>43255</v>
      </c>
      <c r="Z1045" s="330">
        <v>43270</v>
      </c>
      <c r="AA1045" s="330">
        <v>43278</v>
      </c>
      <c r="AB1045" s="330">
        <v>43311</v>
      </c>
      <c r="AC1045" s="311" t="s">
        <v>3453</v>
      </c>
      <c r="AD1045" s="339">
        <v>432795.67128000001</v>
      </c>
      <c r="AE1045" s="113">
        <f t="shared" si="163"/>
        <v>0</v>
      </c>
      <c r="AF1045" s="60">
        <f t="shared" si="164"/>
        <v>0</v>
      </c>
      <c r="AG1045" s="60">
        <f t="shared" si="165"/>
        <v>0</v>
      </c>
      <c r="AH1045" s="60">
        <f t="shared" si="166"/>
        <v>0</v>
      </c>
      <c r="AI1045" s="60">
        <f t="shared" si="167"/>
        <v>1</v>
      </c>
      <c r="AJ1045" s="60">
        <f t="shared" si="168"/>
        <v>0</v>
      </c>
      <c r="AK1045" s="60">
        <f t="shared" si="169"/>
        <v>0</v>
      </c>
      <c r="AL1045" s="60">
        <f t="shared" si="170"/>
        <v>0</v>
      </c>
      <c r="AM1045" s="60">
        <f t="shared" si="171"/>
        <v>0</v>
      </c>
      <c r="AN1045" s="60">
        <f t="shared" si="172"/>
        <v>1</v>
      </c>
    </row>
    <row r="1046" spans="1:40" customFormat="1" ht="35.450000000000003" hidden="1" customHeight="1">
      <c r="A1046" s="26" t="s">
        <v>1311</v>
      </c>
      <c r="B1046" s="34" t="s">
        <v>1456</v>
      </c>
      <c r="C1046" s="26">
        <v>322206</v>
      </c>
      <c r="D1046" s="35" t="s">
        <v>1467</v>
      </c>
      <c r="E1046" s="35" t="s">
        <v>1458</v>
      </c>
      <c r="F1046" s="36">
        <v>1</v>
      </c>
      <c r="G1046" s="33"/>
      <c r="H1046" s="34">
        <v>1</v>
      </c>
      <c r="I1046" s="32"/>
      <c r="J1046" s="32"/>
      <c r="K1046" s="31"/>
      <c r="L1046" s="31"/>
      <c r="M1046" s="33"/>
      <c r="N1046" s="39">
        <v>431634.01</v>
      </c>
      <c r="O1046" s="40" t="s">
        <v>1901</v>
      </c>
      <c r="P1046" s="68">
        <v>1</v>
      </c>
      <c r="Q1046" s="283" t="s">
        <v>2170</v>
      </c>
      <c r="R1046" s="100">
        <v>0.5</v>
      </c>
      <c r="S1046" s="100">
        <v>1</v>
      </c>
      <c r="T1046" s="95"/>
      <c r="U1046" s="95"/>
      <c r="V1046" s="95"/>
      <c r="W1046" s="95"/>
      <c r="X1046" s="311" t="s">
        <v>3452</v>
      </c>
      <c r="Y1046" s="330">
        <v>43255</v>
      </c>
      <c r="Z1046" s="330">
        <v>43270</v>
      </c>
      <c r="AA1046" s="330">
        <v>43278</v>
      </c>
      <c r="AB1046" s="330">
        <v>43311</v>
      </c>
      <c r="AC1046" s="311" t="s">
        <v>3453</v>
      </c>
      <c r="AD1046" s="339">
        <v>428633.82828000002</v>
      </c>
      <c r="AE1046" s="113">
        <f t="shared" si="163"/>
        <v>0</v>
      </c>
      <c r="AF1046" s="60">
        <f t="shared" si="164"/>
        <v>0</v>
      </c>
      <c r="AG1046" s="60">
        <f t="shared" si="165"/>
        <v>0</v>
      </c>
      <c r="AH1046" s="60">
        <f t="shared" si="166"/>
        <v>0</v>
      </c>
      <c r="AI1046" s="60">
        <f t="shared" si="167"/>
        <v>1</v>
      </c>
      <c r="AJ1046" s="60">
        <f t="shared" si="168"/>
        <v>0</v>
      </c>
      <c r="AK1046" s="60">
        <f t="shared" si="169"/>
        <v>0</v>
      </c>
      <c r="AL1046" s="60">
        <f t="shared" si="170"/>
        <v>0</v>
      </c>
      <c r="AM1046" s="60">
        <f t="shared" si="171"/>
        <v>0</v>
      </c>
      <c r="AN1046" s="60">
        <f t="shared" si="172"/>
        <v>1</v>
      </c>
    </row>
    <row r="1047" spans="1:40" customFormat="1" ht="35.450000000000003" hidden="1" customHeight="1">
      <c r="A1047" s="26" t="s">
        <v>1311</v>
      </c>
      <c r="B1047" s="34" t="s">
        <v>1456</v>
      </c>
      <c r="C1047" s="26">
        <v>322208</v>
      </c>
      <c r="D1047" s="35" t="s">
        <v>1468</v>
      </c>
      <c r="E1047" s="35" t="s">
        <v>1458</v>
      </c>
      <c r="F1047" s="36">
        <v>1</v>
      </c>
      <c r="G1047" s="33"/>
      <c r="H1047" s="34">
        <v>1</v>
      </c>
      <c r="I1047" s="32"/>
      <c r="J1047" s="32"/>
      <c r="K1047" s="31"/>
      <c r="L1047" s="31"/>
      <c r="M1047" s="33"/>
      <c r="N1047" s="39">
        <v>483053.92</v>
      </c>
      <c r="O1047" s="40" t="s">
        <v>1901</v>
      </c>
      <c r="P1047" s="68">
        <v>1</v>
      </c>
      <c r="Q1047" s="283" t="s">
        <v>2170</v>
      </c>
      <c r="R1047" s="100">
        <v>0.5</v>
      </c>
      <c r="S1047" s="100">
        <v>1</v>
      </c>
      <c r="T1047" s="95"/>
      <c r="U1047" s="95"/>
      <c r="V1047" s="95"/>
      <c r="W1047" s="95"/>
      <c r="X1047" s="311" t="s">
        <v>3452</v>
      </c>
      <c r="Y1047" s="330">
        <v>43255</v>
      </c>
      <c r="Z1047" s="330">
        <v>43270</v>
      </c>
      <c r="AA1047" s="330">
        <v>43278</v>
      </c>
      <c r="AB1047" s="330">
        <v>43311</v>
      </c>
      <c r="AC1047" s="311" t="s">
        <v>3453</v>
      </c>
      <c r="AD1047" s="339">
        <v>479566.32532200008</v>
      </c>
      <c r="AE1047" s="113">
        <f t="shared" si="163"/>
        <v>0</v>
      </c>
      <c r="AF1047" s="60">
        <f t="shared" si="164"/>
        <v>0</v>
      </c>
      <c r="AG1047" s="60">
        <f t="shared" si="165"/>
        <v>0</v>
      </c>
      <c r="AH1047" s="60">
        <f t="shared" si="166"/>
        <v>0</v>
      </c>
      <c r="AI1047" s="60">
        <f t="shared" si="167"/>
        <v>1</v>
      </c>
      <c r="AJ1047" s="60">
        <f t="shared" si="168"/>
        <v>0</v>
      </c>
      <c r="AK1047" s="60">
        <f t="shared" si="169"/>
        <v>0</v>
      </c>
      <c r="AL1047" s="60">
        <f t="shared" si="170"/>
        <v>0</v>
      </c>
      <c r="AM1047" s="60">
        <f t="shared" si="171"/>
        <v>0</v>
      </c>
      <c r="AN1047" s="60">
        <f t="shared" si="172"/>
        <v>1</v>
      </c>
    </row>
    <row r="1048" spans="1:40" customFormat="1" ht="35.450000000000003" hidden="1" customHeight="1">
      <c r="A1048" s="26" t="s">
        <v>1311</v>
      </c>
      <c r="B1048" s="34" t="s">
        <v>1548</v>
      </c>
      <c r="C1048" s="26">
        <v>303279</v>
      </c>
      <c r="D1048" s="35" t="s">
        <v>1556</v>
      </c>
      <c r="E1048" s="35" t="s">
        <v>1551</v>
      </c>
      <c r="F1048" s="36">
        <v>2</v>
      </c>
      <c r="G1048" s="33"/>
      <c r="H1048" s="34">
        <v>1</v>
      </c>
      <c r="I1048" s="32"/>
      <c r="J1048" s="32"/>
      <c r="K1048" s="31"/>
      <c r="L1048" s="31"/>
      <c r="M1048" s="33"/>
      <c r="N1048" s="39">
        <v>960052.61</v>
      </c>
      <c r="O1048" s="40" t="s">
        <v>1901</v>
      </c>
      <c r="P1048" s="68">
        <v>1</v>
      </c>
      <c r="Q1048" s="95" t="s">
        <v>2170</v>
      </c>
      <c r="R1048" s="354">
        <v>1</v>
      </c>
      <c r="S1048" s="123">
        <v>1</v>
      </c>
      <c r="T1048" s="95"/>
      <c r="U1048" s="95"/>
      <c r="V1048" s="95"/>
      <c r="W1048" s="95"/>
      <c r="X1048" s="95"/>
      <c r="Y1048" s="95"/>
      <c r="Z1048" s="95"/>
      <c r="AA1048" s="95"/>
      <c r="AB1048" s="95"/>
      <c r="AC1048" s="95"/>
      <c r="AD1048" s="95"/>
      <c r="AE1048" s="113">
        <f t="shared" si="163"/>
        <v>0</v>
      </c>
      <c r="AF1048" s="60">
        <f t="shared" si="164"/>
        <v>0</v>
      </c>
      <c r="AG1048" s="60">
        <f t="shared" si="165"/>
        <v>0</v>
      </c>
      <c r="AH1048" s="60">
        <f t="shared" si="166"/>
        <v>0</v>
      </c>
      <c r="AI1048" s="60">
        <f t="shared" si="167"/>
        <v>1</v>
      </c>
      <c r="AJ1048" s="60">
        <f t="shared" si="168"/>
        <v>0</v>
      </c>
      <c r="AK1048" s="60">
        <f t="shared" si="169"/>
        <v>0</v>
      </c>
      <c r="AL1048" s="60">
        <f t="shared" si="170"/>
        <v>0</v>
      </c>
      <c r="AM1048" s="60">
        <f t="shared" si="171"/>
        <v>0</v>
      </c>
      <c r="AN1048" s="60">
        <f t="shared" si="172"/>
        <v>1</v>
      </c>
    </row>
    <row r="1049" spans="1:40" customFormat="1" ht="35.450000000000003" hidden="1" customHeight="1">
      <c r="A1049" s="26" t="s">
        <v>1311</v>
      </c>
      <c r="B1049" s="34" t="s">
        <v>1548</v>
      </c>
      <c r="C1049" s="26">
        <v>303280</v>
      </c>
      <c r="D1049" s="35" t="s">
        <v>1555</v>
      </c>
      <c r="E1049" s="35" t="s">
        <v>1551</v>
      </c>
      <c r="F1049" s="36">
        <v>2</v>
      </c>
      <c r="G1049" s="33"/>
      <c r="H1049" s="34">
        <v>1</v>
      </c>
      <c r="I1049" s="32"/>
      <c r="J1049" s="32"/>
      <c r="K1049" s="31"/>
      <c r="L1049" s="31"/>
      <c r="M1049" s="33"/>
      <c r="N1049" s="39">
        <v>1463896.74</v>
      </c>
      <c r="O1049" s="40" t="s">
        <v>1901</v>
      </c>
      <c r="P1049" s="68">
        <v>1</v>
      </c>
      <c r="Q1049" s="95" t="s">
        <v>2170</v>
      </c>
      <c r="R1049" s="354">
        <v>1</v>
      </c>
      <c r="S1049" s="123">
        <v>1</v>
      </c>
      <c r="T1049" s="95"/>
      <c r="U1049" s="95"/>
      <c r="V1049" s="95"/>
      <c r="W1049" s="95"/>
      <c r="X1049" s="95"/>
      <c r="Y1049" s="95"/>
      <c r="Z1049" s="95"/>
      <c r="AA1049" s="95"/>
      <c r="AB1049" s="95"/>
      <c r="AC1049" s="95"/>
      <c r="AD1049" s="95"/>
      <c r="AE1049" s="113">
        <f t="shared" si="163"/>
        <v>0</v>
      </c>
      <c r="AF1049" s="60">
        <f t="shared" si="164"/>
        <v>0</v>
      </c>
      <c r="AG1049" s="60">
        <f t="shared" si="165"/>
        <v>0</v>
      </c>
      <c r="AH1049" s="60">
        <f t="shared" si="166"/>
        <v>0</v>
      </c>
      <c r="AI1049" s="60">
        <f t="shared" si="167"/>
        <v>1</v>
      </c>
      <c r="AJ1049" s="60">
        <f t="shared" si="168"/>
        <v>0</v>
      </c>
      <c r="AK1049" s="60">
        <f t="shared" si="169"/>
        <v>0</v>
      </c>
      <c r="AL1049" s="60">
        <f t="shared" si="170"/>
        <v>0</v>
      </c>
      <c r="AM1049" s="60">
        <f t="shared" si="171"/>
        <v>0</v>
      </c>
      <c r="AN1049" s="60">
        <f t="shared" si="172"/>
        <v>1</v>
      </c>
    </row>
    <row r="1050" spans="1:40" customFormat="1" ht="35.450000000000003" hidden="1" customHeight="1">
      <c r="A1050" s="26" t="s">
        <v>1311</v>
      </c>
      <c r="B1050" s="34" t="s">
        <v>1548</v>
      </c>
      <c r="C1050" s="26">
        <v>303283</v>
      </c>
      <c r="D1050" s="35" t="s">
        <v>1554</v>
      </c>
      <c r="E1050" s="35" t="s">
        <v>1551</v>
      </c>
      <c r="F1050" s="36">
        <v>2</v>
      </c>
      <c r="G1050" s="33"/>
      <c r="H1050" s="34">
        <v>1</v>
      </c>
      <c r="I1050" s="32"/>
      <c r="J1050" s="32"/>
      <c r="K1050" s="31"/>
      <c r="L1050" s="31"/>
      <c r="M1050" s="33"/>
      <c r="N1050" s="39">
        <v>835379.14</v>
      </c>
      <c r="O1050" s="40" t="s">
        <v>1901</v>
      </c>
      <c r="P1050" s="68">
        <v>1</v>
      </c>
      <c r="Q1050" s="95" t="s">
        <v>2170</v>
      </c>
      <c r="R1050" s="354">
        <v>1</v>
      </c>
      <c r="S1050" s="123">
        <v>1</v>
      </c>
      <c r="T1050" s="95"/>
      <c r="U1050" s="95"/>
      <c r="V1050" s="95"/>
      <c r="W1050" s="95"/>
      <c r="X1050" s="95"/>
      <c r="Y1050" s="95"/>
      <c r="Z1050" s="95"/>
      <c r="AA1050" s="95"/>
      <c r="AB1050" s="95"/>
      <c r="AC1050" s="95"/>
      <c r="AD1050" s="95"/>
      <c r="AE1050" s="113">
        <f t="shared" si="163"/>
        <v>0</v>
      </c>
      <c r="AF1050" s="60">
        <f t="shared" si="164"/>
        <v>0</v>
      </c>
      <c r="AG1050" s="60">
        <f t="shared" si="165"/>
        <v>0</v>
      </c>
      <c r="AH1050" s="60">
        <f t="shared" si="166"/>
        <v>0</v>
      </c>
      <c r="AI1050" s="60">
        <f t="shared" si="167"/>
        <v>1</v>
      </c>
      <c r="AJ1050" s="60">
        <f t="shared" si="168"/>
        <v>0</v>
      </c>
      <c r="AK1050" s="60">
        <f t="shared" si="169"/>
        <v>0</v>
      </c>
      <c r="AL1050" s="60">
        <f t="shared" si="170"/>
        <v>0</v>
      </c>
      <c r="AM1050" s="60">
        <f t="shared" si="171"/>
        <v>0</v>
      </c>
      <c r="AN1050" s="60">
        <f t="shared" si="172"/>
        <v>1</v>
      </c>
    </row>
    <row r="1051" spans="1:40" customFormat="1" ht="35.450000000000003" hidden="1" customHeight="1">
      <c r="A1051" s="26" t="s">
        <v>1311</v>
      </c>
      <c r="B1051" s="34" t="s">
        <v>1548</v>
      </c>
      <c r="C1051" s="26">
        <v>303284</v>
      </c>
      <c r="D1051" s="35" t="s">
        <v>1550</v>
      </c>
      <c r="E1051" s="35" t="s">
        <v>1551</v>
      </c>
      <c r="F1051" s="36">
        <v>2</v>
      </c>
      <c r="G1051" s="33"/>
      <c r="H1051" s="34">
        <v>1</v>
      </c>
      <c r="I1051" s="32"/>
      <c r="J1051" s="32"/>
      <c r="K1051" s="31"/>
      <c r="L1051" s="31"/>
      <c r="M1051" s="33"/>
      <c r="N1051" s="39">
        <v>1361578.17</v>
      </c>
      <c r="O1051" s="40" t="s">
        <v>1901</v>
      </c>
      <c r="P1051" s="68">
        <v>1</v>
      </c>
      <c r="Q1051" s="95" t="s">
        <v>2170</v>
      </c>
      <c r="R1051" s="354">
        <v>1</v>
      </c>
      <c r="S1051" s="123">
        <v>1</v>
      </c>
      <c r="T1051" s="95"/>
      <c r="U1051" s="95"/>
      <c r="V1051" s="95"/>
      <c r="W1051" s="95"/>
      <c r="X1051" s="95"/>
      <c r="Y1051" s="95"/>
      <c r="Z1051" s="95"/>
      <c r="AA1051" s="95"/>
      <c r="AB1051" s="95"/>
      <c r="AC1051" s="95"/>
      <c r="AD1051" s="95"/>
      <c r="AE1051" s="113">
        <f t="shared" si="163"/>
        <v>0</v>
      </c>
      <c r="AF1051" s="60">
        <f t="shared" si="164"/>
        <v>0</v>
      </c>
      <c r="AG1051" s="60">
        <f t="shared" si="165"/>
        <v>0</v>
      </c>
      <c r="AH1051" s="60">
        <f t="shared" si="166"/>
        <v>0</v>
      </c>
      <c r="AI1051" s="60">
        <f t="shared" si="167"/>
        <v>1</v>
      </c>
      <c r="AJ1051" s="60">
        <f t="shared" si="168"/>
        <v>0</v>
      </c>
      <c r="AK1051" s="60">
        <f t="shared" si="169"/>
        <v>0</v>
      </c>
      <c r="AL1051" s="60">
        <f t="shared" si="170"/>
        <v>0</v>
      </c>
      <c r="AM1051" s="60">
        <f t="shared" si="171"/>
        <v>0</v>
      </c>
      <c r="AN1051" s="60">
        <f t="shared" si="172"/>
        <v>1</v>
      </c>
    </row>
    <row r="1052" spans="1:40" customFormat="1" ht="35.450000000000003" hidden="1" customHeight="1">
      <c r="A1052" s="26" t="s">
        <v>1311</v>
      </c>
      <c r="B1052" s="34" t="s">
        <v>1548</v>
      </c>
      <c r="C1052" s="26">
        <v>322303</v>
      </c>
      <c r="D1052" s="35" t="s">
        <v>1557</v>
      </c>
      <c r="E1052" s="35" t="s">
        <v>1551</v>
      </c>
      <c r="F1052" s="36">
        <v>2</v>
      </c>
      <c r="G1052" s="33"/>
      <c r="H1052" s="34">
        <v>1</v>
      </c>
      <c r="I1052" s="32"/>
      <c r="J1052" s="32"/>
      <c r="K1052" s="31"/>
      <c r="L1052" s="31"/>
      <c r="M1052" s="33"/>
      <c r="N1052" s="39">
        <v>1848529.77</v>
      </c>
      <c r="O1052" s="40" t="s">
        <v>1901</v>
      </c>
      <c r="P1052" s="68">
        <v>1</v>
      </c>
      <c r="Q1052" s="95" t="s">
        <v>2170</v>
      </c>
      <c r="R1052" s="354">
        <v>1</v>
      </c>
      <c r="S1052" s="123">
        <v>1</v>
      </c>
      <c r="T1052" s="95"/>
      <c r="U1052" s="95"/>
      <c r="V1052" s="95"/>
      <c r="W1052" s="95"/>
      <c r="X1052" s="95"/>
      <c r="Y1052" s="95"/>
      <c r="Z1052" s="95"/>
      <c r="AA1052" s="95"/>
      <c r="AB1052" s="95"/>
      <c r="AC1052" s="95"/>
      <c r="AD1052" s="95"/>
      <c r="AE1052" s="113">
        <f t="shared" si="163"/>
        <v>0</v>
      </c>
      <c r="AF1052" s="60">
        <f t="shared" si="164"/>
        <v>0</v>
      </c>
      <c r="AG1052" s="60">
        <f t="shared" si="165"/>
        <v>0</v>
      </c>
      <c r="AH1052" s="60">
        <f t="shared" si="166"/>
        <v>0</v>
      </c>
      <c r="AI1052" s="60">
        <f t="shared" si="167"/>
        <v>1</v>
      </c>
      <c r="AJ1052" s="60">
        <f t="shared" si="168"/>
        <v>0</v>
      </c>
      <c r="AK1052" s="60">
        <f t="shared" si="169"/>
        <v>0</v>
      </c>
      <c r="AL1052" s="60">
        <f t="shared" si="170"/>
        <v>0</v>
      </c>
      <c r="AM1052" s="60">
        <f t="shared" si="171"/>
        <v>0</v>
      </c>
      <c r="AN1052" s="60">
        <f t="shared" si="172"/>
        <v>1</v>
      </c>
    </row>
    <row r="1053" spans="1:40" customFormat="1" ht="35.450000000000003" hidden="1" customHeight="1">
      <c r="A1053" s="26" t="s">
        <v>1311</v>
      </c>
      <c r="B1053" s="34" t="s">
        <v>1548</v>
      </c>
      <c r="C1053" s="26">
        <v>303273</v>
      </c>
      <c r="D1053" s="35" t="s">
        <v>1549</v>
      </c>
      <c r="E1053" s="35" t="s">
        <v>710</v>
      </c>
      <c r="F1053" s="36">
        <v>2</v>
      </c>
      <c r="G1053" s="33"/>
      <c r="H1053" s="34">
        <v>1</v>
      </c>
      <c r="I1053" s="32"/>
      <c r="J1053" s="32"/>
      <c r="K1053" s="31"/>
      <c r="L1053" s="31"/>
      <c r="M1053" s="33"/>
      <c r="N1053" s="39">
        <v>1027752.07</v>
      </c>
      <c r="O1053" s="40" t="s">
        <v>1901</v>
      </c>
      <c r="P1053" s="68">
        <v>1</v>
      </c>
      <c r="Q1053" s="95" t="s">
        <v>2170</v>
      </c>
      <c r="R1053" s="354">
        <v>1</v>
      </c>
      <c r="S1053" s="123">
        <v>1</v>
      </c>
      <c r="T1053" s="95"/>
      <c r="U1053" s="95"/>
      <c r="V1053" s="95"/>
      <c r="W1053" s="95"/>
      <c r="X1053" s="95"/>
      <c r="Y1053" s="95"/>
      <c r="Z1053" s="95"/>
      <c r="AA1053" s="95"/>
      <c r="AB1053" s="95"/>
      <c r="AC1053" s="95"/>
      <c r="AD1053" s="95"/>
      <c r="AE1053" s="113">
        <f t="shared" si="163"/>
        <v>0</v>
      </c>
      <c r="AF1053" s="60">
        <f t="shared" si="164"/>
        <v>0</v>
      </c>
      <c r="AG1053" s="60">
        <f t="shared" si="165"/>
        <v>0</v>
      </c>
      <c r="AH1053" s="60">
        <f t="shared" si="166"/>
        <v>0</v>
      </c>
      <c r="AI1053" s="60">
        <f t="shared" si="167"/>
        <v>1</v>
      </c>
      <c r="AJ1053" s="60">
        <f t="shared" si="168"/>
        <v>0</v>
      </c>
      <c r="AK1053" s="60">
        <f t="shared" si="169"/>
        <v>0</v>
      </c>
      <c r="AL1053" s="60">
        <f t="shared" si="170"/>
        <v>0</v>
      </c>
      <c r="AM1053" s="60">
        <f t="shared" si="171"/>
        <v>0</v>
      </c>
      <c r="AN1053" s="60">
        <f t="shared" si="172"/>
        <v>1</v>
      </c>
    </row>
    <row r="1054" spans="1:40" customFormat="1" ht="35.450000000000003" hidden="1" customHeight="1">
      <c r="A1054" s="26" t="s">
        <v>1311</v>
      </c>
      <c r="B1054" s="34" t="s">
        <v>1548</v>
      </c>
      <c r="C1054" s="26">
        <v>303274</v>
      </c>
      <c r="D1054" s="35" t="s">
        <v>1552</v>
      </c>
      <c r="E1054" s="35" t="s">
        <v>710</v>
      </c>
      <c r="F1054" s="36">
        <v>2</v>
      </c>
      <c r="G1054" s="33"/>
      <c r="H1054" s="34">
        <v>1</v>
      </c>
      <c r="I1054" s="32"/>
      <c r="J1054" s="32"/>
      <c r="K1054" s="31"/>
      <c r="L1054" s="31"/>
      <c r="M1054" s="33"/>
      <c r="N1054" s="39">
        <v>883293.56</v>
      </c>
      <c r="O1054" s="40" t="s">
        <v>1901</v>
      </c>
      <c r="P1054" s="68">
        <v>1</v>
      </c>
      <c r="Q1054" s="95" t="s">
        <v>2170</v>
      </c>
      <c r="R1054" s="354">
        <v>1</v>
      </c>
      <c r="S1054" s="123">
        <v>1</v>
      </c>
      <c r="T1054" s="95"/>
      <c r="U1054" s="95"/>
      <c r="V1054" s="95"/>
      <c r="W1054" s="95"/>
      <c r="X1054" s="95"/>
      <c r="Y1054" s="95"/>
      <c r="Z1054" s="95"/>
      <c r="AA1054" s="95"/>
      <c r="AB1054" s="95"/>
      <c r="AC1054" s="95"/>
      <c r="AD1054" s="95"/>
      <c r="AE1054" s="113">
        <f t="shared" si="163"/>
        <v>0</v>
      </c>
      <c r="AF1054" s="60">
        <f t="shared" si="164"/>
        <v>0</v>
      </c>
      <c r="AG1054" s="60">
        <f t="shared" si="165"/>
        <v>0</v>
      </c>
      <c r="AH1054" s="60">
        <f t="shared" si="166"/>
        <v>0</v>
      </c>
      <c r="AI1054" s="60">
        <f t="shared" si="167"/>
        <v>1</v>
      </c>
      <c r="AJ1054" s="60">
        <f t="shared" si="168"/>
        <v>0</v>
      </c>
      <c r="AK1054" s="60">
        <f t="shared" si="169"/>
        <v>0</v>
      </c>
      <c r="AL1054" s="60">
        <f t="shared" si="170"/>
        <v>0</v>
      </c>
      <c r="AM1054" s="60">
        <f t="shared" si="171"/>
        <v>0</v>
      </c>
      <c r="AN1054" s="60">
        <f t="shared" si="172"/>
        <v>1</v>
      </c>
    </row>
    <row r="1055" spans="1:40" customFormat="1" ht="35.450000000000003" hidden="1" customHeight="1">
      <c r="A1055" s="26" t="s">
        <v>1311</v>
      </c>
      <c r="B1055" s="34" t="s">
        <v>1548</v>
      </c>
      <c r="C1055" s="26">
        <v>312911</v>
      </c>
      <c r="D1055" s="35" t="s">
        <v>1553</v>
      </c>
      <c r="E1055" s="35" t="s">
        <v>710</v>
      </c>
      <c r="F1055" s="36">
        <v>2</v>
      </c>
      <c r="G1055" s="33"/>
      <c r="H1055" s="34">
        <v>1</v>
      </c>
      <c r="I1055" s="32"/>
      <c r="J1055" s="32"/>
      <c r="K1055" s="31"/>
      <c r="L1055" s="31"/>
      <c r="M1055" s="33"/>
      <c r="N1055" s="39">
        <v>674059.51</v>
      </c>
      <c r="O1055" s="40" t="s">
        <v>1901</v>
      </c>
      <c r="P1055" s="68">
        <v>1</v>
      </c>
      <c r="Q1055" s="95" t="s">
        <v>2170</v>
      </c>
      <c r="R1055" s="354">
        <v>1</v>
      </c>
      <c r="S1055" s="123">
        <v>1</v>
      </c>
      <c r="T1055" s="95"/>
      <c r="U1055" s="95"/>
      <c r="V1055" s="95"/>
      <c r="W1055" s="95"/>
      <c r="X1055" s="95"/>
      <c r="Y1055" s="95"/>
      <c r="Z1055" s="95"/>
      <c r="AA1055" s="95"/>
      <c r="AB1055" s="95"/>
      <c r="AC1055" s="95"/>
      <c r="AD1055" s="95"/>
      <c r="AE1055" s="113">
        <f t="shared" si="163"/>
        <v>0</v>
      </c>
      <c r="AF1055" s="60">
        <f t="shared" si="164"/>
        <v>0</v>
      </c>
      <c r="AG1055" s="60">
        <f t="shared" si="165"/>
        <v>0</v>
      </c>
      <c r="AH1055" s="60">
        <f t="shared" si="166"/>
        <v>0</v>
      </c>
      <c r="AI1055" s="60">
        <f t="shared" si="167"/>
        <v>1</v>
      </c>
      <c r="AJ1055" s="60">
        <f t="shared" si="168"/>
        <v>0</v>
      </c>
      <c r="AK1055" s="60">
        <f t="shared" si="169"/>
        <v>0</v>
      </c>
      <c r="AL1055" s="60">
        <f t="shared" si="170"/>
        <v>0</v>
      </c>
      <c r="AM1055" s="60">
        <f t="shared" si="171"/>
        <v>0</v>
      </c>
      <c r="AN1055" s="60">
        <f t="shared" si="172"/>
        <v>1</v>
      </c>
    </row>
    <row r="1056" spans="1:40" customFormat="1" ht="35.450000000000003" hidden="1" customHeight="1">
      <c r="A1056" s="26" t="s">
        <v>1311</v>
      </c>
      <c r="B1056" s="34" t="s">
        <v>1548</v>
      </c>
      <c r="C1056" s="26">
        <v>312926</v>
      </c>
      <c r="D1056" s="35" t="s">
        <v>1558</v>
      </c>
      <c r="E1056" s="35" t="s">
        <v>710</v>
      </c>
      <c r="F1056" s="36">
        <v>2</v>
      </c>
      <c r="G1056" s="33"/>
      <c r="H1056" s="34">
        <v>1</v>
      </c>
      <c r="I1056" s="32"/>
      <c r="J1056" s="32"/>
      <c r="K1056" s="31"/>
      <c r="L1056" s="31"/>
      <c r="M1056" s="33"/>
      <c r="N1056" s="39">
        <v>665880.84</v>
      </c>
      <c r="O1056" s="40" t="s">
        <v>1901</v>
      </c>
      <c r="P1056" s="68">
        <v>1</v>
      </c>
      <c r="Q1056" s="95" t="s">
        <v>2170</v>
      </c>
      <c r="R1056" s="354">
        <v>1</v>
      </c>
      <c r="S1056" s="123">
        <v>1</v>
      </c>
      <c r="T1056" s="95"/>
      <c r="U1056" s="95"/>
      <c r="V1056" s="95"/>
      <c r="W1056" s="95"/>
      <c r="X1056" s="95"/>
      <c r="Y1056" s="95"/>
      <c r="Z1056" s="95"/>
      <c r="AA1056" s="95"/>
      <c r="AB1056" s="95"/>
      <c r="AC1056" s="95"/>
      <c r="AD1056" s="95"/>
      <c r="AE1056" s="113">
        <f t="shared" si="163"/>
        <v>0</v>
      </c>
      <c r="AF1056" s="60">
        <f t="shared" si="164"/>
        <v>0</v>
      </c>
      <c r="AG1056" s="60">
        <f t="shared" si="165"/>
        <v>0</v>
      </c>
      <c r="AH1056" s="60">
        <f t="shared" si="166"/>
        <v>0</v>
      </c>
      <c r="AI1056" s="60">
        <f t="shared" si="167"/>
        <v>1</v>
      </c>
      <c r="AJ1056" s="60">
        <f t="shared" si="168"/>
        <v>0</v>
      </c>
      <c r="AK1056" s="60">
        <f t="shared" si="169"/>
        <v>0</v>
      </c>
      <c r="AL1056" s="60">
        <f t="shared" si="170"/>
        <v>0</v>
      </c>
      <c r="AM1056" s="60">
        <f t="shared" si="171"/>
        <v>0</v>
      </c>
      <c r="AN1056" s="60">
        <f t="shared" si="172"/>
        <v>1</v>
      </c>
    </row>
    <row r="1057" spans="1:42" ht="35.450000000000003" hidden="1" customHeight="1">
      <c r="A1057" s="26" t="s">
        <v>826</v>
      </c>
      <c r="B1057" s="34" t="s">
        <v>827</v>
      </c>
      <c r="C1057" s="26">
        <v>303526</v>
      </c>
      <c r="D1057" s="35" t="s">
        <v>828</v>
      </c>
      <c r="E1057" s="35" t="s">
        <v>829</v>
      </c>
      <c r="F1057" s="36">
        <v>0</v>
      </c>
      <c r="G1057" s="33"/>
      <c r="H1057" s="34">
        <v>1</v>
      </c>
      <c r="I1057" s="32"/>
      <c r="J1057" s="32"/>
      <c r="K1057" s="31"/>
      <c r="L1057" s="31"/>
      <c r="M1057" s="33"/>
      <c r="N1057" s="39">
        <v>2514611.87</v>
      </c>
      <c r="O1057" s="40" t="s">
        <v>1901</v>
      </c>
      <c r="P1057" s="68">
        <v>1</v>
      </c>
      <c r="Q1057" s="95" t="s">
        <v>2170</v>
      </c>
      <c r="R1057" s="100">
        <v>1</v>
      </c>
      <c r="S1057" s="100">
        <v>1</v>
      </c>
      <c r="T1057" s="170" t="s">
        <v>1963</v>
      </c>
      <c r="U1057" s="171"/>
      <c r="V1057" s="171" t="s">
        <v>1964</v>
      </c>
      <c r="W1057" s="172" t="s">
        <v>1965</v>
      </c>
      <c r="X1057" s="170" t="s">
        <v>1966</v>
      </c>
      <c r="Y1057" s="170" t="s">
        <v>1967</v>
      </c>
      <c r="Z1057" s="170" t="s">
        <v>1968</v>
      </c>
      <c r="AA1057" s="170" t="s">
        <v>1969</v>
      </c>
      <c r="AB1057" s="170" t="s">
        <v>1970</v>
      </c>
      <c r="AC1057" s="173" t="s">
        <v>1971</v>
      </c>
      <c r="AD1057" s="174">
        <v>2482032.29</v>
      </c>
      <c r="AE1057" s="113">
        <f t="shared" si="163"/>
        <v>0</v>
      </c>
      <c r="AF1057" s="60">
        <f t="shared" si="164"/>
        <v>0</v>
      </c>
      <c r="AG1057" s="60">
        <f t="shared" si="165"/>
        <v>0</v>
      </c>
      <c r="AH1057" s="60">
        <f t="shared" si="166"/>
        <v>0</v>
      </c>
      <c r="AI1057" s="60">
        <f t="shared" si="167"/>
        <v>1</v>
      </c>
      <c r="AJ1057" s="60">
        <f t="shared" si="168"/>
        <v>0</v>
      </c>
      <c r="AK1057" s="60">
        <f t="shared" si="169"/>
        <v>0</v>
      </c>
      <c r="AL1057" s="60">
        <f t="shared" si="170"/>
        <v>0</v>
      </c>
      <c r="AM1057" s="60">
        <f t="shared" si="171"/>
        <v>0</v>
      </c>
      <c r="AN1057" s="60">
        <f t="shared" si="172"/>
        <v>1</v>
      </c>
      <c r="AP1057" s="359" t="s">
        <v>3548</v>
      </c>
    </row>
    <row r="1058" spans="1:42" ht="35.450000000000003" hidden="1" customHeight="1">
      <c r="A1058" s="26" t="s">
        <v>826</v>
      </c>
      <c r="B1058" s="34" t="s">
        <v>827</v>
      </c>
      <c r="C1058" s="26">
        <v>313504</v>
      </c>
      <c r="D1058" s="35" t="s">
        <v>830</v>
      </c>
      <c r="E1058" s="35" t="s">
        <v>829</v>
      </c>
      <c r="F1058" s="36">
        <v>0</v>
      </c>
      <c r="G1058" s="33"/>
      <c r="H1058" s="34">
        <v>1</v>
      </c>
      <c r="I1058" s="32"/>
      <c r="J1058" s="32"/>
      <c r="K1058" s="31"/>
      <c r="L1058" s="31"/>
      <c r="M1058" s="33"/>
      <c r="N1058" s="39">
        <v>1481515.29</v>
      </c>
      <c r="O1058" s="40" t="s">
        <v>1901</v>
      </c>
      <c r="P1058" s="68">
        <v>1</v>
      </c>
      <c r="Q1058" s="95" t="s">
        <v>2170</v>
      </c>
      <c r="R1058" s="100">
        <v>1</v>
      </c>
      <c r="S1058" s="100">
        <v>1</v>
      </c>
      <c r="T1058" s="170" t="s">
        <v>1972</v>
      </c>
      <c r="U1058" s="171"/>
      <c r="V1058" s="171" t="s">
        <v>1973</v>
      </c>
      <c r="W1058" s="172" t="s">
        <v>1974</v>
      </c>
      <c r="X1058" s="170" t="s">
        <v>1966</v>
      </c>
      <c r="Y1058" s="170" t="s">
        <v>1967</v>
      </c>
      <c r="Z1058" s="170" t="s">
        <v>1968</v>
      </c>
      <c r="AA1058" s="170" t="s">
        <v>1969</v>
      </c>
      <c r="AB1058" s="170" t="s">
        <v>1970</v>
      </c>
      <c r="AC1058" s="173" t="s">
        <v>1975</v>
      </c>
      <c r="AD1058" s="174">
        <v>1468931.48</v>
      </c>
      <c r="AE1058" s="113">
        <f t="shared" si="163"/>
        <v>0</v>
      </c>
      <c r="AF1058" s="60">
        <f t="shared" si="164"/>
        <v>0</v>
      </c>
      <c r="AG1058" s="60">
        <f t="shared" si="165"/>
        <v>0</v>
      </c>
      <c r="AH1058" s="60">
        <f t="shared" si="166"/>
        <v>0</v>
      </c>
      <c r="AI1058" s="60">
        <f t="shared" si="167"/>
        <v>1</v>
      </c>
      <c r="AJ1058" s="60">
        <f t="shared" si="168"/>
        <v>0</v>
      </c>
      <c r="AK1058" s="60">
        <f t="shared" si="169"/>
        <v>0</v>
      </c>
      <c r="AL1058" s="60">
        <f t="shared" si="170"/>
        <v>0</v>
      </c>
      <c r="AM1058" s="60">
        <f t="shared" si="171"/>
        <v>0</v>
      </c>
      <c r="AN1058" s="60">
        <f t="shared" si="172"/>
        <v>1</v>
      </c>
      <c r="AP1058" s="359" t="s">
        <v>3548</v>
      </c>
    </row>
    <row r="1059" spans="1:42" ht="35.450000000000003" hidden="1" customHeight="1">
      <c r="A1059" s="26" t="s">
        <v>826</v>
      </c>
      <c r="B1059" s="34" t="s">
        <v>827</v>
      </c>
      <c r="C1059" s="26">
        <v>313515</v>
      </c>
      <c r="D1059" s="35" t="s">
        <v>831</v>
      </c>
      <c r="E1059" s="35" t="s">
        <v>829</v>
      </c>
      <c r="F1059" s="36">
        <v>0</v>
      </c>
      <c r="G1059" s="33"/>
      <c r="H1059" s="34">
        <v>1</v>
      </c>
      <c r="I1059" s="32"/>
      <c r="J1059" s="32"/>
      <c r="K1059" s="31"/>
      <c r="L1059" s="31"/>
      <c r="M1059" s="33"/>
      <c r="N1059" s="39">
        <v>2534404.17</v>
      </c>
      <c r="O1059" s="40" t="s">
        <v>1901</v>
      </c>
      <c r="P1059" s="68">
        <v>1</v>
      </c>
      <c r="Q1059" s="95" t="s">
        <v>2170</v>
      </c>
      <c r="R1059" s="100">
        <v>1</v>
      </c>
      <c r="S1059" s="100">
        <v>1</v>
      </c>
      <c r="T1059" s="170" t="s">
        <v>1976</v>
      </c>
      <c r="U1059" s="171"/>
      <c r="V1059" s="171" t="s">
        <v>1977</v>
      </c>
      <c r="W1059" s="172" t="s">
        <v>1978</v>
      </c>
      <c r="X1059" s="170" t="s">
        <v>1966</v>
      </c>
      <c r="Y1059" s="170" t="s">
        <v>1967</v>
      </c>
      <c r="Z1059" s="170" t="s">
        <v>1968</v>
      </c>
      <c r="AA1059" s="170" t="s">
        <v>1969</v>
      </c>
      <c r="AB1059" s="170" t="s">
        <v>1970</v>
      </c>
      <c r="AC1059" s="173" t="s">
        <v>1971</v>
      </c>
      <c r="AD1059" s="174">
        <v>2501753.7999999998</v>
      </c>
      <c r="AE1059" s="113">
        <f t="shared" si="163"/>
        <v>0</v>
      </c>
      <c r="AF1059" s="60">
        <f t="shared" si="164"/>
        <v>0</v>
      </c>
      <c r="AG1059" s="60">
        <f t="shared" si="165"/>
        <v>0</v>
      </c>
      <c r="AH1059" s="60">
        <f t="shared" si="166"/>
        <v>0</v>
      </c>
      <c r="AI1059" s="60">
        <f t="shared" si="167"/>
        <v>1</v>
      </c>
      <c r="AJ1059" s="60">
        <f t="shared" si="168"/>
        <v>0</v>
      </c>
      <c r="AK1059" s="60">
        <f t="shared" si="169"/>
        <v>0</v>
      </c>
      <c r="AL1059" s="60">
        <f t="shared" si="170"/>
        <v>0</v>
      </c>
      <c r="AM1059" s="60">
        <f t="shared" si="171"/>
        <v>0</v>
      </c>
      <c r="AN1059" s="60">
        <f t="shared" si="172"/>
        <v>1</v>
      </c>
      <c r="AP1059" s="359" t="s">
        <v>3548</v>
      </c>
    </row>
    <row r="1060" spans="1:42" ht="35.450000000000003" hidden="1" customHeight="1">
      <c r="A1060" s="26" t="s">
        <v>826</v>
      </c>
      <c r="B1060" s="34" t="s">
        <v>832</v>
      </c>
      <c r="C1060" s="26">
        <v>303644</v>
      </c>
      <c r="D1060" s="35" t="s">
        <v>833</v>
      </c>
      <c r="E1060" s="35" t="s">
        <v>834</v>
      </c>
      <c r="F1060" s="36">
        <v>1</v>
      </c>
      <c r="G1060" s="33"/>
      <c r="H1060" s="34">
        <v>1</v>
      </c>
      <c r="I1060" s="438"/>
      <c r="J1060" s="438"/>
      <c r="K1060" s="31"/>
      <c r="L1060" s="31"/>
      <c r="M1060" s="33"/>
      <c r="N1060" s="39">
        <v>978107.61</v>
      </c>
      <c r="O1060" s="40" t="s">
        <v>1901</v>
      </c>
      <c r="P1060" s="68">
        <v>1</v>
      </c>
      <c r="Q1060" s="95" t="s">
        <v>2170</v>
      </c>
      <c r="R1060" s="123">
        <v>0.4</v>
      </c>
      <c r="S1060" s="123">
        <v>1</v>
      </c>
      <c r="T1060" s="95"/>
      <c r="U1060" s="95"/>
      <c r="V1060" s="170" t="s">
        <v>1979</v>
      </c>
      <c r="W1060" s="170" t="s">
        <v>1979</v>
      </c>
      <c r="X1060" s="175">
        <v>43211</v>
      </c>
      <c r="Y1060" s="175">
        <v>43210</v>
      </c>
      <c r="Z1060" s="175">
        <v>43231</v>
      </c>
      <c r="AA1060" s="95"/>
      <c r="AB1060" s="95"/>
      <c r="AC1060" s="95"/>
      <c r="AD1060" s="95"/>
      <c r="AE1060" s="113">
        <f t="shared" si="163"/>
        <v>0</v>
      </c>
      <c r="AF1060" s="60">
        <f t="shared" si="164"/>
        <v>0</v>
      </c>
      <c r="AG1060" s="60">
        <f t="shared" si="165"/>
        <v>0</v>
      </c>
      <c r="AH1060" s="60">
        <f t="shared" si="166"/>
        <v>0</v>
      </c>
      <c r="AI1060" s="60">
        <f t="shared" si="167"/>
        <v>1</v>
      </c>
      <c r="AJ1060" s="60">
        <f t="shared" si="168"/>
        <v>0</v>
      </c>
      <c r="AK1060" s="60">
        <f t="shared" si="169"/>
        <v>0</v>
      </c>
      <c r="AL1060" s="60">
        <f t="shared" si="170"/>
        <v>0</v>
      </c>
      <c r="AM1060" s="60">
        <f t="shared" si="171"/>
        <v>0</v>
      </c>
      <c r="AN1060" s="60">
        <f t="shared" si="172"/>
        <v>1</v>
      </c>
      <c r="AP1060" s="359" t="s">
        <v>3548</v>
      </c>
    </row>
    <row r="1061" spans="1:42" ht="35.450000000000003" hidden="1" customHeight="1">
      <c r="A1061" s="26" t="s">
        <v>826</v>
      </c>
      <c r="B1061" s="34" t="s">
        <v>832</v>
      </c>
      <c r="C1061" s="26">
        <v>303645</v>
      </c>
      <c r="D1061" s="35" t="s">
        <v>835</v>
      </c>
      <c r="E1061" s="35" t="s">
        <v>834</v>
      </c>
      <c r="F1061" s="36">
        <v>1</v>
      </c>
      <c r="G1061" s="33"/>
      <c r="H1061" s="34">
        <v>1</v>
      </c>
      <c r="I1061" s="438"/>
      <c r="J1061" s="438"/>
      <c r="K1061" s="31"/>
      <c r="L1061" s="31"/>
      <c r="M1061" s="33"/>
      <c r="N1061" s="39">
        <v>1485553.14</v>
      </c>
      <c r="O1061" s="40" t="s">
        <v>1901</v>
      </c>
      <c r="P1061" s="68">
        <v>1</v>
      </c>
      <c r="Q1061" s="95" t="s">
        <v>2170</v>
      </c>
      <c r="R1061" s="123">
        <v>1</v>
      </c>
      <c r="S1061" s="123">
        <v>1</v>
      </c>
      <c r="T1061" s="95"/>
      <c r="U1061" s="95"/>
      <c r="V1061" s="170" t="s">
        <v>1980</v>
      </c>
      <c r="W1061" s="170" t="s">
        <v>1979</v>
      </c>
      <c r="X1061" s="175">
        <v>43211</v>
      </c>
      <c r="Y1061" s="175">
        <v>43210</v>
      </c>
      <c r="Z1061" s="175">
        <v>43231</v>
      </c>
      <c r="AA1061" s="95"/>
      <c r="AB1061" s="95"/>
      <c r="AC1061" s="95"/>
      <c r="AD1061" s="95"/>
      <c r="AE1061" s="113">
        <f t="shared" si="163"/>
        <v>0</v>
      </c>
      <c r="AF1061" s="60">
        <f t="shared" si="164"/>
        <v>0</v>
      </c>
      <c r="AG1061" s="60">
        <f t="shared" si="165"/>
        <v>0</v>
      </c>
      <c r="AH1061" s="60">
        <f t="shared" si="166"/>
        <v>0</v>
      </c>
      <c r="AI1061" s="60">
        <f t="shared" si="167"/>
        <v>1</v>
      </c>
      <c r="AJ1061" s="60">
        <f t="shared" si="168"/>
        <v>0</v>
      </c>
      <c r="AK1061" s="60">
        <f t="shared" si="169"/>
        <v>0</v>
      </c>
      <c r="AL1061" s="60">
        <f t="shared" si="170"/>
        <v>0</v>
      </c>
      <c r="AM1061" s="60">
        <f t="shared" si="171"/>
        <v>0</v>
      </c>
      <c r="AN1061" s="60">
        <f t="shared" si="172"/>
        <v>1</v>
      </c>
      <c r="AP1061" s="359" t="s">
        <v>3548</v>
      </c>
    </row>
    <row r="1062" spans="1:42" ht="35.450000000000003" hidden="1" customHeight="1">
      <c r="A1062" s="26" t="s">
        <v>826</v>
      </c>
      <c r="B1062" s="34" t="s">
        <v>832</v>
      </c>
      <c r="C1062" s="26">
        <v>303646</v>
      </c>
      <c r="D1062" s="35" t="s">
        <v>836</v>
      </c>
      <c r="E1062" s="35" t="s">
        <v>834</v>
      </c>
      <c r="F1062" s="36">
        <v>1</v>
      </c>
      <c r="G1062" s="33"/>
      <c r="H1062" s="34">
        <v>1</v>
      </c>
      <c r="I1062" s="32"/>
      <c r="J1062" s="32"/>
      <c r="K1062" s="31"/>
      <c r="L1062" s="31"/>
      <c r="M1062" s="33"/>
      <c r="N1062" s="39">
        <v>1195826.77</v>
      </c>
      <c r="O1062" s="40" t="s">
        <v>1901</v>
      </c>
      <c r="P1062" s="68">
        <v>1</v>
      </c>
      <c r="Q1062" s="95" t="s">
        <v>2131</v>
      </c>
      <c r="R1062" s="123">
        <v>0.55000000000000004</v>
      </c>
      <c r="S1062" s="123">
        <v>1</v>
      </c>
      <c r="T1062" s="95"/>
      <c r="U1062" s="95"/>
      <c r="V1062" s="170" t="s">
        <v>1981</v>
      </c>
      <c r="W1062" s="170" t="s">
        <v>1979</v>
      </c>
      <c r="X1062" s="175">
        <v>43211</v>
      </c>
      <c r="Y1062" s="175">
        <v>43210</v>
      </c>
      <c r="Z1062" s="175">
        <v>43231</v>
      </c>
      <c r="AA1062" s="95"/>
      <c r="AB1062" s="95"/>
      <c r="AC1062" s="95"/>
      <c r="AD1062" s="95"/>
      <c r="AE1062" s="113">
        <f t="shared" si="163"/>
        <v>0</v>
      </c>
      <c r="AF1062" s="60">
        <f t="shared" si="164"/>
        <v>0</v>
      </c>
      <c r="AG1062" s="60">
        <f t="shared" si="165"/>
        <v>0</v>
      </c>
      <c r="AH1062" s="60">
        <f t="shared" si="166"/>
        <v>0</v>
      </c>
      <c r="AI1062" s="60">
        <f t="shared" si="167"/>
        <v>1</v>
      </c>
      <c r="AJ1062" s="60">
        <f t="shared" si="168"/>
        <v>0</v>
      </c>
      <c r="AK1062" s="60">
        <f t="shared" si="169"/>
        <v>0</v>
      </c>
      <c r="AL1062" s="60">
        <f t="shared" si="170"/>
        <v>0</v>
      </c>
      <c r="AM1062" s="60">
        <f t="shared" si="171"/>
        <v>0</v>
      </c>
      <c r="AN1062" s="60">
        <f t="shared" si="172"/>
        <v>1</v>
      </c>
      <c r="AP1062" s="359" t="s">
        <v>3548</v>
      </c>
    </row>
    <row r="1063" spans="1:42" ht="35.450000000000003" hidden="1" customHeight="1">
      <c r="A1063" s="26" t="s">
        <v>826</v>
      </c>
      <c r="B1063" s="34" t="s">
        <v>837</v>
      </c>
      <c r="C1063" s="26">
        <v>303623</v>
      </c>
      <c r="D1063" s="35" t="s">
        <v>838</v>
      </c>
      <c r="E1063" s="35" t="s">
        <v>839</v>
      </c>
      <c r="F1063" s="36">
        <v>2</v>
      </c>
      <c r="G1063" s="33"/>
      <c r="H1063" s="34">
        <v>1</v>
      </c>
      <c r="I1063" s="32"/>
      <c r="J1063" s="32"/>
      <c r="K1063" s="31"/>
      <c r="L1063" s="31"/>
      <c r="M1063" s="33"/>
      <c r="N1063" s="39">
        <v>967974.40000000002</v>
      </c>
      <c r="O1063" s="40" t="s">
        <v>1901</v>
      </c>
      <c r="P1063" s="68">
        <v>1</v>
      </c>
      <c r="Q1063" s="95" t="s">
        <v>2170</v>
      </c>
      <c r="R1063" s="123">
        <v>1</v>
      </c>
      <c r="S1063" s="123">
        <v>1</v>
      </c>
      <c r="T1063" s="95"/>
      <c r="U1063" s="95"/>
      <c r="V1063" s="117" t="s">
        <v>2188</v>
      </c>
      <c r="W1063" s="95"/>
      <c r="X1063" s="96">
        <v>43286</v>
      </c>
      <c r="Y1063" s="96">
        <v>43294</v>
      </c>
      <c r="Z1063" s="96">
        <v>43313</v>
      </c>
      <c r="AA1063" s="96">
        <v>43332</v>
      </c>
      <c r="AB1063" s="96">
        <v>43343</v>
      </c>
      <c r="AC1063" s="176" t="s">
        <v>3039</v>
      </c>
      <c r="AD1063" s="177">
        <v>953285.25</v>
      </c>
      <c r="AE1063" s="113">
        <f t="shared" si="163"/>
        <v>0</v>
      </c>
      <c r="AF1063" s="60">
        <f t="shared" si="164"/>
        <v>0</v>
      </c>
      <c r="AG1063" s="60">
        <f t="shared" si="165"/>
        <v>0</v>
      </c>
      <c r="AH1063" s="60">
        <f t="shared" si="166"/>
        <v>0</v>
      </c>
      <c r="AI1063" s="60">
        <f t="shared" si="167"/>
        <v>1</v>
      </c>
      <c r="AJ1063" s="60">
        <f t="shared" si="168"/>
        <v>0</v>
      </c>
      <c r="AK1063" s="60">
        <f t="shared" si="169"/>
        <v>0</v>
      </c>
      <c r="AL1063" s="60">
        <f t="shared" si="170"/>
        <v>0</v>
      </c>
      <c r="AM1063" s="60">
        <f t="shared" si="171"/>
        <v>0</v>
      </c>
      <c r="AN1063" s="60">
        <f t="shared" si="172"/>
        <v>1</v>
      </c>
      <c r="AP1063" s="359" t="s">
        <v>3548</v>
      </c>
    </row>
    <row r="1064" spans="1:42" ht="35.450000000000003" hidden="1" customHeight="1">
      <c r="A1064" s="26" t="s">
        <v>826</v>
      </c>
      <c r="B1064" s="34" t="s">
        <v>837</v>
      </c>
      <c r="C1064" s="26">
        <v>313701</v>
      </c>
      <c r="D1064" s="35" t="s">
        <v>840</v>
      </c>
      <c r="E1064" s="35" t="s">
        <v>839</v>
      </c>
      <c r="F1064" s="36">
        <v>2</v>
      </c>
      <c r="G1064" s="33"/>
      <c r="H1064" s="34">
        <v>1</v>
      </c>
      <c r="I1064" s="32"/>
      <c r="J1064" s="32"/>
      <c r="K1064" s="31"/>
      <c r="L1064" s="31"/>
      <c r="M1064" s="33"/>
      <c r="N1064" s="39">
        <v>907149.62</v>
      </c>
      <c r="O1064" s="40" t="s">
        <v>1901</v>
      </c>
      <c r="P1064" s="68">
        <v>1</v>
      </c>
      <c r="Q1064" s="95" t="s">
        <v>2170</v>
      </c>
      <c r="R1064" s="123">
        <v>1</v>
      </c>
      <c r="S1064" s="123">
        <v>1</v>
      </c>
      <c r="T1064" s="95"/>
      <c r="U1064" s="95"/>
      <c r="V1064" s="117" t="s">
        <v>2189</v>
      </c>
      <c r="W1064" s="95"/>
      <c r="X1064" s="96">
        <v>43286</v>
      </c>
      <c r="Y1064" s="96">
        <v>43294</v>
      </c>
      <c r="Z1064" s="96">
        <v>43313</v>
      </c>
      <c r="AA1064" s="96">
        <v>43346</v>
      </c>
      <c r="AB1064" s="96">
        <v>43371</v>
      </c>
      <c r="AC1064" s="176" t="s">
        <v>3040</v>
      </c>
      <c r="AD1064" s="177">
        <v>892311.17</v>
      </c>
      <c r="AE1064" s="113">
        <f t="shared" si="163"/>
        <v>0</v>
      </c>
      <c r="AF1064" s="60">
        <f t="shared" si="164"/>
        <v>0</v>
      </c>
      <c r="AG1064" s="60">
        <f t="shared" si="165"/>
        <v>0</v>
      </c>
      <c r="AH1064" s="60">
        <f t="shared" si="166"/>
        <v>0</v>
      </c>
      <c r="AI1064" s="60">
        <f t="shared" si="167"/>
        <v>1</v>
      </c>
      <c r="AJ1064" s="60">
        <f t="shared" si="168"/>
        <v>0</v>
      </c>
      <c r="AK1064" s="60">
        <f t="shared" si="169"/>
        <v>0</v>
      </c>
      <c r="AL1064" s="60">
        <f t="shared" si="170"/>
        <v>0</v>
      </c>
      <c r="AM1064" s="60">
        <f t="shared" si="171"/>
        <v>0</v>
      </c>
      <c r="AN1064" s="60">
        <f t="shared" si="172"/>
        <v>1</v>
      </c>
      <c r="AP1064" s="359" t="s">
        <v>3548</v>
      </c>
    </row>
    <row r="1065" spans="1:42" ht="35.450000000000003" hidden="1" customHeight="1">
      <c r="A1065" s="26" t="s">
        <v>826</v>
      </c>
      <c r="B1065" s="34" t="s">
        <v>837</v>
      </c>
      <c r="C1065" s="26">
        <v>313706</v>
      </c>
      <c r="D1065" s="35" t="s">
        <v>841</v>
      </c>
      <c r="E1065" s="35" t="s">
        <v>839</v>
      </c>
      <c r="F1065" s="36">
        <v>2</v>
      </c>
      <c r="G1065" s="33"/>
      <c r="H1065" s="34">
        <v>1</v>
      </c>
      <c r="I1065" s="32"/>
      <c r="J1065" s="32"/>
      <c r="K1065" s="31"/>
      <c r="L1065" s="31"/>
      <c r="M1065" s="33"/>
      <c r="N1065" s="39">
        <v>978526.9</v>
      </c>
      <c r="O1065" s="40" t="s">
        <v>1901</v>
      </c>
      <c r="P1065" s="68">
        <v>1</v>
      </c>
      <c r="Q1065" s="95" t="s">
        <v>2131</v>
      </c>
      <c r="R1065" s="123">
        <v>0.92</v>
      </c>
      <c r="S1065" s="123">
        <v>1</v>
      </c>
      <c r="T1065" s="95"/>
      <c r="U1065" s="95"/>
      <c r="V1065" s="117" t="s">
        <v>2190</v>
      </c>
      <c r="W1065" s="95"/>
      <c r="X1065" s="96">
        <v>43286</v>
      </c>
      <c r="Y1065" s="96">
        <v>43294</v>
      </c>
      <c r="Z1065" s="96">
        <v>43313</v>
      </c>
      <c r="AA1065" s="96">
        <v>43359</v>
      </c>
      <c r="AB1065" s="96">
        <v>43378</v>
      </c>
      <c r="AC1065" s="176" t="s">
        <v>3041</v>
      </c>
      <c r="AD1065" s="177">
        <v>933000</v>
      </c>
      <c r="AE1065" s="113">
        <f t="shared" si="163"/>
        <v>0</v>
      </c>
      <c r="AF1065" s="60">
        <f t="shared" si="164"/>
        <v>0</v>
      </c>
      <c r="AG1065" s="60">
        <f t="shared" si="165"/>
        <v>0</v>
      </c>
      <c r="AH1065" s="60">
        <f t="shared" si="166"/>
        <v>0</v>
      </c>
      <c r="AI1065" s="60">
        <f t="shared" si="167"/>
        <v>1</v>
      </c>
      <c r="AJ1065" s="60">
        <f t="shared" si="168"/>
        <v>0</v>
      </c>
      <c r="AK1065" s="60">
        <f t="shared" si="169"/>
        <v>0</v>
      </c>
      <c r="AL1065" s="60">
        <f t="shared" si="170"/>
        <v>0</v>
      </c>
      <c r="AM1065" s="60">
        <f t="shared" si="171"/>
        <v>0</v>
      </c>
      <c r="AN1065" s="60">
        <f t="shared" si="172"/>
        <v>1</v>
      </c>
      <c r="AP1065" s="359" t="s">
        <v>3548</v>
      </c>
    </row>
    <row r="1066" spans="1:42" ht="35.450000000000003" hidden="1" customHeight="1">
      <c r="A1066" s="26" t="s">
        <v>826</v>
      </c>
      <c r="B1066" s="34" t="s">
        <v>842</v>
      </c>
      <c r="C1066" s="26">
        <v>303510</v>
      </c>
      <c r="D1066" s="35" t="s">
        <v>843</v>
      </c>
      <c r="E1066" s="35" t="s">
        <v>844</v>
      </c>
      <c r="F1066" s="36">
        <v>0</v>
      </c>
      <c r="G1066" s="33"/>
      <c r="H1066" s="34">
        <v>1</v>
      </c>
      <c r="I1066" s="32"/>
      <c r="J1066" s="32"/>
      <c r="K1066" s="31"/>
      <c r="L1066" s="31"/>
      <c r="M1066" s="33"/>
      <c r="N1066" s="39">
        <v>1899932.73</v>
      </c>
      <c r="O1066" s="40" t="s">
        <v>1901</v>
      </c>
      <c r="P1066" s="68">
        <v>1</v>
      </c>
      <c r="Q1066" s="95" t="s">
        <v>2170</v>
      </c>
      <c r="R1066" s="178">
        <v>0.95</v>
      </c>
      <c r="S1066" s="178">
        <v>1</v>
      </c>
      <c r="T1066" s="170" t="s">
        <v>1982</v>
      </c>
      <c r="U1066" s="179"/>
      <c r="V1066" s="180" t="s">
        <v>1983</v>
      </c>
      <c r="W1066" s="170" t="s">
        <v>1984</v>
      </c>
      <c r="X1066" s="170" t="s">
        <v>1985</v>
      </c>
      <c r="Y1066" s="170" t="s">
        <v>1969</v>
      </c>
      <c r="Z1066" s="170" t="s">
        <v>1986</v>
      </c>
      <c r="AA1066" s="170" t="s">
        <v>1987</v>
      </c>
      <c r="AB1066" s="170" t="s">
        <v>1988</v>
      </c>
      <c r="AC1066" s="181" t="s">
        <v>1975</v>
      </c>
      <c r="AD1066" s="182">
        <v>1883623.09</v>
      </c>
      <c r="AE1066" s="113">
        <f t="shared" si="163"/>
        <v>0</v>
      </c>
      <c r="AF1066" s="60">
        <f t="shared" si="164"/>
        <v>0</v>
      </c>
      <c r="AG1066" s="60">
        <f t="shared" si="165"/>
        <v>0</v>
      </c>
      <c r="AH1066" s="60">
        <f t="shared" si="166"/>
        <v>0</v>
      </c>
      <c r="AI1066" s="60">
        <f t="shared" si="167"/>
        <v>1</v>
      </c>
      <c r="AJ1066" s="60">
        <f t="shared" si="168"/>
        <v>0</v>
      </c>
      <c r="AK1066" s="60">
        <f t="shared" si="169"/>
        <v>0</v>
      </c>
      <c r="AL1066" s="60">
        <f t="shared" si="170"/>
        <v>0</v>
      </c>
      <c r="AM1066" s="60">
        <f t="shared" si="171"/>
        <v>0</v>
      </c>
      <c r="AN1066" s="60">
        <f t="shared" si="172"/>
        <v>1</v>
      </c>
      <c r="AP1066" s="359" t="s">
        <v>3548</v>
      </c>
    </row>
    <row r="1067" spans="1:42" ht="35.450000000000003" hidden="1" customHeight="1">
      <c r="A1067" s="26" t="s">
        <v>826</v>
      </c>
      <c r="B1067" s="34" t="s">
        <v>842</v>
      </c>
      <c r="C1067" s="26">
        <v>303518</v>
      </c>
      <c r="D1067" s="35" t="s">
        <v>807</v>
      </c>
      <c r="E1067" s="35" t="s">
        <v>808</v>
      </c>
      <c r="F1067" s="36">
        <v>0</v>
      </c>
      <c r="G1067" s="33"/>
      <c r="H1067" s="34">
        <v>1</v>
      </c>
      <c r="I1067" s="32"/>
      <c r="J1067" s="32"/>
      <c r="K1067" s="31"/>
      <c r="L1067" s="31"/>
      <c r="M1067" s="33"/>
      <c r="N1067" s="39">
        <v>2174089.73</v>
      </c>
      <c r="O1067" s="40" t="s">
        <v>1901</v>
      </c>
      <c r="P1067" s="68">
        <v>1</v>
      </c>
      <c r="Q1067" s="283" t="s">
        <v>2170</v>
      </c>
      <c r="R1067" s="178">
        <v>0.95</v>
      </c>
      <c r="S1067" s="178">
        <v>1</v>
      </c>
      <c r="T1067" s="170" t="s">
        <v>1982</v>
      </c>
      <c r="U1067" s="179"/>
      <c r="V1067" s="183" t="s">
        <v>1989</v>
      </c>
      <c r="W1067" s="170" t="s">
        <v>1990</v>
      </c>
      <c r="X1067" s="170" t="s">
        <v>1985</v>
      </c>
      <c r="Y1067" s="170" t="s">
        <v>1969</v>
      </c>
      <c r="Z1067" s="170" t="s">
        <v>1986</v>
      </c>
      <c r="AA1067" s="170" t="s">
        <v>1987</v>
      </c>
      <c r="AB1067" s="170" t="s">
        <v>1988</v>
      </c>
      <c r="AC1067" s="184" t="s">
        <v>1991</v>
      </c>
      <c r="AD1067" s="182">
        <v>2133791.35</v>
      </c>
      <c r="AE1067" s="113">
        <f t="shared" si="163"/>
        <v>0</v>
      </c>
      <c r="AF1067" s="60">
        <f t="shared" si="164"/>
        <v>0</v>
      </c>
      <c r="AG1067" s="60">
        <f t="shared" si="165"/>
        <v>0</v>
      </c>
      <c r="AH1067" s="60">
        <f t="shared" si="166"/>
        <v>0</v>
      </c>
      <c r="AI1067" s="60">
        <f t="shared" si="167"/>
        <v>1</v>
      </c>
      <c r="AJ1067" s="60">
        <f t="shared" si="168"/>
        <v>0</v>
      </c>
      <c r="AK1067" s="60">
        <f t="shared" si="169"/>
        <v>0</v>
      </c>
      <c r="AL1067" s="60">
        <f t="shared" si="170"/>
        <v>0</v>
      </c>
      <c r="AM1067" s="60">
        <f t="shared" si="171"/>
        <v>0</v>
      </c>
      <c r="AN1067" s="60">
        <f t="shared" si="172"/>
        <v>1</v>
      </c>
      <c r="AP1067" s="359" t="s">
        <v>3548</v>
      </c>
    </row>
    <row r="1068" spans="1:42" ht="35.450000000000003" hidden="1" customHeight="1">
      <c r="A1068" s="26" t="s">
        <v>826</v>
      </c>
      <c r="B1068" s="34" t="s">
        <v>842</v>
      </c>
      <c r="C1068" s="26">
        <v>303516</v>
      </c>
      <c r="D1068" s="35" t="s">
        <v>845</v>
      </c>
      <c r="E1068" s="35" t="s">
        <v>846</v>
      </c>
      <c r="F1068" s="36">
        <v>0</v>
      </c>
      <c r="G1068" s="33"/>
      <c r="H1068" s="34">
        <v>1</v>
      </c>
      <c r="I1068" s="32"/>
      <c r="J1068" s="32"/>
      <c r="K1068" s="31"/>
      <c r="L1068" s="31"/>
      <c r="M1068" s="33"/>
      <c r="N1068" s="39">
        <v>2480957.29</v>
      </c>
      <c r="O1068" s="40" t="s">
        <v>1901</v>
      </c>
      <c r="P1068" s="68">
        <v>1</v>
      </c>
      <c r="Q1068" s="283" t="s">
        <v>2170</v>
      </c>
      <c r="R1068" s="178">
        <v>0.95</v>
      </c>
      <c r="S1068" s="178">
        <v>1</v>
      </c>
      <c r="T1068" s="170" t="s">
        <v>1982</v>
      </c>
      <c r="U1068" s="179"/>
      <c r="V1068" s="184" t="s">
        <v>1992</v>
      </c>
      <c r="W1068" s="170" t="s">
        <v>1993</v>
      </c>
      <c r="X1068" s="170" t="s">
        <v>1985</v>
      </c>
      <c r="Y1068" s="170" t="s">
        <v>1969</v>
      </c>
      <c r="Z1068" s="170" t="s">
        <v>1986</v>
      </c>
      <c r="AA1068" s="170" t="s">
        <v>1987</v>
      </c>
      <c r="AB1068" s="170" t="s">
        <v>1988</v>
      </c>
      <c r="AC1068" s="184" t="s">
        <v>1991</v>
      </c>
      <c r="AD1068" s="182">
        <v>2443569.4700000002</v>
      </c>
      <c r="AE1068" s="113">
        <f t="shared" si="163"/>
        <v>0</v>
      </c>
      <c r="AF1068" s="60">
        <f t="shared" si="164"/>
        <v>0</v>
      </c>
      <c r="AG1068" s="60">
        <f t="shared" si="165"/>
        <v>0</v>
      </c>
      <c r="AH1068" s="60">
        <f t="shared" si="166"/>
        <v>0</v>
      </c>
      <c r="AI1068" s="60">
        <f t="shared" si="167"/>
        <v>1</v>
      </c>
      <c r="AJ1068" s="60">
        <f t="shared" si="168"/>
        <v>0</v>
      </c>
      <c r="AK1068" s="60">
        <f t="shared" si="169"/>
        <v>0</v>
      </c>
      <c r="AL1068" s="60">
        <f t="shared" si="170"/>
        <v>0</v>
      </c>
      <c r="AM1068" s="60">
        <f t="shared" si="171"/>
        <v>0</v>
      </c>
      <c r="AN1068" s="60">
        <f t="shared" si="172"/>
        <v>1</v>
      </c>
      <c r="AP1068" s="359" t="s">
        <v>3548</v>
      </c>
    </row>
    <row r="1069" spans="1:42" ht="35.450000000000003" hidden="1" customHeight="1">
      <c r="A1069" s="26" t="s">
        <v>826</v>
      </c>
      <c r="B1069" s="34" t="s">
        <v>842</v>
      </c>
      <c r="C1069" s="26">
        <v>303524</v>
      </c>
      <c r="D1069" s="35" t="s">
        <v>847</v>
      </c>
      <c r="E1069" s="35" t="s">
        <v>848</v>
      </c>
      <c r="F1069" s="36">
        <v>0</v>
      </c>
      <c r="G1069" s="33"/>
      <c r="H1069" s="34">
        <v>1</v>
      </c>
      <c r="I1069" s="32"/>
      <c r="J1069" s="32"/>
      <c r="K1069" s="31"/>
      <c r="L1069" s="31"/>
      <c r="M1069" s="33"/>
      <c r="N1069" s="39">
        <v>2683247.19</v>
      </c>
      <c r="O1069" s="40" t="s">
        <v>1901</v>
      </c>
      <c r="P1069" s="68">
        <v>1</v>
      </c>
      <c r="Q1069" s="283" t="s">
        <v>2170</v>
      </c>
      <c r="R1069" s="178">
        <v>0.95</v>
      </c>
      <c r="S1069" s="178">
        <v>1</v>
      </c>
      <c r="T1069" s="170" t="s">
        <v>1982</v>
      </c>
      <c r="U1069" s="179"/>
      <c r="V1069" s="180" t="s">
        <v>1994</v>
      </c>
      <c r="W1069" s="170" t="s">
        <v>1995</v>
      </c>
      <c r="X1069" s="170" t="s">
        <v>1985</v>
      </c>
      <c r="Y1069" s="170" t="s">
        <v>1969</v>
      </c>
      <c r="Z1069" s="170" t="s">
        <v>1986</v>
      </c>
      <c r="AA1069" s="170" t="s">
        <v>1987</v>
      </c>
      <c r="AB1069" s="170" t="s">
        <v>1988</v>
      </c>
      <c r="AC1069" s="181" t="s">
        <v>1996</v>
      </c>
      <c r="AD1069" s="182">
        <v>2659952.85</v>
      </c>
      <c r="AE1069" s="113">
        <f t="shared" si="163"/>
        <v>0</v>
      </c>
      <c r="AF1069" s="60">
        <f t="shared" si="164"/>
        <v>0</v>
      </c>
      <c r="AG1069" s="60">
        <f t="shared" si="165"/>
        <v>0</v>
      </c>
      <c r="AH1069" s="60">
        <f t="shared" si="166"/>
        <v>0</v>
      </c>
      <c r="AI1069" s="60">
        <f t="shared" si="167"/>
        <v>1</v>
      </c>
      <c r="AJ1069" s="60">
        <f t="shared" si="168"/>
        <v>0</v>
      </c>
      <c r="AK1069" s="60">
        <f t="shared" si="169"/>
        <v>0</v>
      </c>
      <c r="AL1069" s="60">
        <f t="shared" si="170"/>
        <v>0</v>
      </c>
      <c r="AM1069" s="60">
        <f t="shared" si="171"/>
        <v>0</v>
      </c>
      <c r="AN1069" s="60">
        <f t="shared" si="172"/>
        <v>1</v>
      </c>
      <c r="AP1069" s="359" t="s">
        <v>3548</v>
      </c>
    </row>
    <row r="1070" spans="1:42" ht="35.450000000000003" hidden="1" customHeight="1">
      <c r="A1070" s="26" t="s">
        <v>826</v>
      </c>
      <c r="B1070" s="34" t="s">
        <v>842</v>
      </c>
      <c r="C1070" s="26">
        <v>303527</v>
      </c>
      <c r="D1070" s="35" t="s">
        <v>849</v>
      </c>
      <c r="E1070" s="35" t="s">
        <v>850</v>
      </c>
      <c r="F1070" s="36">
        <v>0</v>
      </c>
      <c r="G1070" s="33"/>
      <c r="H1070" s="34">
        <v>1</v>
      </c>
      <c r="I1070" s="32"/>
      <c r="J1070" s="32"/>
      <c r="K1070" s="31"/>
      <c r="L1070" s="31"/>
      <c r="M1070" s="33"/>
      <c r="N1070" s="39">
        <v>3227556.88</v>
      </c>
      <c r="O1070" s="40" t="s">
        <v>1901</v>
      </c>
      <c r="P1070" s="68">
        <v>1</v>
      </c>
      <c r="Q1070" s="283" t="s">
        <v>2170</v>
      </c>
      <c r="R1070" s="178">
        <v>0.95</v>
      </c>
      <c r="S1070" s="178">
        <v>1</v>
      </c>
      <c r="T1070" s="170" t="s">
        <v>1982</v>
      </c>
      <c r="U1070" s="179"/>
      <c r="V1070" s="180" t="s">
        <v>1997</v>
      </c>
      <c r="W1070" s="170" t="s">
        <v>1998</v>
      </c>
      <c r="X1070" s="170" t="s">
        <v>1985</v>
      </c>
      <c r="Y1070" s="170" t="s">
        <v>1969</v>
      </c>
      <c r="Z1070" s="170" t="s">
        <v>1999</v>
      </c>
      <c r="AA1070" s="170" t="s">
        <v>1987</v>
      </c>
      <c r="AB1070" s="170" t="s">
        <v>1988</v>
      </c>
      <c r="AC1070" s="181" t="s">
        <v>1996</v>
      </c>
      <c r="AD1070" s="182">
        <v>3199782.49</v>
      </c>
      <c r="AE1070" s="113">
        <f t="shared" si="163"/>
        <v>0</v>
      </c>
      <c r="AF1070" s="60">
        <f t="shared" si="164"/>
        <v>0</v>
      </c>
      <c r="AG1070" s="60">
        <f t="shared" si="165"/>
        <v>0</v>
      </c>
      <c r="AH1070" s="60">
        <f t="shared" si="166"/>
        <v>0</v>
      </c>
      <c r="AI1070" s="60">
        <f t="shared" si="167"/>
        <v>1</v>
      </c>
      <c r="AJ1070" s="60">
        <f t="shared" si="168"/>
        <v>0</v>
      </c>
      <c r="AK1070" s="60">
        <f t="shared" si="169"/>
        <v>0</v>
      </c>
      <c r="AL1070" s="60">
        <f t="shared" si="170"/>
        <v>0</v>
      </c>
      <c r="AM1070" s="60">
        <f t="shared" si="171"/>
        <v>0</v>
      </c>
      <c r="AN1070" s="60">
        <f t="shared" si="172"/>
        <v>1</v>
      </c>
      <c r="AP1070" s="359" t="s">
        <v>3548</v>
      </c>
    </row>
    <row r="1071" spans="1:42" ht="35.450000000000003" hidden="1" customHeight="1">
      <c r="A1071" s="26" t="s">
        <v>826</v>
      </c>
      <c r="B1071" s="34" t="s">
        <v>851</v>
      </c>
      <c r="C1071" s="26">
        <v>303389</v>
      </c>
      <c r="D1071" s="35" t="s">
        <v>852</v>
      </c>
      <c r="E1071" s="35" t="s">
        <v>853</v>
      </c>
      <c r="F1071" s="36">
        <v>3</v>
      </c>
      <c r="G1071" s="33"/>
      <c r="H1071" s="34">
        <v>1</v>
      </c>
      <c r="I1071" s="32"/>
      <c r="J1071" s="32"/>
      <c r="K1071" s="31"/>
      <c r="L1071" s="31"/>
      <c r="M1071" s="33"/>
      <c r="N1071" s="39">
        <v>1184101.21</v>
      </c>
      <c r="O1071" s="40" t="s">
        <v>1901</v>
      </c>
      <c r="P1071" s="68">
        <v>1</v>
      </c>
      <c r="Q1071" s="95" t="s">
        <v>2170</v>
      </c>
      <c r="R1071" s="100">
        <v>1</v>
      </c>
      <c r="S1071" s="100">
        <v>1</v>
      </c>
      <c r="T1071" s="95"/>
      <c r="U1071" s="95"/>
      <c r="V1071" s="185" t="s">
        <v>2000</v>
      </c>
      <c r="W1071" s="185" t="s">
        <v>2000</v>
      </c>
      <c r="X1071" s="186">
        <v>43185</v>
      </c>
      <c r="Y1071" s="186">
        <v>43192</v>
      </c>
      <c r="Z1071" s="186">
        <v>43227</v>
      </c>
      <c r="AA1071" s="186">
        <v>43255</v>
      </c>
      <c r="AB1071" s="186">
        <v>43266</v>
      </c>
      <c r="AC1071" s="185" t="s">
        <v>2001</v>
      </c>
      <c r="AD1071" s="187">
        <v>1151115.3700000001</v>
      </c>
      <c r="AE1071" s="113">
        <f t="shared" si="163"/>
        <v>0</v>
      </c>
      <c r="AF1071" s="60">
        <f t="shared" si="164"/>
        <v>0</v>
      </c>
      <c r="AG1071" s="60">
        <f t="shared" si="165"/>
        <v>0</v>
      </c>
      <c r="AH1071" s="60">
        <f t="shared" si="166"/>
        <v>0</v>
      </c>
      <c r="AI1071" s="60">
        <f t="shared" si="167"/>
        <v>1</v>
      </c>
      <c r="AJ1071" s="60">
        <f t="shared" si="168"/>
        <v>0</v>
      </c>
      <c r="AK1071" s="60">
        <f t="shared" si="169"/>
        <v>0</v>
      </c>
      <c r="AL1071" s="60">
        <f t="shared" si="170"/>
        <v>0</v>
      </c>
      <c r="AM1071" s="60">
        <f t="shared" si="171"/>
        <v>0</v>
      </c>
      <c r="AN1071" s="60">
        <f t="shared" si="172"/>
        <v>1</v>
      </c>
      <c r="AP1071" s="359" t="s">
        <v>3548</v>
      </c>
    </row>
    <row r="1072" spans="1:42" ht="35.450000000000003" hidden="1" customHeight="1">
      <c r="A1072" s="26" t="s">
        <v>826</v>
      </c>
      <c r="B1072" s="34" t="s">
        <v>851</v>
      </c>
      <c r="C1072" s="26">
        <v>303442</v>
      </c>
      <c r="D1072" s="35" t="s">
        <v>854</v>
      </c>
      <c r="E1072" s="35" t="s">
        <v>853</v>
      </c>
      <c r="F1072" s="36">
        <v>3</v>
      </c>
      <c r="G1072" s="33"/>
      <c r="H1072" s="34">
        <v>1</v>
      </c>
      <c r="I1072" s="32"/>
      <c r="J1072" s="32"/>
      <c r="K1072" s="31"/>
      <c r="L1072" s="31"/>
      <c r="M1072" s="33"/>
      <c r="N1072" s="39">
        <v>3162822.17</v>
      </c>
      <c r="O1072" s="40" t="s">
        <v>1901</v>
      </c>
      <c r="P1072" s="68">
        <v>1</v>
      </c>
      <c r="Q1072" s="95" t="s">
        <v>2170</v>
      </c>
      <c r="R1072" s="100">
        <v>1</v>
      </c>
      <c r="S1072" s="100">
        <v>1</v>
      </c>
      <c r="T1072" s="95"/>
      <c r="U1072" s="95"/>
      <c r="V1072" s="185" t="s">
        <v>2002</v>
      </c>
      <c r="W1072" s="185" t="s">
        <v>2002</v>
      </c>
      <c r="X1072" s="186">
        <v>43185</v>
      </c>
      <c r="Y1072" s="186">
        <v>43192</v>
      </c>
      <c r="Z1072" s="186">
        <v>43227</v>
      </c>
      <c r="AA1072" s="186">
        <v>43255</v>
      </c>
      <c r="AB1072" s="186">
        <v>43266</v>
      </c>
      <c r="AC1072" s="185" t="s">
        <v>2003</v>
      </c>
      <c r="AD1072" s="187">
        <v>3098929.27</v>
      </c>
      <c r="AE1072" s="113">
        <f t="shared" si="163"/>
        <v>0</v>
      </c>
      <c r="AF1072" s="60">
        <f t="shared" si="164"/>
        <v>0</v>
      </c>
      <c r="AG1072" s="60">
        <f t="shared" si="165"/>
        <v>0</v>
      </c>
      <c r="AH1072" s="60">
        <f t="shared" si="166"/>
        <v>0</v>
      </c>
      <c r="AI1072" s="60">
        <f t="shared" si="167"/>
        <v>1</v>
      </c>
      <c r="AJ1072" s="60">
        <f t="shared" si="168"/>
        <v>0</v>
      </c>
      <c r="AK1072" s="60">
        <f t="shared" si="169"/>
        <v>0</v>
      </c>
      <c r="AL1072" s="60">
        <f t="shared" si="170"/>
        <v>0</v>
      </c>
      <c r="AM1072" s="60">
        <f t="shared" si="171"/>
        <v>0</v>
      </c>
      <c r="AN1072" s="60">
        <f t="shared" si="172"/>
        <v>1</v>
      </c>
      <c r="AP1072" s="359" t="s">
        <v>3548</v>
      </c>
    </row>
    <row r="1073" spans="1:42" ht="35.450000000000003" hidden="1" customHeight="1">
      <c r="A1073" s="26" t="s">
        <v>826</v>
      </c>
      <c r="B1073" s="34" t="s">
        <v>851</v>
      </c>
      <c r="C1073" s="26">
        <v>313322</v>
      </c>
      <c r="D1073" s="35" t="s">
        <v>855</v>
      </c>
      <c r="E1073" s="35" t="s">
        <v>853</v>
      </c>
      <c r="F1073" s="36">
        <v>3</v>
      </c>
      <c r="G1073" s="33"/>
      <c r="H1073" s="34">
        <v>1</v>
      </c>
      <c r="I1073" s="32"/>
      <c r="J1073" s="32"/>
      <c r="K1073" s="31"/>
      <c r="L1073" s="31"/>
      <c r="M1073" s="33"/>
      <c r="N1073" s="39">
        <v>1104935.83</v>
      </c>
      <c r="O1073" s="40" t="s">
        <v>1901</v>
      </c>
      <c r="P1073" s="68">
        <v>1</v>
      </c>
      <c r="Q1073" s="95" t="s">
        <v>2170</v>
      </c>
      <c r="R1073" s="100">
        <v>1</v>
      </c>
      <c r="S1073" s="100">
        <v>1</v>
      </c>
      <c r="T1073" s="95"/>
      <c r="U1073" s="95"/>
      <c r="V1073" s="185" t="s">
        <v>2004</v>
      </c>
      <c r="W1073" s="185" t="s">
        <v>2004</v>
      </c>
      <c r="X1073" s="186">
        <v>43185</v>
      </c>
      <c r="Y1073" s="186">
        <v>43192</v>
      </c>
      <c r="Z1073" s="186">
        <v>43227</v>
      </c>
      <c r="AA1073" s="186">
        <v>43255</v>
      </c>
      <c r="AB1073" s="186">
        <v>43266</v>
      </c>
      <c r="AC1073" s="185" t="s">
        <v>2005</v>
      </c>
      <c r="AD1073" s="187">
        <v>1086973.98</v>
      </c>
      <c r="AE1073" s="113">
        <f t="shared" si="163"/>
        <v>0</v>
      </c>
      <c r="AF1073" s="60">
        <f t="shared" si="164"/>
        <v>0</v>
      </c>
      <c r="AG1073" s="60">
        <f t="shared" si="165"/>
        <v>0</v>
      </c>
      <c r="AH1073" s="60">
        <f t="shared" si="166"/>
        <v>0</v>
      </c>
      <c r="AI1073" s="60">
        <f t="shared" si="167"/>
        <v>1</v>
      </c>
      <c r="AJ1073" s="60">
        <f t="shared" si="168"/>
        <v>0</v>
      </c>
      <c r="AK1073" s="60">
        <f t="shared" si="169"/>
        <v>0</v>
      </c>
      <c r="AL1073" s="60">
        <f t="shared" si="170"/>
        <v>0</v>
      </c>
      <c r="AM1073" s="60">
        <f t="shared" si="171"/>
        <v>0</v>
      </c>
      <c r="AN1073" s="60">
        <f t="shared" si="172"/>
        <v>1</v>
      </c>
      <c r="AP1073" s="359" t="s">
        <v>3548</v>
      </c>
    </row>
    <row r="1074" spans="1:42" ht="35.450000000000003" hidden="1" customHeight="1">
      <c r="A1074" s="26" t="s">
        <v>826</v>
      </c>
      <c r="B1074" s="34" t="s">
        <v>851</v>
      </c>
      <c r="C1074" s="26">
        <v>313345</v>
      </c>
      <c r="D1074" s="35" t="s">
        <v>856</v>
      </c>
      <c r="E1074" s="35" t="s">
        <v>853</v>
      </c>
      <c r="F1074" s="36">
        <v>3</v>
      </c>
      <c r="G1074" s="33"/>
      <c r="H1074" s="34">
        <v>1</v>
      </c>
      <c r="I1074" s="32"/>
      <c r="J1074" s="32"/>
      <c r="K1074" s="31"/>
      <c r="L1074" s="31"/>
      <c r="M1074" s="33"/>
      <c r="N1074" s="39">
        <v>1232603.71</v>
      </c>
      <c r="O1074" s="40" t="s">
        <v>1901</v>
      </c>
      <c r="P1074" s="68">
        <v>1</v>
      </c>
      <c r="Q1074" s="95" t="s">
        <v>2170</v>
      </c>
      <c r="R1074" s="100">
        <v>1</v>
      </c>
      <c r="S1074" s="100">
        <v>1</v>
      </c>
      <c r="T1074" s="95"/>
      <c r="U1074" s="95"/>
      <c r="V1074" s="185" t="s">
        <v>2006</v>
      </c>
      <c r="W1074" s="185" t="s">
        <v>2006</v>
      </c>
      <c r="X1074" s="186">
        <v>43185</v>
      </c>
      <c r="Y1074" s="186">
        <v>43192</v>
      </c>
      <c r="Z1074" s="186">
        <v>43227</v>
      </c>
      <c r="AA1074" s="186">
        <v>43255</v>
      </c>
      <c r="AB1074" s="186">
        <v>43266</v>
      </c>
      <c r="AC1074" s="185" t="s">
        <v>2007</v>
      </c>
      <c r="AD1074" s="187">
        <v>1198725.5</v>
      </c>
      <c r="AE1074" s="113">
        <f t="shared" si="163"/>
        <v>0</v>
      </c>
      <c r="AF1074" s="60">
        <f t="shared" si="164"/>
        <v>0</v>
      </c>
      <c r="AG1074" s="60">
        <f t="shared" si="165"/>
        <v>0</v>
      </c>
      <c r="AH1074" s="60">
        <f t="shared" si="166"/>
        <v>0</v>
      </c>
      <c r="AI1074" s="60">
        <f t="shared" si="167"/>
        <v>1</v>
      </c>
      <c r="AJ1074" s="60">
        <f t="shared" si="168"/>
        <v>0</v>
      </c>
      <c r="AK1074" s="60">
        <f t="shared" si="169"/>
        <v>0</v>
      </c>
      <c r="AL1074" s="60">
        <f t="shared" si="170"/>
        <v>0</v>
      </c>
      <c r="AM1074" s="60">
        <f t="shared" si="171"/>
        <v>0</v>
      </c>
      <c r="AN1074" s="60">
        <f t="shared" si="172"/>
        <v>1</v>
      </c>
      <c r="AP1074" s="359" t="s">
        <v>3548</v>
      </c>
    </row>
    <row r="1075" spans="1:42" ht="35.450000000000003" hidden="1" customHeight="1">
      <c r="A1075" s="26" t="s">
        <v>826</v>
      </c>
      <c r="B1075" s="34" t="s">
        <v>857</v>
      </c>
      <c r="C1075" s="26">
        <v>303535</v>
      </c>
      <c r="D1075" s="35" t="s">
        <v>858</v>
      </c>
      <c r="E1075" s="35" t="s">
        <v>859</v>
      </c>
      <c r="F1075" s="36">
        <v>1</v>
      </c>
      <c r="G1075" s="33"/>
      <c r="H1075" s="34">
        <v>1</v>
      </c>
      <c r="I1075" s="32"/>
      <c r="J1075" s="32"/>
      <c r="K1075" s="31"/>
      <c r="L1075" s="31"/>
      <c r="M1075" s="33"/>
      <c r="N1075" s="39">
        <v>3153787.21</v>
      </c>
      <c r="O1075" s="40" t="s">
        <v>1901</v>
      </c>
      <c r="P1075" s="68">
        <v>1</v>
      </c>
      <c r="Q1075" s="95" t="s">
        <v>2170</v>
      </c>
      <c r="R1075" s="352">
        <v>1</v>
      </c>
      <c r="S1075" s="352">
        <v>1</v>
      </c>
      <c r="T1075" s="95"/>
      <c r="U1075" s="95"/>
      <c r="V1075" s="188" t="s">
        <v>2008</v>
      </c>
      <c r="W1075" s="188" t="s">
        <v>2008</v>
      </c>
      <c r="X1075" s="170" t="s">
        <v>2009</v>
      </c>
      <c r="Y1075" s="170" t="s">
        <v>2010</v>
      </c>
      <c r="Z1075" s="170" t="s">
        <v>2011</v>
      </c>
      <c r="AA1075" s="189">
        <v>43306</v>
      </c>
      <c r="AB1075" s="190"/>
      <c r="AC1075" s="190" t="s">
        <v>2199</v>
      </c>
      <c r="AD1075" s="191">
        <v>2636473.12</v>
      </c>
      <c r="AE1075" s="113">
        <f t="shared" si="163"/>
        <v>0</v>
      </c>
      <c r="AF1075" s="60">
        <f t="shared" si="164"/>
        <v>0</v>
      </c>
      <c r="AG1075" s="60">
        <f t="shared" si="165"/>
        <v>0</v>
      </c>
      <c r="AH1075" s="60">
        <f t="shared" si="166"/>
        <v>0</v>
      </c>
      <c r="AI1075" s="60">
        <f t="shared" si="167"/>
        <v>1</v>
      </c>
      <c r="AJ1075" s="60">
        <f t="shared" si="168"/>
        <v>0</v>
      </c>
      <c r="AK1075" s="60">
        <f t="shared" si="169"/>
        <v>0</v>
      </c>
      <c r="AL1075" s="60">
        <f t="shared" si="170"/>
        <v>0</v>
      </c>
      <c r="AM1075" s="60">
        <f t="shared" si="171"/>
        <v>0</v>
      </c>
      <c r="AN1075" s="60">
        <f t="shared" si="172"/>
        <v>1</v>
      </c>
      <c r="AP1075" s="359" t="s">
        <v>3548</v>
      </c>
    </row>
    <row r="1076" spans="1:42" ht="35.450000000000003" hidden="1" customHeight="1">
      <c r="A1076" s="26" t="s">
        <v>826</v>
      </c>
      <c r="B1076" s="34" t="s">
        <v>857</v>
      </c>
      <c r="C1076" s="26">
        <v>303548</v>
      </c>
      <c r="D1076" s="35" t="s">
        <v>864</v>
      </c>
      <c r="E1076" s="35" t="s">
        <v>859</v>
      </c>
      <c r="F1076" s="36">
        <v>1</v>
      </c>
      <c r="G1076" s="33"/>
      <c r="H1076" s="34">
        <v>1</v>
      </c>
      <c r="I1076" s="32"/>
      <c r="J1076" s="32"/>
      <c r="K1076" s="31"/>
      <c r="L1076" s="31"/>
      <c r="M1076" s="33"/>
      <c r="N1076" s="39">
        <v>2555079.02</v>
      </c>
      <c r="O1076" s="40" t="s">
        <v>1901</v>
      </c>
      <c r="P1076" s="68">
        <v>1</v>
      </c>
      <c r="Q1076" s="95" t="s">
        <v>2170</v>
      </c>
      <c r="R1076" s="352">
        <v>1</v>
      </c>
      <c r="S1076" s="352">
        <v>1</v>
      </c>
      <c r="T1076" s="95"/>
      <c r="U1076" s="95"/>
      <c r="V1076" s="188" t="s">
        <v>2012</v>
      </c>
      <c r="W1076" s="188" t="s">
        <v>2012</v>
      </c>
      <c r="X1076" s="170" t="s">
        <v>2013</v>
      </c>
      <c r="Y1076" s="170" t="s">
        <v>2014</v>
      </c>
      <c r="Z1076" s="170" t="s">
        <v>2011</v>
      </c>
      <c r="AA1076" s="189">
        <v>43306</v>
      </c>
      <c r="AB1076" s="190"/>
      <c r="AC1076" s="190" t="s">
        <v>2200</v>
      </c>
      <c r="AD1076" s="191">
        <v>2237178.2799999998</v>
      </c>
      <c r="AE1076" s="113">
        <f t="shared" si="163"/>
        <v>0</v>
      </c>
      <c r="AF1076" s="60">
        <f t="shared" si="164"/>
        <v>0</v>
      </c>
      <c r="AG1076" s="60">
        <f t="shared" si="165"/>
        <v>0</v>
      </c>
      <c r="AH1076" s="60">
        <f t="shared" si="166"/>
        <v>0</v>
      </c>
      <c r="AI1076" s="60">
        <f t="shared" si="167"/>
        <v>1</v>
      </c>
      <c r="AJ1076" s="60">
        <f t="shared" si="168"/>
        <v>0</v>
      </c>
      <c r="AK1076" s="60">
        <f t="shared" si="169"/>
        <v>0</v>
      </c>
      <c r="AL1076" s="60">
        <f t="shared" si="170"/>
        <v>0</v>
      </c>
      <c r="AM1076" s="60">
        <f t="shared" si="171"/>
        <v>0</v>
      </c>
      <c r="AN1076" s="60">
        <f t="shared" si="172"/>
        <v>1</v>
      </c>
      <c r="AP1076" s="359" t="s">
        <v>3548</v>
      </c>
    </row>
    <row r="1077" spans="1:42" ht="35.450000000000003" hidden="1" customHeight="1">
      <c r="A1077" s="26" t="s">
        <v>826</v>
      </c>
      <c r="B1077" s="34" t="s">
        <v>857</v>
      </c>
      <c r="C1077" s="26">
        <v>303541</v>
      </c>
      <c r="D1077" s="35" t="s">
        <v>862</v>
      </c>
      <c r="E1077" s="35" t="s">
        <v>863</v>
      </c>
      <c r="F1077" s="36">
        <v>1</v>
      </c>
      <c r="G1077" s="33"/>
      <c r="H1077" s="34">
        <v>1</v>
      </c>
      <c r="I1077" s="32"/>
      <c r="J1077" s="32"/>
      <c r="K1077" s="31"/>
      <c r="L1077" s="31"/>
      <c r="M1077" s="33"/>
      <c r="N1077" s="39">
        <v>3833968.6</v>
      </c>
      <c r="O1077" s="40" t="s">
        <v>1901</v>
      </c>
      <c r="P1077" s="68">
        <v>1</v>
      </c>
      <c r="Q1077" s="95" t="s">
        <v>2170</v>
      </c>
      <c r="R1077" s="352">
        <v>1</v>
      </c>
      <c r="S1077" s="352">
        <v>1</v>
      </c>
      <c r="T1077" s="95"/>
      <c r="U1077" s="95"/>
      <c r="V1077" s="188" t="s">
        <v>2015</v>
      </c>
      <c r="W1077" s="188" t="s">
        <v>2015</v>
      </c>
      <c r="X1077" s="170" t="s">
        <v>2016</v>
      </c>
      <c r="Y1077" s="170" t="s">
        <v>2017</v>
      </c>
      <c r="Z1077" s="170" t="s">
        <v>2011</v>
      </c>
      <c r="AA1077" s="189">
        <v>43306</v>
      </c>
      <c r="AB1077" s="190"/>
      <c r="AC1077" s="190" t="s">
        <v>2199</v>
      </c>
      <c r="AD1077" s="191">
        <v>3205230.91</v>
      </c>
      <c r="AE1077" s="113">
        <f t="shared" si="163"/>
        <v>0</v>
      </c>
      <c r="AF1077" s="60">
        <f t="shared" si="164"/>
        <v>0</v>
      </c>
      <c r="AG1077" s="60">
        <f t="shared" si="165"/>
        <v>0</v>
      </c>
      <c r="AH1077" s="60">
        <f t="shared" si="166"/>
        <v>0</v>
      </c>
      <c r="AI1077" s="60">
        <f t="shared" si="167"/>
        <v>1</v>
      </c>
      <c r="AJ1077" s="60">
        <f t="shared" si="168"/>
        <v>0</v>
      </c>
      <c r="AK1077" s="60">
        <f t="shared" si="169"/>
        <v>0</v>
      </c>
      <c r="AL1077" s="60">
        <f t="shared" si="170"/>
        <v>0</v>
      </c>
      <c r="AM1077" s="60">
        <f t="shared" si="171"/>
        <v>0</v>
      </c>
      <c r="AN1077" s="60">
        <f t="shared" si="172"/>
        <v>1</v>
      </c>
      <c r="AP1077" s="359" t="s">
        <v>3548</v>
      </c>
    </row>
    <row r="1078" spans="1:42" ht="35.450000000000003" hidden="1" customHeight="1">
      <c r="A1078" s="26" t="s">
        <v>826</v>
      </c>
      <c r="B1078" s="34" t="s">
        <v>857</v>
      </c>
      <c r="C1078" s="26">
        <v>303566</v>
      </c>
      <c r="D1078" s="35" t="s">
        <v>865</v>
      </c>
      <c r="E1078" s="35" t="s">
        <v>866</v>
      </c>
      <c r="F1078" s="36">
        <v>1</v>
      </c>
      <c r="G1078" s="33"/>
      <c r="H1078" s="34">
        <v>1</v>
      </c>
      <c r="I1078" s="32"/>
      <c r="J1078" s="32"/>
      <c r="K1078" s="31"/>
      <c r="L1078" s="31"/>
      <c r="M1078" s="33"/>
      <c r="N1078" s="39">
        <v>3334063.59</v>
      </c>
      <c r="O1078" s="40" t="s">
        <v>1901</v>
      </c>
      <c r="P1078" s="68">
        <v>1</v>
      </c>
      <c r="Q1078" s="95" t="s">
        <v>2170</v>
      </c>
      <c r="R1078" s="352">
        <v>1</v>
      </c>
      <c r="S1078" s="352">
        <v>1</v>
      </c>
      <c r="T1078" s="95"/>
      <c r="U1078" s="95"/>
      <c r="V1078" s="188" t="s">
        <v>2018</v>
      </c>
      <c r="W1078" s="188" t="s">
        <v>2018</v>
      </c>
      <c r="X1078" s="170" t="s">
        <v>2019</v>
      </c>
      <c r="Y1078" s="170" t="s">
        <v>2020</v>
      </c>
      <c r="Z1078" s="170" t="s">
        <v>2011</v>
      </c>
      <c r="AA1078" s="189">
        <v>43306</v>
      </c>
      <c r="AB1078" s="190"/>
      <c r="AC1078" s="190" t="s">
        <v>2200</v>
      </c>
      <c r="AD1078" s="191">
        <v>2918463.7</v>
      </c>
      <c r="AE1078" s="113">
        <f t="shared" si="163"/>
        <v>0</v>
      </c>
      <c r="AF1078" s="60">
        <f t="shared" si="164"/>
        <v>0</v>
      </c>
      <c r="AG1078" s="60">
        <f t="shared" si="165"/>
        <v>0</v>
      </c>
      <c r="AH1078" s="60">
        <f t="shared" si="166"/>
        <v>0</v>
      </c>
      <c r="AI1078" s="60">
        <f t="shared" si="167"/>
        <v>1</v>
      </c>
      <c r="AJ1078" s="60">
        <f t="shared" si="168"/>
        <v>0</v>
      </c>
      <c r="AK1078" s="60">
        <f t="shared" si="169"/>
        <v>0</v>
      </c>
      <c r="AL1078" s="60">
        <f t="shared" si="170"/>
        <v>0</v>
      </c>
      <c r="AM1078" s="60">
        <f t="shared" si="171"/>
        <v>0</v>
      </c>
      <c r="AN1078" s="60">
        <f t="shared" si="172"/>
        <v>1</v>
      </c>
      <c r="AP1078" s="359" t="s">
        <v>3548</v>
      </c>
    </row>
    <row r="1079" spans="1:42" ht="35.450000000000003" hidden="1" customHeight="1">
      <c r="A1079" s="26" t="s">
        <v>826</v>
      </c>
      <c r="B1079" s="34" t="s">
        <v>857</v>
      </c>
      <c r="C1079" s="26">
        <v>313605</v>
      </c>
      <c r="D1079" s="35" t="s">
        <v>867</v>
      </c>
      <c r="E1079" s="35" t="s">
        <v>866</v>
      </c>
      <c r="F1079" s="36">
        <v>1</v>
      </c>
      <c r="G1079" s="33"/>
      <c r="H1079" s="34">
        <v>1</v>
      </c>
      <c r="I1079" s="32"/>
      <c r="J1079" s="32"/>
      <c r="K1079" s="31"/>
      <c r="L1079" s="31"/>
      <c r="M1079" s="33"/>
      <c r="N1079" s="39">
        <v>1149519.71</v>
      </c>
      <c r="O1079" s="40" t="s">
        <v>1901</v>
      </c>
      <c r="P1079" s="68">
        <v>1</v>
      </c>
      <c r="Q1079" s="95" t="s">
        <v>2170</v>
      </c>
      <c r="R1079" s="352">
        <v>1</v>
      </c>
      <c r="S1079" s="352">
        <v>1</v>
      </c>
      <c r="T1079" s="95"/>
      <c r="U1079" s="95"/>
      <c r="V1079" s="188" t="s">
        <v>2021</v>
      </c>
      <c r="W1079" s="188" t="s">
        <v>2021</v>
      </c>
      <c r="X1079" s="170" t="s">
        <v>2022</v>
      </c>
      <c r="Y1079" s="170" t="s">
        <v>2023</v>
      </c>
      <c r="Z1079" s="170" t="s">
        <v>2011</v>
      </c>
      <c r="AA1079" s="189">
        <v>43306</v>
      </c>
      <c r="AB1079" s="190"/>
      <c r="AC1079" s="190" t="s">
        <v>2199</v>
      </c>
      <c r="AD1079" s="191">
        <v>996008.08</v>
      </c>
      <c r="AE1079" s="113">
        <f t="shared" si="163"/>
        <v>0</v>
      </c>
      <c r="AF1079" s="60">
        <f t="shared" si="164"/>
        <v>0</v>
      </c>
      <c r="AG1079" s="60">
        <f t="shared" si="165"/>
        <v>0</v>
      </c>
      <c r="AH1079" s="60">
        <f t="shared" si="166"/>
        <v>0</v>
      </c>
      <c r="AI1079" s="60">
        <f t="shared" si="167"/>
        <v>1</v>
      </c>
      <c r="AJ1079" s="60">
        <f t="shared" si="168"/>
        <v>0</v>
      </c>
      <c r="AK1079" s="60">
        <f t="shared" si="169"/>
        <v>0</v>
      </c>
      <c r="AL1079" s="60">
        <f t="shared" si="170"/>
        <v>0</v>
      </c>
      <c r="AM1079" s="60">
        <f t="shared" si="171"/>
        <v>0</v>
      </c>
      <c r="AN1079" s="60">
        <f t="shared" si="172"/>
        <v>1</v>
      </c>
      <c r="AP1079" s="359" t="s">
        <v>3548</v>
      </c>
    </row>
    <row r="1080" spans="1:42" ht="35.450000000000003" hidden="1" customHeight="1">
      <c r="A1080" s="26" t="s">
        <v>826</v>
      </c>
      <c r="B1080" s="34" t="s">
        <v>857</v>
      </c>
      <c r="C1080" s="26">
        <v>303539</v>
      </c>
      <c r="D1080" s="35" t="s">
        <v>860</v>
      </c>
      <c r="E1080" s="35" t="s">
        <v>861</v>
      </c>
      <c r="F1080" s="36">
        <v>2</v>
      </c>
      <c r="G1080" s="33"/>
      <c r="H1080" s="34">
        <v>1</v>
      </c>
      <c r="I1080" s="32"/>
      <c r="J1080" s="32"/>
      <c r="K1080" s="31"/>
      <c r="L1080" s="31"/>
      <c r="M1080" s="33"/>
      <c r="N1080" s="39">
        <v>1675760.29</v>
      </c>
      <c r="O1080" s="40" t="s">
        <v>1901</v>
      </c>
      <c r="P1080" s="68">
        <v>1</v>
      </c>
      <c r="Q1080" s="95" t="s">
        <v>2170</v>
      </c>
      <c r="R1080" s="352">
        <v>1</v>
      </c>
      <c r="S1080" s="352">
        <v>1</v>
      </c>
      <c r="T1080" s="95"/>
      <c r="U1080" s="95"/>
      <c r="V1080" s="188" t="s">
        <v>2024</v>
      </c>
      <c r="W1080" s="188" t="s">
        <v>2024</v>
      </c>
      <c r="X1080" s="170" t="s">
        <v>2025</v>
      </c>
      <c r="Y1080" s="170" t="s">
        <v>2026</v>
      </c>
      <c r="Z1080" s="170" t="s">
        <v>2011</v>
      </c>
      <c r="AA1080" s="189">
        <v>43306</v>
      </c>
      <c r="AB1080" s="190"/>
      <c r="AC1080" s="190" t="s">
        <v>2199</v>
      </c>
      <c r="AD1080" s="191">
        <v>1408308.947716</v>
      </c>
      <c r="AE1080" s="113">
        <f t="shared" si="163"/>
        <v>0</v>
      </c>
      <c r="AF1080" s="60">
        <f t="shared" si="164"/>
        <v>0</v>
      </c>
      <c r="AG1080" s="60">
        <f t="shared" si="165"/>
        <v>0</v>
      </c>
      <c r="AH1080" s="60">
        <f t="shared" si="166"/>
        <v>0</v>
      </c>
      <c r="AI1080" s="60">
        <f t="shared" si="167"/>
        <v>1</v>
      </c>
      <c r="AJ1080" s="60">
        <f t="shared" si="168"/>
        <v>0</v>
      </c>
      <c r="AK1080" s="60">
        <f t="shared" si="169"/>
        <v>0</v>
      </c>
      <c r="AL1080" s="60">
        <f t="shared" si="170"/>
        <v>0</v>
      </c>
      <c r="AM1080" s="60">
        <f t="shared" si="171"/>
        <v>0</v>
      </c>
      <c r="AN1080" s="60">
        <f t="shared" si="172"/>
        <v>1</v>
      </c>
      <c r="AP1080" s="359" t="s">
        <v>3548</v>
      </c>
    </row>
    <row r="1081" spans="1:42" ht="35.450000000000003" hidden="1" customHeight="1">
      <c r="A1081" s="26" t="s">
        <v>826</v>
      </c>
      <c r="B1081" s="34" t="s">
        <v>857</v>
      </c>
      <c r="C1081" s="26">
        <v>313609</v>
      </c>
      <c r="D1081" s="35" t="s">
        <v>868</v>
      </c>
      <c r="E1081" s="35" t="s">
        <v>861</v>
      </c>
      <c r="F1081" s="36">
        <v>2</v>
      </c>
      <c r="G1081" s="33"/>
      <c r="H1081" s="34">
        <v>1</v>
      </c>
      <c r="I1081" s="32"/>
      <c r="J1081" s="32"/>
      <c r="K1081" s="31"/>
      <c r="L1081" s="31"/>
      <c r="M1081" s="33"/>
      <c r="N1081" s="39">
        <v>954013.8</v>
      </c>
      <c r="O1081" s="40" t="s">
        <v>1901</v>
      </c>
      <c r="P1081" s="68">
        <v>1</v>
      </c>
      <c r="Q1081" s="95" t="s">
        <v>2170</v>
      </c>
      <c r="R1081" s="352">
        <v>1</v>
      </c>
      <c r="S1081" s="352">
        <v>1</v>
      </c>
      <c r="T1081" s="95"/>
      <c r="U1081" s="95"/>
      <c r="V1081" s="188" t="s">
        <v>2024</v>
      </c>
      <c r="W1081" s="188" t="s">
        <v>2024</v>
      </c>
      <c r="X1081" s="170" t="s">
        <v>2027</v>
      </c>
      <c r="Y1081" s="170" t="s">
        <v>2028</v>
      </c>
      <c r="Z1081" s="170" t="s">
        <v>2011</v>
      </c>
      <c r="AA1081" s="189">
        <v>43306</v>
      </c>
      <c r="AB1081" s="190"/>
      <c r="AC1081" s="190" t="s">
        <v>2199</v>
      </c>
      <c r="AD1081" s="191">
        <v>801753.19752000005</v>
      </c>
      <c r="AE1081" s="113">
        <f t="shared" si="163"/>
        <v>0</v>
      </c>
      <c r="AF1081" s="60">
        <f t="shared" si="164"/>
        <v>0</v>
      </c>
      <c r="AG1081" s="60">
        <f t="shared" si="165"/>
        <v>0</v>
      </c>
      <c r="AH1081" s="60">
        <f t="shared" si="166"/>
        <v>0</v>
      </c>
      <c r="AI1081" s="60">
        <f t="shared" si="167"/>
        <v>1</v>
      </c>
      <c r="AJ1081" s="60">
        <f t="shared" si="168"/>
        <v>0</v>
      </c>
      <c r="AK1081" s="60">
        <f t="shared" si="169"/>
        <v>0</v>
      </c>
      <c r="AL1081" s="60">
        <f t="shared" si="170"/>
        <v>0</v>
      </c>
      <c r="AM1081" s="60">
        <f t="shared" si="171"/>
        <v>0</v>
      </c>
      <c r="AN1081" s="60">
        <f t="shared" si="172"/>
        <v>1</v>
      </c>
      <c r="AP1081" s="359" t="s">
        <v>3548</v>
      </c>
    </row>
    <row r="1082" spans="1:42" ht="35.450000000000003" hidden="1" customHeight="1">
      <c r="A1082" s="26" t="s">
        <v>826</v>
      </c>
      <c r="B1082" s="34" t="s">
        <v>857</v>
      </c>
      <c r="C1082" s="26">
        <v>313621</v>
      </c>
      <c r="D1082" s="35" t="s">
        <v>871</v>
      </c>
      <c r="E1082" s="35" t="s">
        <v>872</v>
      </c>
      <c r="F1082" s="36">
        <v>2</v>
      </c>
      <c r="G1082" s="33"/>
      <c r="H1082" s="34">
        <v>1</v>
      </c>
      <c r="I1082" s="32"/>
      <c r="J1082" s="32"/>
      <c r="K1082" s="31"/>
      <c r="L1082" s="31"/>
      <c r="M1082" s="33"/>
      <c r="N1082" s="39">
        <v>1393081.21</v>
      </c>
      <c r="O1082" s="40" t="s">
        <v>1901</v>
      </c>
      <c r="P1082" s="68">
        <v>1</v>
      </c>
      <c r="Q1082" s="95" t="s">
        <v>2170</v>
      </c>
      <c r="R1082" s="352">
        <v>1</v>
      </c>
      <c r="S1082" s="352">
        <v>1</v>
      </c>
      <c r="T1082" s="95"/>
      <c r="U1082" s="95"/>
      <c r="V1082" s="188" t="s">
        <v>2029</v>
      </c>
      <c r="W1082" s="188" t="s">
        <v>2029</v>
      </c>
      <c r="X1082" s="170" t="s">
        <v>2030</v>
      </c>
      <c r="Y1082" s="170" t="s">
        <v>2031</v>
      </c>
      <c r="Z1082" s="170" t="s">
        <v>2011</v>
      </c>
      <c r="AA1082" s="189">
        <v>43306</v>
      </c>
      <c r="AB1082" s="192">
        <v>43322</v>
      </c>
      <c r="AC1082" s="190" t="s">
        <v>2201</v>
      </c>
      <c r="AD1082" s="191">
        <v>1220283.6299999999</v>
      </c>
      <c r="AE1082" s="113">
        <f t="shared" si="163"/>
        <v>0</v>
      </c>
      <c r="AF1082" s="60">
        <f t="shared" si="164"/>
        <v>0</v>
      </c>
      <c r="AG1082" s="60">
        <f t="shared" si="165"/>
        <v>0</v>
      </c>
      <c r="AH1082" s="60">
        <f t="shared" si="166"/>
        <v>0</v>
      </c>
      <c r="AI1082" s="60">
        <f t="shared" si="167"/>
        <v>1</v>
      </c>
      <c r="AJ1082" s="60">
        <f t="shared" si="168"/>
        <v>0</v>
      </c>
      <c r="AK1082" s="60">
        <f t="shared" si="169"/>
        <v>0</v>
      </c>
      <c r="AL1082" s="60">
        <f t="shared" si="170"/>
        <v>0</v>
      </c>
      <c r="AM1082" s="60">
        <f t="shared" si="171"/>
        <v>0</v>
      </c>
      <c r="AN1082" s="60">
        <f t="shared" si="172"/>
        <v>1</v>
      </c>
      <c r="AP1082" s="359" t="s">
        <v>3548</v>
      </c>
    </row>
    <row r="1083" spans="1:42" ht="35.450000000000003" hidden="1" customHeight="1">
      <c r="A1083" s="26" t="s">
        <v>826</v>
      </c>
      <c r="B1083" s="34" t="s">
        <v>857</v>
      </c>
      <c r="C1083" s="26">
        <v>313618</v>
      </c>
      <c r="D1083" s="35" t="s">
        <v>869</v>
      </c>
      <c r="E1083" s="35" t="s">
        <v>870</v>
      </c>
      <c r="F1083" s="36">
        <v>2</v>
      </c>
      <c r="G1083" s="33"/>
      <c r="H1083" s="34">
        <v>1</v>
      </c>
      <c r="I1083" s="32"/>
      <c r="J1083" s="32"/>
      <c r="K1083" s="31"/>
      <c r="L1083" s="31"/>
      <c r="M1083" s="33"/>
      <c r="N1083" s="39">
        <v>1577033.76</v>
      </c>
      <c r="O1083" s="40" t="s">
        <v>1901</v>
      </c>
      <c r="P1083" s="68">
        <v>1</v>
      </c>
      <c r="Q1083" s="95" t="s">
        <v>2170</v>
      </c>
      <c r="R1083" s="352">
        <v>1</v>
      </c>
      <c r="S1083" s="352">
        <v>1</v>
      </c>
      <c r="T1083" s="95"/>
      <c r="U1083" s="95"/>
      <c r="V1083" s="188" t="s">
        <v>2032</v>
      </c>
      <c r="W1083" s="188" t="s">
        <v>2032</v>
      </c>
      <c r="X1083" s="170" t="s">
        <v>2033</v>
      </c>
      <c r="Y1083" s="170" t="s">
        <v>2034</v>
      </c>
      <c r="Z1083" s="170" t="s">
        <v>2011</v>
      </c>
      <c r="AA1083" s="189">
        <v>43306</v>
      </c>
      <c r="AB1083" s="192">
        <v>43322</v>
      </c>
      <c r="AC1083" s="190" t="s">
        <v>2201</v>
      </c>
      <c r="AD1083" s="191">
        <v>1381476.98</v>
      </c>
      <c r="AE1083" s="113">
        <f t="shared" si="163"/>
        <v>0</v>
      </c>
      <c r="AF1083" s="60">
        <f t="shared" si="164"/>
        <v>0</v>
      </c>
      <c r="AG1083" s="60">
        <f t="shared" si="165"/>
        <v>0</v>
      </c>
      <c r="AH1083" s="60">
        <f t="shared" si="166"/>
        <v>0</v>
      </c>
      <c r="AI1083" s="60">
        <f t="shared" si="167"/>
        <v>1</v>
      </c>
      <c r="AJ1083" s="60">
        <f t="shared" si="168"/>
        <v>0</v>
      </c>
      <c r="AK1083" s="60">
        <f t="shared" si="169"/>
        <v>0</v>
      </c>
      <c r="AL1083" s="60">
        <f t="shared" si="170"/>
        <v>0</v>
      </c>
      <c r="AM1083" s="60">
        <f t="shared" si="171"/>
        <v>0</v>
      </c>
      <c r="AN1083" s="60">
        <f t="shared" si="172"/>
        <v>1</v>
      </c>
      <c r="AP1083" s="359" t="s">
        <v>3548</v>
      </c>
    </row>
    <row r="1084" spans="1:42" ht="35.450000000000003" hidden="1" customHeight="1">
      <c r="A1084" s="26" t="s">
        <v>826</v>
      </c>
      <c r="B1084" s="34" t="s">
        <v>873</v>
      </c>
      <c r="C1084" s="26">
        <v>303654</v>
      </c>
      <c r="D1084" s="35" t="s">
        <v>874</v>
      </c>
      <c r="E1084" s="35" t="s">
        <v>875</v>
      </c>
      <c r="F1084" s="36">
        <v>4</v>
      </c>
      <c r="G1084" s="33"/>
      <c r="H1084" s="34">
        <v>1</v>
      </c>
      <c r="I1084" s="32"/>
      <c r="J1084" s="32"/>
      <c r="K1084" s="31"/>
      <c r="L1084" s="31"/>
      <c r="M1084" s="33"/>
      <c r="N1084" s="39">
        <v>3007642.38</v>
      </c>
      <c r="O1084" s="40" t="s">
        <v>1901</v>
      </c>
      <c r="P1084" s="68">
        <v>1</v>
      </c>
      <c r="Q1084" s="95" t="s">
        <v>2170</v>
      </c>
      <c r="R1084" s="100">
        <v>1</v>
      </c>
      <c r="S1084" s="100">
        <v>1</v>
      </c>
      <c r="T1084" s="185" t="s">
        <v>2035</v>
      </c>
      <c r="U1084" s="185"/>
      <c r="V1084" s="185" t="s">
        <v>2036</v>
      </c>
      <c r="W1084" s="185"/>
      <c r="X1084" s="193">
        <v>43165</v>
      </c>
      <c r="Y1084" s="193">
        <v>43173</v>
      </c>
      <c r="Z1084" s="193">
        <v>43185</v>
      </c>
      <c r="AA1084" s="193">
        <v>43203</v>
      </c>
      <c r="AB1084" s="193">
        <v>43241</v>
      </c>
      <c r="AC1084" s="185" t="s">
        <v>2037</v>
      </c>
      <c r="AD1084" s="187">
        <v>2957771.42</v>
      </c>
      <c r="AE1084" s="113">
        <f t="shared" si="163"/>
        <v>0</v>
      </c>
      <c r="AF1084" s="60">
        <f t="shared" si="164"/>
        <v>0</v>
      </c>
      <c r="AG1084" s="60">
        <f t="shared" si="165"/>
        <v>0</v>
      </c>
      <c r="AH1084" s="60">
        <f t="shared" si="166"/>
        <v>0</v>
      </c>
      <c r="AI1084" s="60">
        <f t="shared" si="167"/>
        <v>1</v>
      </c>
      <c r="AJ1084" s="60">
        <f t="shared" si="168"/>
        <v>0</v>
      </c>
      <c r="AK1084" s="60">
        <f t="shared" si="169"/>
        <v>0</v>
      </c>
      <c r="AL1084" s="60">
        <f t="shared" si="170"/>
        <v>0</v>
      </c>
      <c r="AM1084" s="60">
        <f t="shared" si="171"/>
        <v>0</v>
      </c>
      <c r="AN1084" s="60">
        <f t="shared" si="172"/>
        <v>1</v>
      </c>
      <c r="AP1084" s="359" t="s">
        <v>3548</v>
      </c>
    </row>
    <row r="1085" spans="1:42" ht="35.450000000000003" hidden="1" customHeight="1">
      <c r="A1085" s="26" t="s">
        <v>826</v>
      </c>
      <c r="B1085" s="34" t="s">
        <v>873</v>
      </c>
      <c r="C1085" s="26">
        <v>303655</v>
      </c>
      <c r="D1085" s="35" t="s">
        <v>125</v>
      </c>
      <c r="E1085" s="35" t="s">
        <v>875</v>
      </c>
      <c r="F1085" s="36">
        <v>4</v>
      </c>
      <c r="G1085" s="33"/>
      <c r="H1085" s="34">
        <v>1</v>
      </c>
      <c r="I1085" s="32"/>
      <c r="J1085" s="32"/>
      <c r="K1085" s="31"/>
      <c r="L1085" s="31"/>
      <c r="M1085" s="33"/>
      <c r="N1085" s="39">
        <v>2515883.21</v>
      </c>
      <c r="O1085" s="40" t="s">
        <v>1901</v>
      </c>
      <c r="P1085" s="68">
        <v>1</v>
      </c>
      <c r="Q1085" s="95" t="s">
        <v>2170</v>
      </c>
      <c r="R1085" s="100">
        <v>1</v>
      </c>
      <c r="S1085" s="100">
        <v>1</v>
      </c>
      <c r="T1085" s="185" t="s">
        <v>2035</v>
      </c>
      <c r="U1085" s="185"/>
      <c r="V1085" s="185" t="s">
        <v>2038</v>
      </c>
      <c r="W1085" s="185"/>
      <c r="X1085" s="193">
        <v>43165</v>
      </c>
      <c r="Y1085" s="193">
        <v>43173</v>
      </c>
      <c r="Z1085" s="193">
        <v>43185</v>
      </c>
      <c r="AA1085" s="193">
        <v>43203</v>
      </c>
      <c r="AB1085" s="193">
        <v>43241</v>
      </c>
      <c r="AC1085" s="185" t="s">
        <v>2039</v>
      </c>
      <c r="AD1085" s="187">
        <v>2462794.19</v>
      </c>
      <c r="AE1085" s="113">
        <f t="shared" si="163"/>
        <v>0</v>
      </c>
      <c r="AF1085" s="60">
        <f t="shared" si="164"/>
        <v>0</v>
      </c>
      <c r="AG1085" s="60">
        <f t="shared" si="165"/>
        <v>0</v>
      </c>
      <c r="AH1085" s="60">
        <f t="shared" si="166"/>
        <v>0</v>
      </c>
      <c r="AI1085" s="60">
        <f t="shared" si="167"/>
        <v>1</v>
      </c>
      <c r="AJ1085" s="60">
        <f t="shared" si="168"/>
        <v>0</v>
      </c>
      <c r="AK1085" s="60">
        <f t="shared" si="169"/>
        <v>0</v>
      </c>
      <c r="AL1085" s="60">
        <f t="shared" si="170"/>
        <v>0</v>
      </c>
      <c r="AM1085" s="60">
        <f t="shared" si="171"/>
        <v>0</v>
      </c>
      <c r="AN1085" s="60">
        <f t="shared" si="172"/>
        <v>1</v>
      </c>
      <c r="AP1085" s="359" t="s">
        <v>3548</v>
      </c>
    </row>
    <row r="1086" spans="1:42" ht="35.450000000000003" hidden="1" customHeight="1">
      <c r="A1086" s="26" t="s">
        <v>826</v>
      </c>
      <c r="B1086" s="34" t="s">
        <v>873</v>
      </c>
      <c r="C1086" s="26">
        <v>303656</v>
      </c>
      <c r="D1086" s="35" t="s">
        <v>876</v>
      </c>
      <c r="E1086" s="35" t="s">
        <v>875</v>
      </c>
      <c r="F1086" s="36">
        <v>4</v>
      </c>
      <c r="G1086" s="33"/>
      <c r="H1086" s="34">
        <v>1</v>
      </c>
      <c r="I1086" s="32"/>
      <c r="J1086" s="32"/>
      <c r="K1086" s="31"/>
      <c r="L1086" s="31"/>
      <c r="M1086" s="33"/>
      <c r="N1086" s="39">
        <v>3128532.52</v>
      </c>
      <c r="O1086" s="40" t="s">
        <v>1901</v>
      </c>
      <c r="P1086" s="68">
        <v>1</v>
      </c>
      <c r="Q1086" s="95" t="s">
        <v>2170</v>
      </c>
      <c r="R1086" s="100">
        <v>1</v>
      </c>
      <c r="S1086" s="100">
        <v>1</v>
      </c>
      <c r="T1086" s="185" t="s">
        <v>2035</v>
      </c>
      <c r="U1086" s="185"/>
      <c r="V1086" s="185" t="s">
        <v>2040</v>
      </c>
      <c r="W1086" s="185"/>
      <c r="X1086" s="193">
        <v>43165</v>
      </c>
      <c r="Y1086" s="193">
        <v>43173</v>
      </c>
      <c r="Z1086" s="193">
        <v>43185</v>
      </c>
      <c r="AA1086" s="193">
        <v>43203</v>
      </c>
      <c r="AB1086" s="193">
        <v>43241</v>
      </c>
      <c r="AC1086" s="185" t="s">
        <v>2041</v>
      </c>
      <c r="AD1086" s="187">
        <v>3081891.71</v>
      </c>
      <c r="AE1086" s="113">
        <f t="shared" si="163"/>
        <v>0</v>
      </c>
      <c r="AF1086" s="60">
        <f t="shared" si="164"/>
        <v>0</v>
      </c>
      <c r="AG1086" s="60">
        <f t="shared" si="165"/>
        <v>0</v>
      </c>
      <c r="AH1086" s="60">
        <f t="shared" si="166"/>
        <v>0</v>
      </c>
      <c r="AI1086" s="60">
        <f t="shared" si="167"/>
        <v>1</v>
      </c>
      <c r="AJ1086" s="60">
        <f t="shared" si="168"/>
        <v>0</v>
      </c>
      <c r="AK1086" s="60">
        <f t="shared" si="169"/>
        <v>0</v>
      </c>
      <c r="AL1086" s="60">
        <f t="shared" si="170"/>
        <v>0</v>
      </c>
      <c r="AM1086" s="60">
        <f t="shared" si="171"/>
        <v>0</v>
      </c>
      <c r="AN1086" s="60">
        <f t="shared" si="172"/>
        <v>1</v>
      </c>
      <c r="AP1086" s="359" t="s">
        <v>3548</v>
      </c>
    </row>
    <row r="1087" spans="1:42" ht="35.450000000000003" hidden="1" customHeight="1">
      <c r="A1087" s="26" t="s">
        <v>826</v>
      </c>
      <c r="B1087" s="34" t="s">
        <v>873</v>
      </c>
      <c r="C1087" s="26">
        <v>303657</v>
      </c>
      <c r="D1087" s="35" t="s">
        <v>877</v>
      </c>
      <c r="E1087" s="35" t="s">
        <v>875</v>
      </c>
      <c r="F1087" s="36">
        <v>4</v>
      </c>
      <c r="G1087" s="33"/>
      <c r="H1087" s="34">
        <v>1</v>
      </c>
      <c r="I1087" s="32"/>
      <c r="J1087" s="32"/>
      <c r="K1087" s="31"/>
      <c r="L1087" s="31"/>
      <c r="M1087" s="33"/>
      <c r="N1087" s="39">
        <v>2153212.81</v>
      </c>
      <c r="O1087" s="40" t="s">
        <v>1901</v>
      </c>
      <c r="P1087" s="68">
        <v>1</v>
      </c>
      <c r="Q1087" s="95" t="s">
        <v>2170</v>
      </c>
      <c r="R1087" s="100">
        <v>1</v>
      </c>
      <c r="S1087" s="100">
        <v>1</v>
      </c>
      <c r="T1087" s="185" t="s">
        <v>2035</v>
      </c>
      <c r="U1087" s="185"/>
      <c r="V1087" s="185" t="s">
        <v>2042</v>
      </c>
      <c r="W1087" s="185"/>
      <c r="X1087" s="193">
        <v>43165</v>
      </c>
      <c r="Y1087" s="193">
        <v>43173</v>
      </c>
      <c r="Z1087" s="193">
        <v>43185</v>
      </c>
      <c r="AA1087" s="193">
        <v>43203</v>
      </c>
      <c r="AB1087" s="193">
        <v>43241</v>
      </c>
      <c r="AC1087" s="185" t="s">
        <v>2043</v>
      </c>
      <c r="AD1087" s="187">
        <v>2121357.2400000002</v>
      </c>
      <c r="AE1087" s="113">
        <f t="shared" si="163"/>
        <v>0</v>
      </c>
      <c r="AF1087" s="60">
        <f t="shared" si="164"/>
        <v>0</v>
      </c>
      <c r="AG1087" s="60">
        <f t="shared" si="165"/>
        <v>0</v>
      </c>
      <c r="AH1087" s="60">
        <f t="shared" si="166"/>
        <v>0</v>
      </c>
      <c r="AI1087" s="60">
        <f t="shared" si="167"/>
        <v>1</v>
      </c>
      <c r="AJ1087" s="60">
        <f t="shared" si="168"/>
        <v>0</v>
      </c>
      <c r="AK1087" s="60">
        <f t="shared" si="169"/>
        <v>0</v>
      </c>
      <c r="AL1087" s="60">
        <f t="shared" si="170"/>
        <v>0</v>
      </c>
      <c r="AM1087" s="60">
        <f t="shared" si="171"/>
        <v>0</v>
      </c>
      <c r="AN1087" s="60">
        <f t="shared" si="172"/>
        <v>1</v>
      </c>
      <c r="AP1087" s="359" t="s">
        <v>3548</v>
      </c>
    </row>
    <row r="1088" spans="1:42" ht="35.450000000000003" hidden="1" customHeight="1">
      <c r="A1088" s="26" t="s">
        <v>826</v>
      </c>
      <c r="B1088" s="34" t="s">
        <v>873</v>
      </c>
      <c r="C1088" s="26">
        <v>303658</v>
      </c>
      <c r="D1088" s="35" t="s">
        <v>878</v>
      </c>
      <c r="E1088" s="35" t="s">
        <v>875</v>
      </c>
      <c r="F1088" s="36">
        <v>4</v>
      </c>
      <c r="G1088" s="33"/>
      <c r="H1088" s="34">
        <v>1</v>
      </c>
      <c r="I1088" s="32"/>
      <c r="J1088" s="32"/>
      <c r="K1088" s="31"/>
      <c r="L1088" s="31"/>
      <c r="M1088" s="33"/>
      <c r="N1088" s="39">
        <v>3781284.86</v>
      </c>
      <c r="O1088" s="40" t="s">
        <v>1901</v>
      </c>
      <c r="P1088" s="68">
        <v>1</v>
      </c>
      <c r="Q1088" s="95" t="s">
        <v>2170</v>
      </c>
      <c r="R1088" s="100">
        <v>1</v>
      </c>
      <c r="S1088" s="100">
        <v>1</v>
      </c>
      <c r="T1088" s="185" t="s">
        <v>2035</v>
      </c>
      <c r="U1088" s="185"/>
      <c r="V1088" s="185" t="s">
        <v>2044</v>
      </c>
      <c r="W1088" s="185"/>
      <c r="X1088" s="193">
        <v>43165</v>
      </c>
      <c r="Y1088" s="193">
        <v>43173</v>
      </c>
      <c r="Z1088" s="193">
        <v>43185</v>
      </c>
      <c r="AA1088" s="193">
        <v>43203</v>
      </c>
      <c r="AB1088" s="193">
        <v>43241</v>
      </c>
      <c r="AC1088" s="185" t="s">
        <v>2045</v>
      </c>
      <c r="AD1088" s="187">
        <v>3728200.82</v>
      </c>
      <c r="AE1088" s="113">
        <f t="shared" si="163"/>
        <v>0</v>
      </c>
      <c r="AF1088" s="60">
        <f t="shared" si="164"/>
        <v>0</v>
      </c>
      <c r="AG1088" s="60">
        <f t="shared" si="165"/>
        <v>0</v>
      </c>
      <c r="AH1088" s="60">
        <f t="shared" si="166"/>
        <v>0</v>
      </c>
      <c r="AI1088" s="60">
        <f t="shared" si="167"/>
        <v>1</v>
      </c>
      <c r="AJ1088" s="60">
        <f t="shared" si="168"/>
        <v>0</v>
      </c>
      <c r="AK1088" s="60">
        <f t="shared" si="169"/>
        <v>0</v>
      </c>
      <c r="AL1088" s="60">
        <f t="shared" si="170"/>
        <v>0</v>
      </c>
      <c r="AM1088" s="60">
        <f t="shared" si="171"/>
        <v>0</v>
      </c>
      <c r="AN1088" s="60">
        <f t="shared" si="172"/>
        <v>1</v>
      </c>
      <c r="AP1088" s="359" t="s">
        <v>3548</v>
      </c>
    </row>
    <row r="1089" spans="1:42" ht="35.450000000000003" hidden="1" customHeight="1">
      <c r="A1089" s="26" t="s">
        <v>826</v>
      </c>
      <c r="B1089" s="34" t="s">
        <v>873</v>
      </c>
      <c r="C1089" s="26">
        <v>303660</v>
      </c>
      <c r="D1089" s="35" t="s">
        <v>879</v>
      </c>
      <c r="E1089" s="35" t="s">
        <v>875</v>
      </c>
      <c r="F1089" s="36">
        <v>4</v>
      </c>
      <c r="G1089" s="33"/>
      <c r="H1089" s="34">
        <v>1</v>
      </c>
      <c r="I1089" s="32"/>
      <c r="J1089" s="32"/>
      <c r="K1089" s="31"/>
      <c r="L1089" s="31"/>
      <c r="M1089" s="33"/>
      <c r="N1089" s="39">
        <v>2017943.15</v>
      </c>
      <c r="O1089" s="40" t="s">
        <v>1901</v>
      </c>
      <c r="P1089" s="68">
        <v>1</v>
      </c>
      <c r="Q1089" s="95" t="s">
        <v>2170</v>
      </c>
      <c r="R1089" s="100">
        <v>1</v>
      </c>
      <c r="S1089" s="100">
        <v>1</v>
      </c>
      <c r="T1089" s="185" t="s">
        <v>2035</v>
      </c>
      <c r="U1089" s="185"/>
      <c r="V1089" s="185" t="s">
        <v>2046</v>
      </c>
      <c r="W1089" s="185"/>
      <c r="X1089" s="193">
        <v>43165</v>
      </c>
      <c r="Y1089" s="193">
        <v>43173</v>
      </c>
      <c r="Z1089" s="193">
        <v>43185</v>
      </c>
      <c r="AA1089" s="193">
        <v>43203</v>
      </c>
      <c r="AB1089" s="193">
        <v>43241</v>
      </c>
      <c r="AC1089" s="185" t="s">
        <v>2047</v>
      </c>
      <c r="AD1089" s="187">
        <v>1958299.41</v>
      </c>
      <c r="AE1089" s="113">
        <f t="shared" si="163"/>
        <v>0</v>
      </c>
      <c r="AF1089" s="60">
        <f t="shared" si="164"/>
        <v>0</v>
      </c>
      <c r="AG1089" s="60">
        <f t="shared" si="165"/>
        <v>0</v>
      </c>
      <c r="AH1089" s="60">
        <f t="shared" si="166"/>
        <v>0</v>
      </c>
      <c r="AI1089" s="60">
        <f t="shared" si="167"/>
        <v>1</v>
      </c>
      <c r="AJ1089" s="60">
        <f t="shared" si="168"/>
        <v>0</v>
      </c>
      <c r="AK1089" s="60">
        <f t="shared" si="169"/>
        <v>0</v>
      </c>
      <c r="AL1089" s="60">
        <f t="shared" si="170"/>
        <v>0</v>
      </c>
      <c r="AM1089" s="60">
        <f t="shared" si="171"/>
        <v>0</v>
      </c>
      <c r="AN1089" s="60">
        <f t="shared" si="172"/>
        <v>1</v>
      </c>
      <c r="AP1089" s="359" t="s">
        <v>3548</v>
      </c>
    </row>
    <row r="1090" spans="1:42" ht="35.450000000000003" hidden="1" customHeight="1">
      <c r="A1090" s="26" t="s">
        <v>826</v>
      </c>
      <c r="B1090" s="34" t="s">
        <v>873</v>
      </c>
      <c r="C1090" s="26">
        <v>303661</v>
      </c>
      <c r="D1090" s="35" t="s">
        <v>880</v>
      </c>
      <c r="E1090" s="35" t="s">
        <v>875</v>
      </c>
      <c r="F1090" s="36">
        <v>4</v>
      </c>
      <c r="G1090" s="33"/>
      <c r="H1090" s="34">
        <v>1</v>
      </c>
      <c r="I1090" s="32"/>
      <c r="J1090" s="32"/>
      <c r="K1090" s="31"/>
      <c r="L1090" s="31"/>
      <c r="M1090" s="33"/>
      <c r="N1090" s="39">
        <v>3292258.37</v>
      </c>
      <c r="O1090" s="40" t="s">
        <v>1901</v>
      </c>
      <c r="P1090" s="68">
        <v>1</v>
      </c>
      <c r="Q1090" s="95" t="s">
        <v>2170</v>
      </c>
      <c r="R1090" s="100">
        <v>1</v>
      </c>
      <c r="S1090" s="100">
        <v>1</v>
      </c>
      <c r="T1090" s="185" t="s">
        <v>2035</v>
      </c>
      <c r="U1090" s="185"/>
      <c r="V1090" s="185" t="s">
        <v>2048</v>
      </c>
      <c r="W1090" s="185"/>
      <c r="X1090" s="193">
        <v>43165</v>
      </c>
      <c r="Y1090" s="193">
        <v>43173</v>
      </c>
      <c r="Z1090" s="193">
        <v>43185</v>
      </c>
      <c r="AA1090" s="193">
        <v>43203</v>
      </c>
      <c r="AB1090" s="193">
        <v>43241</v>
      </c>
      <c r="AC1090" s="185" t="s">
        <v>2049</v>
      </c>
      <c r="AD1090" s="187">
        <v>3200462.84</v>
      </c>
      <c r="AE1090" s="113">
        <f t="shared" si="163"/>
        <v>0</v>
      </c>
      <c r="AF1090" s="60">
        <f t="shared" si="164"/>
        <v>0</v>
      </c>
      <c r="AG1090" s="60">
        <f t="shared" si="165"/>
        <v>0</v>
      </c>
      <c r="AH1090" s="60">
        <f t="shared" si="166"/>
        <v>0</v>
      </c>
      <c r="AI1090" s="60">
        <f t="shared" si="167"/>
        <v>1</v>
      </c>
      <c r="AJ1090" s="60">
        <f t="shared" si="168"/>
        <v>0</v>
      </c>
      <c r="AK1090" s="60">
        <f t="shared" si="169"/>
        <v>0</v>
      </c>
      <c r="AL1090" s="60">
        <f t="shared" si="170"/>
        <v>0</v>
      </c>
      <c r="AM1090" s="60">
        <f t="shared" si="171"/>
        <v>0</v>
      </c>
      <c r="AN1090" s="60">
        <f t="shared" si="172"/>
        <v>1</v>
      </c>
      <c r="AP1090" s="359" t="s">
        <v>3548</v>
      </c>
    </row>
    <row r="1091" spans="1:42" ht="35.450000000000003" hidden="1" customHeight="1">
      <c r="A1091" s="26" t="s">
        <v>826</v>
      </c>
      <c r="B1091" s="34" t="s">
        <v>873</v>
      </c>
      <c r="C1091" s="26">
        <v>303662</v>
      </c>
      <c r="D1091" s="35" t="s">
        <v>881</v>
      </c>
      <c r="E1091" s="35" t="s">
        <v>875</v>
      </c>
      <c r="F1091" s="36">
        <v>4</v>
      </c>
      <c r="G1091" s="33"/>
      <c r="H1091" s="34">
        <v>1</v>
      </c>
      <c r="I1091" s="32"/>
      <c r="J1091" s="32"/>
      <c r="K1091" s="31"/>
      <c r="L1091" s="31"/>
      <c r="M1091" s="33"/>
      <c r="N1091" s="39">
        <v>3293173.99</v>
      </c>
      <c r="O1091" s="40" t="s">
        <v>1901</v>
      </c>
      <c r="P1091" s="68">
        <v>1</v>
      </c>
      <c r="Q1091" s="95" t="s">
        <v>2170</v>
      </c>
      <c r="R1091" s="100">
        <v>1</v>
      </c>
      <c r="S1091" s="100">
        <v>1</v>
      </c>
      <c r="T1091" s="185" t="s">
        <v>2035</v>
      </c>
      <c r="U1091" s="185"/>
      <c r="V1091" s="185" t="s">
        <v>2050</v>
      </c>
      <c r="W1091" s="185"/>
      <c r="X1091" s="193">
        <v>43165</v>
      </c>
      <c r="Y1091" s="193">
        <v>43173</v>
      </c>
      <c r="Z1091" s="193">
        <v>43185</v>
      </c>
      <c r="AA1091" s="193">
        <v>43203</v>
      </c>
      <c r="AB1091" s="193">
        <v>43241</v>
      </c>
      <c r="AC1091" s="185" t="s">
        <v>2051</v>
      </c>
      <c r="AD1091" s="187">
        <v>3254055.18</v>
      </c>
      <c r="AE1091" s="113">
        <f t="shared" si="163"/>
        <v>0</v>
      </c>
      <c r="AF1091" s="60">
        <f t="shared" si="164"/>
        <v>0</v>
      </c>
      <c r="AG1091" s="60">
        <f t="shared" si="165"/>
        <v>0</v>
      </c>
      <c r="AH1091" s="60">
        <f t="shared" si="166"/>
        <v>0</v>
      </c>
      <c r="AI1091" s="60">
        <f t="shared" si="167"/>
        <v>1</v>
      </c>
      <c r="AJ1091" s="60">
        <f t="shared" si="168"/>
        <v>0</v>
      </c>
      <c r="AK1091" s="60">
        <f t="shared" si="169"/>
        <v>0</v>
      </c>
      <c r="AL1091" s="60">
        <f t="shared" si="170"/>
        <v>0</v>
      </c>
      <c r="AM1091" s="60">
        <f t="shared" si="171"/>
        <v>0</v>
      </c>
      <c r="AN1091" s="60">
        <f t="shared" si="172"/>
        <v>1</v>
      </c>
      <c r="AP1091" s="359" t="s">
        <v>3548</v>
      </c>
    </row>
    <row r="1092" spans="1:42" ht="35.450000000000003" hidden="1" customHeight="1">
      <c r="A1092" s="26" t="s">
        <v>826</v>
      </c>
      <c r="B1092" s="34" t="s">
        <v>873</v>
      </c>
      <c r="C1092" s="26">
        <v>313901</v>
      </c>
      <c r="D1092" s="35" t="s">
        <v>882</v>
      </c>
      <c r="E1092" s="35" t="s">
        <v>875</v>
      </c>
      <c r="F1092" s="36">
        <v>4</v>
      </c>
      <c r="G1092" s="33"/>
      <c r="H1092" s="34">
        <v>1</v>
      </c>
      <c r="I1092" s="32"/>
      <c r="J1092" s="32"/>
      <c r="K1092" s="31"/>
      <c r="L1092" s="31"/>
      <c r="M1092" s="33"/>
      <c r="N1092" s="39">
        <v>2032322.68</v>
      </c>
      <c r="O1092" s="40" t="s">
        <v>1901</v>
      </c>
      <c r="P1092" s="68">
        <v>1</v>
      </c>
      <c r="Q1092" s="95" t="s">
        <v>2170</v>
      </c>
      <c r="R1092" s="100">
        <v>1</v>
      </c>
      <c r="S1092" s="100">
        <v>1</v>
      </c>
      <c r="T1092" s="185" t="s">
        <v>2035</v>
      </c>
      <c r="U1092" s="185"/>
      <c r="V1092" s="185" t="s">
        <v>2052</v>
      </c>
      <c r="W1092" s="185"/>
      <c r="X1092" s="193">
        <v>43165</v>
      </c>
      <c r="Y1092" s="193">
        <v>43173</v>
      </c>
      <c r="Z1092" s="193">
        <v>43185</v>
      </c>
      <c r="AA1092" s="193">
        <v>43203</v>
      </c>
      <c r="AB1092" s="193">
        <v>43241</v>
      </c>
      <c r="AC1092" s="185" t="s">
        <v>2053</v>
      </c>
      <c r="AD1092" s="187">
        <v>1947137.8</v>
      </c>
      <c r="AE1092" s="113">
        <f t="shared" si="163"/>
        <v>0</v>
      </c>
      <c r="AF1092" s="60">
        <f t="shared" si="164"/>
        <v>0</v>
      </c>
      <c r="AG1092" s="60">
        <f t="shared" si="165"/>
        <v>0</v>
      </c>
      <c r="AH1092" s="60">
        <f t="shared" si="166"/>
        <v>0</v>
      </c>
      <c r="AI1092" s="60">
        <f t="shared" si="167"/>
        <v>1</v>
      </c>
      <c r="AJ1092" s="60">
        <f t="shared" si="168"/>
        <v>0</v>
      </c>
      <c r="AK1092" s="60">
        <f t="shared" si="169"/>
        <v>0</v>
      </c>
      <c r="AL1092" s="60">
        <f t="shared" si="170"/>
        <v>0</v>
      </c>
      <c r="AM1092" s="60">
        <f t="shared" si="171"/>
        <v>0</v>
      </c>
      <c r="AN1092" s="60">
        <f t="shared" si="172"/>
        <v>1</v>
      </c>
      <c r="AP1092" s="359" t="s">
        <v>3548</v>
      </c>
    </row>
    <row r="1093" spans="1:42" ht="35.450000000000003" hidden="1" customHeight="1">
      <c r="A1093" s="26" t="s">
        <v>826</v>
      </c>
      <c r="B1093" s="34" t="s">
        <v>873</v>
      </c>
      <c r="C1093" s="26">
        <v>313902</v>
      </c>
      <c r="D1093" s="35" t="s">
        <v>883</v>
      </c>
      <c r="E1093" s="35" t="s">
        <v>875</v>
      </c>
      <c r="F1093" s="36">
        <v>4</v>
      </c>
      <c r="G1093" s="33"/>
      <c r="H1093" s="34">
        <v>1</v>
      </c>
      <c r="I1093" s="32"/>
      <c r="J1093" s="32"/>
      <c r="K1093" s="31"/>
      <c r="L1093" s="31"/>
      <c r="M1093" s="33"/>
      <c r="N1093" s="39">
        <v>1551618.51</v>
      </c>
      <c r="O1093" s="40" t="s">
        <v>1901</v>
      </c>
      <c r="P1093" s="68">
        <v>1</v>
      </c>
      <c r="Q1093" s="95" t="s">
        <v>2170</v>
      </c>
      <c r="R1093" s="100">
        <v>1</v>
      </c>
      <c r="S1093" s="100">
        <v>1</v>
      </c>
      <c r="T1093" s="185" t="s">
        <v>2035</v>
      </c>
      <c r="U1093" s="185"/>
      <c r="V1093" s="185" t="s">
        <v>2054</v>
      </c>
      <c r="W1093" s="185"/>
      <c r="X1093" s="193">
        <v>43165</v>
      </c>
      <c r="Y1093" s="193">
        <v>43173</v>
      </c>
      <c r="Z1093" s="193">
        <v>43185</v>
      </c>
      <c r="AA1093" s="193">
        <v>43203</v>
      </c>
      <c r="AB1093" s="193">
        <v>43241</v>
      </c>
      <c r="AC1093" s="185" t="s">
        <v>2055</v>
      </c>
      <c r="AD1093" s="187">
        <v>1476661.27</v>
      </c>
      <c r="AE1093" s="113">
        <f t="shared" si="163"/>
        <v>0</v>
      </c>
      <c r="AF1093" s="60">
        <f t="shared" si="164"/>
        <v>0</v>
      </c>
      <c r="AG1093" s="60">
        <f t="shared" si="165"/>
        <v>0</v>
      </c>
      <c r="AH1093" s="60">
        <f t="shared" si="166"/>
        <v>0</v>
      </c>
      <c r="AI1093" s="60">
        <f t="shared" si="167"/>
        <v>1</v>
      </c>
      <c r="AJ1093" s="60">
        <f t="shared" si="168"/>
        <v>0</v>
      </c>
      <c r="AK1093" s="60">
        <f t="shared" si="169"/>
        <v>0</v>
      </c>
      <c r="AL1093" s="60">
        <f t="shared" si="170"/>
        <v>0</v>
      </c>
      <c r="AM1093" s="60">
        <f t="shared" si="171"/>
        <v>0</v>
      </c>
      <c r="AN1093" s="60">
        <f t="shared" si="172"/>
        <v>1</v>
      </c>
      <c r="AP1093" s="359" t="s">
        <v>3548</v>
      </c>
    </row>
    <row r="1094" spans="1:42" ht="35.450000000000003" hidden="1" customHeight="1">
      <c r="A1094" s="26" t="s">
        <v>826</v>
      </c>
      <c r="B1094" s="34" t="s">
        <v>873</v>
      </c>
      <c r="C1094" s="26">
        <v>313903</v>
      </c>
      <c r="D1094" s="35" t="s">
        <v>884</v>
      </c>
      <c r="E1094" s="35" t="s">
        <v>875</v>
      </c>
      <c r="F1094" s="36">
        <v>4</v>
      </c>
      <c r="G1094" s="33"/>
      <c r="H1094" s="34">
        <v>1</v>
      </c>
      <c r="I1094" s="32"/>
      <c r="J1094" s="32"/>
      <c r="K1094" s="31"/>
      <c r="L1094" s="31"/>
      <c r="M1094" s="33"/>
      <c r="N1094" s="39">
        <v>1654412.29</v>
      </c>
      <c r="O1094" s="40" t="s">
        <v>1901</v>
      </c>
      <c r="P1094" s="68">
        <v>1</v>
      </c>
      <c r="Q1094" s="95" t="s">
        <v>2170</v>
      </c>
      <c r="R1094" s="100">
        <v>1</v>
      </c>
      <c r="S1094" s="100">
        <v>1</v>
      </c>
      <c r="T1094" s="185" t="s">
        <v>2035</v>
      </c>
      <c r="U1094" s="185"/>
      <c r="V1094" s="185" t="s">
        <v>2056</v>
      </c>
      <c r="W1094" s="185"/>
      <c r="X1094" s="193">
        <v>43165</v>
      </c>
      <c r="Y1094" s="193">
        <v>43173</v>
      </c>
      <c r="Z1094" s="193">
        <v>43185</v>
      </c>
      <c r="AA1094" s="193">
        <v>43203</v>
      </c>
      <c r="AB1094" s="193">
        <v>43241</v>
      </c>
      <c r="AC1094" s="185" t="s">
        <v>2057</v>
      </c>
      <c r="AD1094" s="187">
        <v>1620629.31</v>
      </c>
      <c r="AE1094" s="113">
        <f t="shared" si="163"/>
        <v>0</v>
      </c>
      <c r="AF1094" s="60">
        <f t="shared" si="164"/>
        <v>0</v>
      </c>
      <c r="AG1094" s="60">
        <f t="shared" si="165"/>
        <v>0</v>
      </c>
      <c r="AH1094" s="60">
        <f t="shared" si="166"/>
        <v>0</v>
      </c>
      <c r="AI1094" s="60">
        <f t="shared" si="167"/>
        <v>1</v>
      </c>
      <c r="AJ1094" s="60">
        <f t="shared" si="168"/>
        <v>0</v>
      </c>
      <c r="AK1094" s="60">
        <f t="shared" si="169"/>
        <v>0</v>
      </c>
      <c r="AL1094" s="60">
        <f t="shared" si="170"/>
        <v>0</v>
      </c>
      <c r="AM1094" s="60">
        <f t="shared" si="171"/>
        <v>0</v>
      </c>
      <c r="AN1094" s="60">
        <f t="shared" si="172"/>
        <v>1</v>
      </c>
      <c r="AP1094" s="359" t="s">
        <v>3548</v>
      </c>
    </row>
    <row r="1095" spans="1:42" ht="35.450000000000003" hidden="1" customHeight="1">
      <c r="A1095" s="26" t="s">
        <v>826</v>
      </c>
      <c r="B1095" s="34" t="s">
        <v>873</v>
      </c>
      <c r="C1095" s="26">
        <v>313904</v>
      </c>
      <c r="D1095" s="35" t="s">
        <v>885</v>
      </c>
      <c r="E1095" s="35" t="s">
        <v>875</v>
      </c>
      <c r="F1095" s="36">
        <v>4</v>
      </c>
      <c r="G1095" s="33"/>
      <c r="H1095" s="34">
        <v>1</v>
      </c>
      <c r="I1095" s="32"/>
      <c r="J1095" s="32"/>
      <c r="K1095" s="31"/>
      <c r="L1095" s="31"/>
      <c r="M1095" s="33"/>
      <c r="N1095" s="39">
        <v>2381911.9</v>
      </c>
      <c r="O1095" s="40" t="s">
        <v>1901</v>
      </c>
      <c r="P1095" s="68">
        <v>1</v>
      </c>
      <c r="Q1095" s="95" t="s">
        <v>2170</v>
      </c>
      <c r="R1095" s="100">
        <v>1</v>
      </c>
      <c r="S1095" s="100">
        <v>1</v>
      </c>
      <c r="T1095" s="185" t="s">
        <v>2035</v>
      </c>
      <c r="U1095" s="185"/>
      <c r="V1095" s="185" t="s">
        <v>2058</v>
      </c>
      <c r="W1095" s="185"/>
      <c r="X1095" s="193">
        <v>43165</v>
      </c>
      <c r="Y1095" s="193">
        <v>43173</v>
      </c>
      <c r="Z1095" s="193">
        <v>43185</v>
      </c>
      <c r="AA1095" s="193">
        <v>43203</v>
      </c>
      <c r="AB1095" s="193">
        <v>43241</v>
      </c>
      <c r="AC1095" s="185" t="s">
        <v>2041</v>
      </c>
      <c r="AD1095" s="187">
        <v>1799816.48</v>
      </c>
      <c r="AE1095" s="113">
        <f t="shared" si="163"/>
        <v>0</v>
      </c>
      <c r="AF1095" s="60">
        <f t="shared" si="164"/>
        <v>0</v>
      </c>
      <c r="AG1095" s="60">
        <f t="shared" si="165"/>
        <v>0</v>
      </c>
      <c r="AH1095" s="60">
        <f t="shared" si="166"/>
        <v>0</v>
      </c>
      <c r="AI1095" s="60">
        <f t="shared" si="167"/>
        <v>1</v>
      </c>
      <c r="AJ1095" s="60">
        <f t="shared" si="168"/>
        <v>0</v>
      </c>
      <c r="AK1095" s="60">
        <f t="shared" si="169"/>
        <v>0</v>
      </c>
      <c r="AL1095" s="60">
        <f t="shared" si="170"/>
        <v>0</v>
      </c>
      <c r="AM1095" s="60">
        <f t="shared" si="171"/>
        <v>0</v>
      </c>
      <c r="AN1095" s="60">
        <f t="shared" si="172"/>
        <v>1</v>
      </c>
      <c r="AP1095" s="359" t="s">
        <v>3548</v>
      </c>
    </row>
    <row r="1096" spans="1:42" ht="35.450000000000003" hidden="1" customHeight="1">
      <c r="A1096" s="26" t="s">
        <v>826</v>
      </c>
      <c r="B1096" s="34" t="s">
        <v>873</v>
      </c>
      <c r="C1096" s="26">
        <v>313906</v>
      </c>
      <c r="D1096" s="35" t="s">
        <v>886</v>
      </c>
      <c r="E1096" s="35" t="s">
        <v>875</v>
      </c>
      <c r="F1096" s="36">
        <v>4</v>
      </c>
      <c r="G1096" s="33"/>
      <c r="H1096" s="34">
        <v>1</v>
      </c>
      <c r="I1096" s="32"/>
      <c r="J1096" s="32"/>
      <c r="K1096" s="31"/>
      <c r="L1096" s="31"/>
      <c r="M1096" s="33"/>
      <c r="N1096" s="39">
        <v>1440097.15</v>
      </c>
      <c r="O1096" s="40" t="s">
        <v>1901</v>
      </c>
      <c r="P1096" s="68">
        <v>1</v>
      </c>
      <c r="Q1096" s="95" t="s">
        <v>2170</v>
      </c>
      <c r="R1096" s="100">
        <v>1</v>
      </c>
      <c r="S1096" s="100">
        <v>1</v>
      </c>
      <c r="T1096" s="185" t="s">
        <v>2035</v>
      </c>
      <c r="U1096" s="185"/>
      <c r="V1096" s="185" t="s">
        <v>2059</v>
      </c>
      <c r="W1096" s="185"/>
      <c r="X1096" s="193">
        <v>43165</v>
      </c>
      <c r="Y1096" s="193">
        <v>43173</v>
      </c>
      <c r="Z1096" s="193">
        <v>43185</v>
      </c>
      <c r="AA1096" s="193">
        <v>43203</v>
      </c>
      <c r="AB1096" s="193">
        <v>43241</v>
      </c>
      <c r="AC1096" s="185" t="s">
        <v>2060</v>
      </c>
      <c r="AD1096" s="187">
        <v>1410802.45</v>
      </c>
      <c r="AE1096" s="113">
        <f t="shared" ref="AE1096:AE1159" si="173">IF($Q1096="Reverted",1,0)</f>
        <v>0</v>
      </c>
      <c r="AF1096" s="60">
        <f t="shared" ref="AF1096:AF1159" si="174">IF($Q1096="Not yet started",1,0)</f>
        <v>0</v>
      </c>
      <c r="AG1096" s="60">
        <f t="shared" ref="AG1096:AG1159" si="175">IF($Q1096="Under Procurement",1,0)</f>
        <v>0</v>
      </c>
      <c r="AH1096" s="60">
        <f t="shared" ref="AH1096:AH1159" si="176">IF($Q1096="Ongoing",1,0)</f>
        <v>0</v>
      </c>
      <c r="AI1096" s="60">
        <f t="shared" ref="AI1096:AI1159" si="177">IF($Q1096="Completed",1,0)</f>
        <v>1</v>
      </c>
      <c r="AJ1096" s="60">
        <f t="shared" ref="AJ1096:AJ1159" si="178">IF($AE1096=1,$H1096,0)</f>
        <v>0</v>
      </c>
      <c r="AK1096" s="60">
        <f t="shared" ref="AK1096:AK1159" si="179">IF($AF1096=1,$H1096,0)</f>
        <v>0</v>
      </c>
      <c r="AL1096" s="60">
        <f t="shared" ref="AL1096:AL1159" si="180">IF($AG1096=1,$H1096,0)</f>
        <v>0</v>
      </c>
      <c r="AM1096" s="60">
        <f t="shared" ref="AM1096:AM1159" si="181">IF($AH1096=1,$H1096,0)</f>
        <v>0</v>
      </c>
      <c r="AN1096" s="60">
        <f t="shared" ref="AN1096:AN1159" si="182">IF($AI1096=1,$H1096,0)</f>
        <v>1</v>
      </c>
      <c r="AP1096" s="359" t="s">
        <v>3548</v>
      </c>
    </row>
    <row r="1097" spans="1:42" ht="35.450000000000003" hidden="1" customHeight="1">
      <c r="A1097" s="26" t="s">
        <v>826</v>
      </c>
      <c r="B1097" s="34" t="s">
        <v>873</v>
      </c>
      <c r="C1097" s="26">
        <v>330523</v>
      </c>
      <c r="D1097" s="35" t="s">
        <v>887</v>
      </c>
      <c r="E1097" s="35" t="s">
        <v>875</v>
      </c>
      <c r="F1097" s="36">
        <v>4</v>
      </c>
      <c r="G1097" s="33"/>
      <c r="H1097" s="34">
        <v>1</v>
      </c>
      <c r="I1097" s="32"/>
      <c r="J1097" s="32"/>
      <c r="K1097" s="31"/>
      <c r="L1097" s="31"/>
      <c r="M1097" s="33"/>
      <c r="N1097" s="39">
        <v>2158792.2999999998</v>
      </c>
      <c r="O1097" s="40" t="s">
        <v>1901</v>
      </c>
      <c r="P1097" s="68">
        <v>1</v>
      </c>
      <c r="Q1097" s="95" t="s">
        <v>2170</v>
      </c>
      <c r="R1097" s="100">
        <v>1</v>
      </c>
      <c r="S1097" s="100">
        <v>1</v>
      </c>
      <c r="T1097" s="130" t="s">
        <v>2035</v>
      </c>
      <c r="U1097" s="130"/>
      <c r="V1097" s="130" t="s">
        <v>2061</v>
      </c>
      <c r="W1097" s="130"/>
      <c r="X1097" s="193">
        <v>43165</v>
      </c>
      <c r="Y1097" s="193">
        <v>43173</v>
      </c>
      <c r="Z1097" s="193">
        <v>43185</v>
      </c>
      <c r="AA1097" s="193">
        <v>43203</v>
      </c>
      <c r="AB1097" s="193">
        <v>43241</v>
      </c>
      <c r="AC1097" s="130" t="s">
        <v>2043</v>
      </c>
      <c r="AD1097" s="187">
        <v>2126853.5</v>
      </c>
      <c r="AE1097" s="113">
        <f t="shared" si="173"/>
        <v>0</v>
      </c>
      <c r="AF1097" s="60">
        <f t="shared" si="174"/>
        <v>0</v>
      </c>
      <c r="AG1097" s="60">
        <f t="shared" si="175"/>
        <v>0</v>
      </c>
      <c r="AH1097" s="60">
        <f t="shared" si="176"/>
        <v>0</v>
      </c>
      <c r="AI1097" s="60">
        <f t="shared" si="177"/>
        <v>1</v>
      </c>
      <c r="AJ1097" s="60">
        <f t="shared" si="178"/>
        <v>0</v>
      </c>
      <c r="AK1097" s="60">
        <f t="shared" si="179"/>
        <v>0</v>
      </c>
      <c r="AL1097" s="60">
        <f t="shared" si="180"/>
        <v>0</v>
      </c>
      <c r="AM1097" s="60">
        <f t="shared" si="181"/>
        <v>0</v>
      </c>
      <c r="AN1097" s="60">
        <f t="shared" si="182"/>
        <v>1</v>
      </c>
      <c r="AP1097" s="359" t="s">
        <v>3548</v>
      </c>
    </row>
    <row r="1098" spans="1:42" ht="35.450000000000003" hidden="1" customHeight="1">
      <c r="A1098" s="26" t="s">
        <v>826</v>
      </c>
      <c r="B1098" s="34" t="s">
        <v>888</v>
      </c>
      <c r="C1098" s="26">
        <v>123509</v>
      </c>
      <c r="D1098" s="35" t="s">
        <v>889</v>
      </c>
      <c r="E1098" s="35" t="s">
        <v>890</v>
      </c>
      <c r="F1098" s="36">
        <v>1</v>
      </c>
      <c r="G1098" s="33"/>
      <c r="H1098" s="34">
        <v>1</v>
      </c>
      <c r="I1098" s="32"/>
      <c r="J1098" s="32"/>
      <c r="K1098" s="31"/>
      <c r="L1098" s="31"/>
      <c r="M1098" s="33"/>
      <c r="N1098" s="39">
        <v>3200049.06</v>
      </c>
      <c r="O1098" s="40" t="s">
        <v>1901</v>
      </c>
      <c r="P1098" s="68">
        <v>1</v>
      </c>
      <c r="Q1098" s="95" t="s">
        <v>2170</v>
      </c>
      <c r="R1098" s="178">
        <v>1</v>
      </c>
      <c r="S1098" s="178">
        <v>1</v>
      </c>
      <c r="T1098" s="194">
        <f t="shared" ref="T1098:T1101" si="183">AB1098+120</f>
        <v>43384</v>
      </c>
      <c r="U1098" s="195"/>
      <c r="V1098" s="170" t="s">
        <v>2062</v>
      </c>
      <c r="W1098" s="170" t="s">
        <v>2062</v>
      </c>
      <c r="X1098" s="194">
        <v>43193</v>
      </c>
      <c r="Y1098" s="194">
        <v>43201</v>
      </c>
      <c r="Z1098" s="194">
        <v>43213</v>
      </c>
      <c r="AA1098" s="194">
        <v>43245</v>
      </c>
      <c r="AB1098" s="194">
        <v>43264</v>
      </c>
      <c r="AC1098" s="173" t="s">
        <v>2063</v>
      </c>
      <c r="AD1098" s="196"/>
      <c r="AE1098" s="113">
        <f t="shared" si="173"/>
        <v>0</v>
      </c>
      <c r="AF1098" s="60">
        <f t="shared" si="174"/>
        <v>0</v>
      </c>
      <c r="AG1098" s="60">
        <f t="shared" si="175"/>
        <v>0</v>
      </c>
      <c r="AH1098" s="60">
        <f t="shared" si="176"/>
        <v>0</v>
      </c>
      <c r="AI1098" s="60">
        <f t="shared" si="177"/>
        <v>1</v>
      </c>
      <c r="AJ1098" s="60">
        <f t="shared" si="178"/>
        <v>0</v>
      </c>
      <c r="AK1098" s="60">
        <f t="shared" si="179"/>
        <v>0</v>
      </c>
      <c r="AL1098" s="60">
        <f t="shared" si="180"/>
        <v>0</v>
      </c>
      <c r="AM1098" s="60">
        <f t="shared" si="181"/>
        <v>0</v>
      </c>
      <c r="AN1098" s="60">
        <f t="shared" si="182"/>
        <v>1</v>
      </c>
      <c r="AP1098" s="359" t="s">
        <v>3548</v>
      </c>
    </row>
    <row r="1099" spans="1:42" ht="35.450000000000003" hidden="1" customHeight="1">
      <c r="A1099" s="26" t="s">
        <v>826</v>
      </c>
      <c r="B1099" s="34" t="s">
        <v>888</v>
      </c>
      <c r="C1099" s="26">
        <v>313727</v>
      </c>
      <c r="D1099" s="35" t="s">
        <v>617</v>
      </c>
      <c r="E1099" s="35" t="s">
        <v>907</v>
      </c>
      <c r="F1099" s="36">
        <v>2</v>
      </c>
      <c r="G1099" s="33"/>
      <c r="H1099" s="34">
        <v>1</v>
      </c>
      <c r="I1099" s="32"/>
      <c r="J1099" s="32"/>
      <c r="K1099" s="31"/>
      <c r="L1099" s="31"/>
      <c r="M1099" s="33"/>
      <c r="N1099" s="39">
        <v>1271594.45</v>
      </c>
      <c r="O1099" s="40" t="s">
        <v>1901</v>
      </c>
      <c r="P1099" s="68">
        <v>1</v>
      </c>
      <c r="Q1099" s="95" t="s">
        <v>2170</v>
      </c>
      <c r="R1099" s="178">
        <v>1</v>
      </c>
      <c r="S1099" s="178">
        <v>1</v>
      </c>
      <c r="T1099" s="194">
        <f t="shared" si="183"/>
        <v>43384</v>
      </c>
      <c r="U1099" s="195"/>
      <c r="V1099" s="170" t="s">
        <v>2064</v>
      </c>
      <c r="W1099" s="170" t="s">
        <v>2064</v>
      </c>
      <c r="X1099" s="194">
        <v>43193</v>
      </c>
      <c r="Y1099" s="194">
        <v>43201</v>
      </c>
      <c r="Z1099" s="194">
        <v>43213</v>
      </c>
      <c r="AA1099" s="194">
        <v>43245</v>
      </c>
      <c r="AB1099" s="194">
        <v>43264</v>
      </c>
      <c r="AC1099" s="173" t="s">
        <v>2065</v>
      </c>
      <c r="AD1099" s="197"/>
      <c r="AE1099" s="113">
        <f t="shared" si="173"/>
        <v>0</v>
      </c>
      <c r="AF1099" s="60">
        <f t="shared" si="174"/>
        <v>0</v>
      </c>
      <c r="AG1099" s="60">
        <f t="shared" si="175"/>
        <v>0</v>
      </c>
      <c r="AH1099" s="60">
        <f t="shared" si="176"/>
        <v>0</v>
      </c>
      <c r="AI1099" s="60">
        <f t="shared" si="177"/>
        <v>1</v>
      </c>
      <c r="AJ1099" s="60">
        <f t="shared" si="178"/>
        <v>0</v>
      </c>
      <c r="AK1099" s="60">
        <f t="shared" si="179"/>
        <v>0</v>
      </c>
      <c r="AL1099" s="60">
        <f t="shared" si="180"/>
        <v>0</v>
      </c>
      <c r="AM1099" s="60">
        <f t="shared" si="181"/>
        <v>0</v>
      </c>
      <c r="AN1099" s="60">
        <f t="shared" si="182"/>
        <v>1</v>
      </c>
      <c r="AP1099" s="359" t="s">
        <v>3548</v>
      </c>
    </row>
    <row r="1100" spans="1:42" ht="35.450000000000003" hidden="1" customHeight="1">
      <c r="A1100" s="26" t="s">
        <v>826</v>
      </c>
      <c r="B1100" s="34" t="s">
        <v>888</v>
      </c>
      <c r="C1100" s="26">
        <v>303597</v>
      </c>
      <c r="D1100" s="35" t="s">
        <v>893</v>
      </c>
      <c r="E1100" s="35" t="s">
        <v>894</v>
      </c>
      <c r="F1100" s="36">
        <v>2</v>
      </c>
      <c r="G1100" s="33"/>
      <c r="H1100" s="34">
        <v>1</v>
      </c>
      <c r="I1100" s="32"/>
      <c r="J1100" s="32"/>
      <c r="K1100" s="31"/>
      <c r="L1100" s="31"/>
      <c r="M1100" s="33"/>
      <c r="N1100" s="39">
        <v>2166391.77</v>
      </c>
      <c r="O1100" s="40" t="s">
        <v>1901</v>
      </c>
      <c r="P1100" s="68">
        <v>1</v>
      </c>
      <c r="Q1100" s="95" t="s">
        <v>2170</v>
      </c>
      <c r="R1100" s="178">
        <v>1</v>
      </c>
      <c r="S1100" s="178">
        <v>1</v>
      </c>
      <c r="T1100" s="194">
        <f t="shared" si="183"/>
        <v>43384</v>
      </c>
      <c r="U1100" s="195"/>
      <c r="V1100" s="170" t="s">
        <v>2066</v>
      </c>
      <c r="W1100" s="170" t="s">
        <v>2066</v>
      </c>
      <c r="X1100" s="194">
        <v>43193</v>
      </c>
      <c r="Y1100" s="194">
        <v>43201</v>
      </c>
      <c r="Z1100" s="194">
        <v>43213</v>
      </c>
      <c r="AA1100" s="194">
        <v>43245</v>
      </c>
      <c r="AB1100" s="194">
        <v>43264</v>
      </c>
      <c r="AC1100" s="173" t="s">
        <v>2065</v>
      </c>
      <c r="AD1100" s="197">
        <v>2140444.9300000002</v>
      </c>
      <c r="AE1100" s="113">
        <f t="shared" si="173"/>
        <v>0</v>
      </c>
      <c r="AF1100" s="60">
        <f t="shared" si="174"/>
        <v>0</v>
      </c>
      <c r="AG1100" s="60">
        <f t="shared" si="175"/>
        <v>0</v>
      </c>
      <c r="AH1100" s="60">
        <f t="shared" si="176"/>
        <v>0</v>
      </c>
      <c r="AI1100" s="60">
        <f t="shared" si="177"/>
        <v>1</v>
      </c>
      <c r="AJ1100" s="60">
        <f t="shared" si="178"/>
        <v>0</v>
      </c>
      <c r="AK1100" s="60">
        <f t="shared" si="179"/>
        <v>0</v>
      </c>
      <c r="AL1100" s="60">
        <f t="shared" si="180"/>
        <v>0</v>
      </c>
      <c r="AM1100" s="60">
        <f t="shared" si="181"/>
        <v>0</v>
      </c>
      <c r="AN1100" s="60">
        <f t="shared" si="182"/>
        <v>1</v>
      </c>
      <c r="AP1100" s="359" t="s">
        <v>3548</v>
      </c>
    </row>
    <row r="1101" spans="1:42" ht="35.450000000000003" hidden="1" customHeight="1">
      <c r="A1101" s="26" t="s">
        <v>826</v>
      </c>
      <c r="B1101" s="34" t="s">
        <v>888</v>
      </c>
      <c r="C1101" s="26">
        <v>303601</v>
      </c>
      <c r="D1101" s="35" t="s">
        <v>895</v>
      </c>
      <c r="E1101" s="35" t="s">
        <v>896</v>
      </c>
      <c r="F1101" s="36">
        <v>2</v>
      </c>
      <c r="G1101" s="33"/>
      <c r="H1101" s="34">
        <v>1</v>
      </c>
      <c r="I1101" s="32"/>
      <c r="J1101" s="32"/>
      <c r="K1101" s="31"/>
      <c r="L1101" s="31"/>
      <c r="M1101" s="33"/>
      <c r="N1101" s="39">
        <v>1531224.89</v>
      </c>
      <c r="O1101" s="40" t="s">
        <v>1900</v>
      </c>
      <c r="P1101" s="68">
        <v>1</v>
      </c>
      <c r="Q1101" s="95" t="s">
        <v>2170</v>
      </c>
      <c r="R1101" s="178">
        <v>1</v>
      </c>
      <c r="S1101" s="178">
        <v>1</v>
      </c>
      <c r="T1101" s="194">
        <f t="shared" si="183"/>
        <v>43384</v>
      </c>
      <c r="U1101" s="195"/>
      <c r="V1101" s="170" t="s">
        <v>2067</v>
      </c>
      <c r="W1101" s="170" t="s">
        <v>2067</v>
      </c>
      <c r="X1101" s="194">
        <v>43193</v>
      </c>
      <c r="Y1101" s="194">
        <v>43201</v>
      </c>
      <c r="Z1101" s="194">
        <v>43213</v>
      </c>
      <c r="AA1101" s="194">
        <v>43245</v>
      </c>
      <c r="AB1101" s="194">
        <v>43264</v>
      </c>
      <c r="AC1101" s="173" t="s">
        <v>2065</v>
      </c>
      <c r="AD1101" s="197">
        <v>1513553.01</v>
      </c>
      <c r="AE1101" s="113">
        <f t="shared" si="173"/>
        <v>0</v>
      </c>
      <c r="AF1101" s="60">
        <f t="shared" si="174"/>
        <v>0</v>
      </c>
      <c r="AG1101" s="60">
        <f t="shared" si="175"/>
        <v>0</v>
      </c>
      <c r="AH1101" s="60">
        <f t="shared" si="176"/>
        <v>0</v>
      </c>
      <c r="AI1101" s="60">
        <f t="shared" si="177"/>
        <v>1</v>
      </c>
      <c r="AJ1101" s="60">
        <f t="shared" si="178"/>
        <v>0</v>
      </c>
      <c r="AK1101" s="60">
        <f t="shared" si="179"/>
        <v>0</v>
      </c>
      <c r="AL1101" s="60">
        <f t="shared" si="180"/>
        <v>0</v>
      </c>
      <c r="AM1101" s="60">
        <f t="shared" si="181"/>
        <v>0</v>
      </c>
      <c r="AN1101" s="60">
        <f t="shared" si="182"/>
        <v>1</v>
      </c>
      <c r="AP1101" s="359" t="s">
        <v>3548</v>
      </c>
    </row>
    <row r="1102" spans="1:42" ht="35.450000000000003" hidden="1" customHeight="1">
      <c r="A1102" s="26" t="s">
        <v>826</v>
      </c>
      <c r="B1102" s="34" t="s">
        <v>888</v>
      </c>
      <c r="C1102" s="26">
        <v>313719</v>
      </c>
      <c r="D1102" s="35" t="s">
        <v>905</v>
      </c>
      <c r="E1102" s="35" t="s">
        <v>896</v>
      </c>
      <c r="F1102" s="36">
        <v>2</v>
      </c>
      <c r="G1102" s="33"/>
      <c r="H1102" s="34">
        <v>1</v>
      </c>
      <c r="I1102" s="32"/>
      <c r="J1102" s="32"/>
      <c r="K1102" s="31"/>
      <c r="L1102" s="31"/>
      <c r="M1102" s="33"/>
      <c r="N1102" s="39">
        <v>1725508.53</v>
      </c>
      <c r="O1102" s="40" t="s">
        <v>1901</v>
      </c>
      <c r="P1102" s="68">
        <v>1</v>
      </c>
      <c r="Q1102" s="95" t="s">
        <v>2170</v>
      </c>
      <c r="R1102" s="178">
        <v>1</v>
      </c>
      <c r="S1102" s="178">
        <v>1</v>
      </c>
      <c r="T1102" s="194">
        <f>AB1102+120</f>
        <v>43377</v>
      </c>
      <c r="U1102" s="195"/>
      <c r="V1102" s="170" t="s">
        <v>2068</v>
      </c>
      <c r="W1102" s="170" t="s">
        <v>2068</v>
      </c>
      <c r="X1102" s="194" t="s">
        <v>2069</v>
      </c>
      <c r="Y1102" s="194" t="s">
        <v>2070</v>
      </c>
      <c r="Z1102" s="194" t="s">
        <v>2071</v>
      </c>
      <c r="AA1102" s="194">
        <v>43206</v>
      </c>
      <c r="AB1102" s="194">
        <v>43257</v>
      </c>
      <c r="AC1102" s="173" t="s">
        <v>2065</v>
      </c>
      <c r="AD1102" s="197">
        <v>1710108.44</v>
      </c>
      <c r="AE1102" s="113">
        <f t="shared" si="173"/>
        <v>0</v>
      </c>
      <c r="AF1102" s="60">
        <f t="shared" si="174"/>
        <v>0</v>
      </c>
      <c r="AG1102" s="60">
        <f t="shared" si="175"/>
        <v>0</v>
      </c>
      <c r="AH1102" s="60">
        <f t="shared" si="176"/>
        <v>0</v>
      </c>
      <c r="AI1102" s="60">
        <f t="shared" si="177"/>
        <v>1</v>
      </c>
      <c r="AJ1102" s="60">
        <f t="shared" si="178"/>
        <v>0</v>
      </c>
      <c r="AK1102" s="60">
        <f t="shared" si="179"/>
        <v>0</v>
      </c>
      <c r="AL1102" s="60">
        <f t="shared" si="180"/>
        <v>0</v>
      </c>
      <c r="AM1102" s="60">
        <f t="shared" si="181"/>
        <v>0</v>
      </c>
      <c r="AN1102" s="60">
        <f t="shared" si="182"/>
        <v>1</v>
      </c>
      <c r="AP1102" s="359" t="s">
        <v>3548</v>
      </c>
    </row>
    <row r="1103" spans="1:42" ht="35.450000000000003" hidden="1" customHeight="1">
      <c r="A1103" s="26" t="s">
        <v>826</v>
      </c>
      <c r="B1103" s="34" t="s">
        <v>888</v>
      </c>
      <c r="C1103" s="26">
        <v>313710</v>
      </c>
      <c r="D1103" s="35" t="s">
        <v>901</v>
      </c>
      <c r="E1103" s="35" t="s">
        <v>902</v>
      </c>
      <c r="F1103" s="36">
        <v>2</v>
      </c>
      <c r="G1103" s="33"/>
      <c r="H1103" s="34">
        <v>1</v>
      </c>
      <c r="I1103" s="32"/>
      <c r="J1103" s="32"/>
      <c r="K1103" s="31"/>
      <c r="L1103" s="31"/>
      <c r="M1103" s="33"/>
      <c r="N1103" s="39">
        <v>965109.08</v>
      </c>
      <c r="O1103" s="40" t="s">
        <v>1901</v>
      </c>
      <c r="P1103" s="68">
        <v>1</v>
      </c>
      <c r="Q1103" s="95" t="s">
        <v>2170</v>
      </c>
      <c r="R1103" s="178">
        <v>1</v>
      </c>
      <c r="S1103" s="178">
        <v>1</v>
      </c>
      <c r="T1103" s="194">
        <f>AB1103+120</f>
        <v>43377</v>
      </c>
      <c r="U1103" s="195"/>
      <c r="V1103" s="170" t="s">
        <v>2072</v>
      </c>
      <c r="W1103" s="170" t="s">
        <v>2072</v>
      </c>
      <c r="X1103" s="194" t="s">
        <v>2069</v>
      </c>
      <c r="Y1103" s="194" t="s">
        <v>2070</v>
      </c>
      <c r="Z1103" s="194" t="s">
        <v>2071</v>
      </c>
      <c r="AA1103" s="194">
        <v>43206</v>
      </c>
      <c r="AB1103" s="194">
        <v>43257</v>
      </c>
      <c r="AC1103" s="173" t="s">
        <v>2073</v>
      </c>
      <c r="AD1103" s="197"/>
      <c r="AE1103" s="113">
        <f t="shared" si="173"/>
        <v>0</v>
      </c>
      <c r="AF1103" s="60">
        <f t="shared" si="174"/>
        <v>0</v>
      </c>
      <c r="AG1103" s="60">
        <f t="shared" si="175"/>
        <v>0</v>
      </c>
      <c r="AH1103" s="60">
        <f t="shared" si="176"/>
        <v>0</v>
      </c>
      <c r="AI1103" s="60">
        <f t="shared" si="177"/>
        <v>1</v>
      </c>
      <c r="AJ1103" s="60">
        <f t="shared" si="178"/>
        <v>0</v>
      </c>
      <c r="AK1103" s="60">
        <f t="shared" si="179"/>
        <v>0</v>
      </c>
      <c r="AL1103" s="60">
        <f t="shared" si="180"/>
        <v>0</v>
      </c>
      <c r="AM1103" s="60">
        <f t="shared" si="181"/>
        <v>0</v>
      </c>
      <c r="AN1103" s="60">
        <f t="shared" si="182"/>
        <v>1</v>
      </c>
      <c r="AP1103" s="359" t="s">
        <v>3548</v>
      </c>
    </row>
    <row r="1104" spans="1:42" ht="35.450000000000003" hidden="1" customHeight="1">
      <c r="A1104" s="26" t="s">
        <v>826</v>
      </c>
      <c r="B1104" s="34" t="s">
        <v>888</v>
      </c>
      <c r="C1104" s="26">
        <v>303611</v>
      </c>
      <c r="D1104" s="35" t="s">
        <v>897</v>
      </c>
      <c r="E1104" s="35" t="s">
        <v>898</v>
      </c>
      <c r="F1104" s="36">
        <v>2</v>
      </c>
      <c r="G1104" s="33"/>
      <c r="H1104" s="34">
        <v>1</v>
      </c>
      <c r="I1104" s="32"/>
      <c r="J1104" s="32"/>
      <c r="K1104" s="31"/>
      <c r="L1104" s="31"/>
      <c r="M1104" s="33"/>
      <c r="N1104" s="39">
        <v>526801.85</v>
      </c>
      <c r="O1104" s="40" t="s">
        <v>1900</v>
      </c>
      <c r="P1104" s="68">
        <v>1</v>
      </c>
      <c r="Q1104" s="95" t="s">
        <v>2170</v>
      </c>
      <c r="R1104" s="178">
        <v>1</v>
      </c>
      <c r="S1104" s="178">
        <v>1</v>
      </c>
      <c r="T1104" s="194">
        <f>AB1104+120</f>
        <v>43384</v>
      </c>
      <c r="U1104" s="195"/>
      <c r="V1104" s="170" t="s">
        <v>2064</v>
      </c>
      <c r="W1104" s="170" t="s">
        <v>2064</v>
      </c>
      <c r="X1104" s="194">
        <v>43193</v>
      </c>
      <c r="Y1104" s="194">
        <v>43201</v>
      </c>
      <c r="Z1104" s="194">
        <v>43213</v>
      </c>
      <c r="AA1104" s="194">
        <v>43245</v>
      </c>
      <c r="AB1104" s="194">
        <v>43264</v>
      </c>
      <c r="AC1104" s="173" t="s">
        <v>2065</v>
      </c>
      <c r="AD1104" s="197"/>
      <c r="AE1104" s="113">
        <f t="shared" si="173"/>
        <v>0</v>
      </c>
      <c r="AF1104" s="60">
        <f t="shared" si="174"/>
        <v>0</v>
      </c>
      <c r="AG1104" s="60">
        <f t="shared" si="175"/>
        <v>0</v>
      </c>
      <c r="AH1104" s="60">
        <f t="shared" si="176"/>
        <v>0</v>
      </c>
      <c r="AI1104" s="60">
        <f t="shared" si="177"/>
        <v>1</v>
      </c>
      <c r="AJ1104" s="60">
        <f t="shared" si="178"/>
        <v>0</v>
      </c>
      <c r="AK1104" s="60">
        <f t="shared" si="179"/>
        <v>0</v>
      </c>
      <c r="AL1104" s="60">
        <f t="shared" si="180"/>
        <v>0</v>
      </c>
      <c r="AM1104" s="60">
        <f t="shared" si="181"/>
        <v>0</v>
      </c>
      <c r="AN1104" s="60">
        <f t="shared" si="182"/>
        <v>1</v>
      </c>
      <c r="AP1104" s="359" t="s">
        <v>3549</v>
      </c>
    </row>
    <row r="1105" spans="1:42" ht="35.450000000000003" hidden="1" customHeight="1">
      <c r="A1105" s="26" t="s">
        <v>826</v>
      </c>
      <c r="B1105" s="34" t="s">
        <v>888</v>
      </c>
      <c r="C1105" s="26">
        <v>303596</v>
      </c>
      <c r="D1105" s="35" t="s">
        <v>891</v>
      </c>
      <c r="E1105" s="35" t="s">
        <v>892</v>
      </c>
      <c r="F1105" s="36">
        <v>2</v>
      </c>
      <c r="G1105" s="33"/>
      <c r="H1105" s="34">
        <v>1</v>
      </c>
      <c r="I1105" s="32"/>
      <c r="J1105" s="32"/>
      <c r="K1105" s="31"/>
      <c r="L1105" s="31"/>
      <c r="M1105" s="33"/>
      <c r="N1105" s="39">
        <v>1723736.2</v>
      </c>
      <c r="O1105" s="40" t="s">
        <v>1901</v>
      </c>
      <c r="P1105" s="68">
        <v>1</v>
      </c>
      <c r="Q1105" s="95" t="s">
        <v>2170</v>
      </c>
      <c r="R1105" s="178">
        <v>1</v>
      </c>
      <c r="S1105" s="178">
        <v>1</v>
      </c>
      <c r="T1105" s="194">
        <f t="shared" ref="T1105:T1107" si="184">AB1105+120</f>
        <v>43377</v>
      </c>
      <c r="U1105" s="195"/>
      <c r="V1105" s="170" t="s">
        <v>2074</v>
      </c>
      <c r="W1105" s="170" t="s">
        <v>2074</v>
      </c>
      <c r="X1105" s="194" t="s">
        <v>2069</v>
      </c>
      <c r="Y1105" s="194" t="s">
        <v>2070</v>
      </c>
      <c r="Z1105" s="194" t="s">
        <v>2071</v>
      </c>
      <c r="AA1105" s="194">
        <v>43206</v>
      </c>
      <c r="AB1105" s="194">
        <v>43257</v>
      </c>
      <c r="AC1105" s="173" t="s">
        <v>2065</v>
      </c>
      <c r="AD1105" s="197">
        <v>1713315.58</v>
      </c>
      <c r="AE1105" s="113">
        <f t="shared" si="173"/>
        <v>0</v>
      </c>
      <c r="AF1105" s="60">
        <f t="shared" si="174"/>
        <v>0</v>
      </c>
      <c r="AG1105" s="60">
        <f t="shared" si="175"/>
        <v>0</v>
      </c>
      <c r="AH1105" s="60">
        <f t="shared" si="176"/>
        <v>0</v>
      </c>
      <c r="AI1105" s="60">
        <f t="shared" si="177"/>
        <v>1</v>
      </c>
      <c r="AJ1105" s="60">
        <f t="shared" si="178"/>
        <v>0</v>
      </c>
      <c r="AK1105" s="60">
        <f t="shared" si="179"/>
        <v>0</v>
      </c>
      <c r="AL1105" s="60">
        <f t="shared" si="180"/>
        <v>0</v>
      </c>
      <c r="AM1105" s="60">
        <f t="shared" si="181"/>
        <v>0</v>
      </c>
      <c r="AN1105" s="60">
        <f t="shared" si="182"/>
        <v>1</v>
      </c>
      <c r="AP1105" s="359" t="s">
        <v>3548</v>
      </c>
    </row>
    <row r="1106" spans="1:42" ht="35.450000000000003" hidden="1" customHeight="1">
      <c r="A1106" s="26" t="s">
        <v>826</v>
      </c>
      <c r="B1106" s="34" t="s">
        <v>888</v>
      </c>
      <c r="C1106" s="26">
        <v>303641</v>
      </c>
      <c r="D1106" s="35" t="s">
        <v>899</v>
      </c>
      <c r="E1106" s="35" t="s">
        <v>900</v>
      </c>
      <c r="F1106" s="36">
        <v>2</v>
      </c>
      <c r="G1106" s="33"/>
      <c r="H1106" s="34">
        <v>1</v>
      </c>
      <c r="I1106" s="32"/>
      <c r="J1106" s="32"/>
      <c r="K1106" s="31"/>
      <c r="L1106" s="31"/>
      <c r="M1106" s="33"/>
      <c r="N1106" s="39">
        <v>793826.39</v>
      </c>
      <c r="O1106" s="40" t="s">
        <v>1900</v>
      </c>
      <c r="P1106" s="68">
        <v>1</v>
      </c>
      <c r="Q1106" s="95" t="s">
        <v>2170</v>
      </c>
      <c r="R1106" s="178">
        <v>1</v>
      </c>
      <c r="S1106" s="178">
        <v>1</v>
      </c>
      <c r="T1106" s="194">
        <f t="shared" si="184"/>
        <v>43377</v>
      </c>
      <c r="U1106" s="195"/>
      <c r="V1106" s="170" t="s">
        <v>2075</v>
      </c>
      <c r="W1106" s="170" t="s">
        <v>2075</v>
      </c>
      <c r="X1106" s="194" t="s">
        <v>2069</v>
      </c>
      <c r="Y1106" s="194" t="s">
        <v>2070</v>
      </c>
      <c r="Z1106" s="194" t="s">
        <v>2071</v>
      </c>
      <c r="AA1106" s="194">
        <v>43206</v>
      </c>
      <c r="AB1106" s="194">
        <v>43257</v>
      </c>
      <c r="AC1106" s="173" t="s">
        <v>2065</v>
      </c>
      <c r="AD1106" s="197"/>
      <c r="AE1106" s="113">
        <f t="shared" si="173"/>
        <v>0</v>
      </c>
      <c r="AF1106" s="60">
        <f t="shared" si="174"/>
        <v>0</v>
      </c>
      <c r="AG1106" s="60">
        <f t="shared" si="175"/>
        <v>0</v>
      </c>
      <c r="AH1106" s="60">
        <f t="shared" si="176"/>
        <v>0</v>
      </c>
      <c r="AI1106" s="60">
        <f t="shared" si="177"/>
        <v>1</v>
      </c>
      <c r="AJ1106" s="60">
        <f t="shared" si="178"/>
        <v>0</v>
      </c>
      <c r="AK1106" s="60">
        <f t="shared" si="179"/>
        <v>0</v>
      </c>
      <c r="AL1106" s="60">
        <f t="shared" si="180"/>
        <v>0</v>
      </c>
      <c r="AM1106" s="60">
        <f t="shared" si="181"/>
        <v>0</v>
      </c>
      <c r="AN1106" s="60">
        <f t="shared" si="182"/>
        <v>1</v>
      </c>
      <c r="AP1106" s="359" t="s">
        <v>3549</v>
      </c>
    </row>
    <row r="1107" spans="1:42" ht="35.450000000000003" hidden="1" customHeight="1">
      <c r="A1107" s="26" t="s">
        <v>826</v>
      </c>
      <c r="B1107" s="34" t="s">
        <v>888</v>
      </c>
      <c r="C1107" s="26">
        <v>313718</v>
      </c>
      <c r="D1107" s="35" t="s">
        <v>903</v>
      </c>
      <c r="E1107" s="35" t="s">
        <v>904</v>
      </c>
      <c r="F1107" s="36">
        <v>2</v>
      </c>
      <c r="G1107" s="33"/>
      <c r="H1107" s="34">
        <v>1</v>
      </c>
      <c r="I1107" s="32"/>
      <c r="J1107" s="32"/>
      <c r="K1107" s="31"/>
      <c r="L1107" s="31"/>
      <c r="M1107" s="33"/>
      <c r="N1107" s="39">
        <v>467199.47</v>
      </c>
      <c r="O1107" s="40" t="s">
        <v>1901</v>
      </c>
      <c r="P1107" s="68">
        <v>1</v>
      </c>
      <c r="Q1107" s="95" t="s">
        <v>2170</v>
      </c>
      <c r="R1107" s="178">
        <v>1</v>
      </c>
      <c r="S1107" s="178">
        <v>1</v>
      </c>
      <c r="T1107" s="194">
        <f t="shared" si="184"/>
        <v>43377</v>
      </c>
      <c r="U1107" s="195"/>
      <c r="V1107" s="170" t="s">
        <v>2075</v>
      </c>
      <c r="W1107" s="170" t="s">
        <v>2075</v>
      </c>
      <c r="X1107" s="194" t="s">
        <v>2069</v>
      </c>
      <c r="Y1107" s="194" t="s">
        <v>2070</v>
      </c>
      <c r="Z1107" s="194" t="s">
        <v>2071</v>
      </c>
      <c r="AA1107" s="194">
        <v>43206</v>
      </c>
      <c r="AB1107" s="194">
        <v>43257</v>
      </c>
      <c r="AC1107" s="173" t="s">
        <v>2065</v>
      </c>
      <c r="AD1107" s="197"/>
      <c r="AE1107" s="113">
        <f t="shared" si="173"/>
        <v>0</v>
      </c>
      <c r="AF1107" s="60">
        <f t="shared" si="174"/>
        <v>0</v>
      </c>
      <c r="AG1107" s="60">
        <f t="shared" si="175"/>
        <v>0</v>
      </c>
      <c r="AH1107" s="60">
        <f t="shared" si="176"/>
        <v>0</v>
      </c>
      <c r="AI1107" s="60">
        <f t="shared" si="177"/>
        <v>1</v>
      </c>
      <c r="AJ1107" s="60">
        <f t="shared" si="178"/>
        <v>0</v>
      </c>
      <c r="AK1107" s="60">
        <f t="shared" si="179"/>
        <v>0</v>
      </c>
      <c r="AL1107" s="60">
        <f t="shared" si="180"/>
        <v>0</v>
      </c>
      <c r="AM1107" s="60">
        <f t="shared" si="181"/>
        <v>0</v>
      </c>
      <c r="AN1107" s="60">
        <f t="shared" si="182"/>
        <v>1</v>
      </c>
      <c r="AP1107" s="359" t="s">
        <v>3549</v>
      </c>
    </row>
    <row r="1108" spans="1:42" ht="35.450000000000003" hidden="1" customHeight="1">
      <c r="A1108" s="26" t="s">
        <v>826</v>
      </c>
      <c r="B1108" s="34" t="s">
        <v>888</v>
      </c>
      <c r="C1108" s="26">
        <v>313721</v>
      </c>
      <c r="D1108" s="35" t="s">
        <v>61</v>
      </c>
      <c r="E1108" s="35" t="s">
        <v>906</v>
      </c>
      <c r="F1108" s="36">
        <v>2</v>
      </c>
      <c r="G1108" s="33"/>
      <c r="H1108" s="34">
        <v>1</v>
      </c>
      <c r="I1108" s="32"/>
      <c r="J1108" s="32"/>
      <c r="K1108" s="31"/>
      <c r="L1108" s="31"/>
      <c r="M1108" s="33"/>
      <c r="N1108" s="39">
        <v>504571.49</v>
      </c>
      <c r="O1108" s="40" t="s">
        <v>1901</v>
      </c>
      <c r="P1108" s="68">
        <v>1</v>
      </c>
      <c r="Q1108" s="95" t="s">
        <v>2170</v>
      </c>
      <c r="R1108" s="178">
        <v>1</v>
      </c>
      <c r="S1108" s="178">
        <v>1</v>
      </c>
      <c r="T1108" s="194">
        <f>AB1108+120</f>
        <v>43377</v>
      </c>
      <c r="U1108" s="195"/>
      <c r="V1108" s="170" t="s">
        <v>2072</v>
      </c>
      <c r="W1108" s="170" t="s">
        <v>2072</v>
      </c>
      <c r="X1108" s="194" t="s">
        <v>2069</v>
      </c>
      <c r="Y1108" s="194" t="s">
        <v>2070</v>
      </c>
      <c r="Z1108" s="194" t="s">
        <v>2071</v>
      </c>
      <c r="AA1108" s="194">
        <v>43206</v>
      </c>
      <c r="AB1108" s="194">
        <v>43257</v>
      </c>
      <c r="AC1108" s="173" t="s">
        <v>2073</v>
      </c>
      <c r="AD1108" s="197"/>
      <c r="AE1108" s="113">
        <f t="shared" si="173"/>
        <v>0</v>
      </c>
      <c r="AF1108" s="60">
        <f t="shared" si="174"/>
        <v>0</v>
      </c>
      <c r="AG1108" s="60">
        <f t="shared" si="175"/>
        <v>0</v>
      </c>
      <c r="AH1108" s="60">
        <f t="shared" si="176"/>
        <v>0</v>
      </c>
      <c r="AI1108" s="60">
        <f t="shared" si="177"/>
        <v>1</v>
      </c>
      <c r="AJ1108" s="60">
        <f t="shared" si="178"/>
        <v>0</v>
      </c>
      <c r="AK1108" s="60">
        <f t="shared" si="179"/>
        <v>0</v>
      </c>
      <c r="AL1108" s="60">
        <f t="shared" si="180"/>
        <v>0</v>
      </c>
      <c r="AM1108" s="60">
        <f t="shared" si="181"/>
        <v>0</v>
      </c>
      <c r="AN1108" s="60">
        <f t="shared" si="182"/>
        <v>1</v>
      </c>
      <c r="AP1108" s="359" t="s">
        <v>3549</v>
      </c>
    </row>
    <row r="1109" spans="1:42" ht="35.450000000000003" hidden="1" customHeight="1">
      <c r="A1109" s="26" t="s">
        <v>826</v>
      </c>
      <c r="B1109" s="34" t="s">
        <v>908</v>
      </c>
      <c r="C1109" s="26">
        <v>303663</v>
      </c>
      <c r="D1109" s="35" t="s">
        <v>909</v>
      </c>
      <c r="E1109" s="35" t="s">
        <v>910</v>
      </c>
      <c r="F1109" s="36">
        <v>1</v>
      </c>
      <c r="G1109" s="33"/>
      <c r="H1109" s="34">
        <v>1</v>
      </c>
      <c r="I1109" s="32"/>
      <c r="J1109" s="32"/>
      <c r="K1109" s="31"/>
      <c r="L1109" s="31"/>
      <c r="M1109" s="33"/>
      <c r="N1109" s="39">
        <v>3268867.99</v>
      </c>
      <c r="O1109" s="40" t="s">
        <v>1901</v>
      </c>
      <c r="P1109" s="68">
        <v>1</v>
      </c>
      <c r="Q1109" s="95" t="s">
        <v>2170</v>
      </c>
      <c r="R1109" s="347">
        <v>1</v>
      </c>
      <c r="S1109" s="100">
        <v>1</v>
      </c>
      <c r="T1109" s="198">
        <v>43304</v>
      </c>
      <c r="U1109" s="130"/>
      <c r="V1109" s="199" t="s">
        <v>2076</v>
      </c>
      <c r="W1109" s="199" t="s">
        <v>2076</v>
      </c>
      <c r="X1109" s="200">
        <v>43209</v>
      </c>
      <c r="Y1109" s="200">
        <v>43216</v>
      </c>
      <c r="Z1109" s="200">
        <v>43228</v>
      </c>
      <c r="AA1109" s="200">
        <v>43235</v>
      </c>
      <c r="AB1109" s="200">
        <v>43237</v>
      </c>
      <c r="AC1109" s="201" t="s">
        <v>1956</v>
      </c>
      <c r="AD1109" s="202">
        <v>3232604.53</v>
      </c>
      <c r="AE1109" s="113">
        <f t="shared" si="173"/>
        <v>0</v>
      </c>
      <c r="AF1109" s="60">
        <f t="shared" si="174"/>
        <v>0</v>
      </c>
      <c r="AG1109" s="60">
        <f t="shared" si="175"/>
        <v>0</v>
      </c>
      <c r="AH1109" s="60">
        <f t="shared" si="176"/>
        <v>0</v>
      </c>
      <c r="AI1109" s="60">
        <f t="shared" si="177"/>
        <v>1</v>
      </c>
      <c r="AJ1109" s="60">
        <f t="shared" si="178"/>
        <v>0</v>
      </c>
      <c r="AK1109" s="60">
        <f t="shared" si="179"/>
        <v>0</v>
      </c>
      <c r="AL1109" s="60">
        <f t="shared" si="180"/>
        <v>0</v>
      </c>
      <c r="AM1109" s="60">
        <f t="shared" si="181"/>
        <v>0</v>
      </c>
      <c r="AN1109" s="60">
        <f t="shared" si="182"/>
        <v>1</v>
      </c>
      <c r="AP1109" s="359" t="s">
        <v>3548</v>
      </c>
    </row>
    <row r="1110" spans="1:42" ht="28.5" hidden="1" customHeight="1">
      <c r="A1110" s="26" t="s">
        <v>526</v>
      </c>
      <c r="B1110" s="34" t="s">
        <v>527</v>
      </c>
      <c r="C1110" s="26">
        <v>303968</v>
      </c>
      <c r="D1110" s="35" t="s">
        <v>528</v>
      </c>
      <c r="E1110" s="35" t="s">
        <v>529</v>
      </c>
      <c r="F1110" s="36">
        <v>1</v>
      </c>
      <c r="G1110" s="33"/>
      <c r="H1110" s="34">
        <v>1</v>
      </c>
      <c r="I1110" s="32"/>
      <c r="J1110" s="32"/>
      <c r="K1110" s="31"/>
      <c r="L1110" s="31"/>
      <c r="M1110" s="33"/>
      <c r="N1110" s="39">
        <v>421084.28</v>
      </c>
      <c r="O1110" s="40" t="s">
        <v>1901</v>
      </c>
      <c r="P1110" s="68">
        <v>1</v>
      </c>
      <c r="Q1110" s="95" t="s">
        <v>1943</v>
      </c>
      <c r="R1110" s="123">
        <v>0.1</v>
      </c>
      <c r="S1110" s="347">
        <v>0.85</v>
      </c>
      <c r="T1110" s="98">
        <v>43416</v>
      </c>
      <c r="U1110" s="95"/>
      <c r="V1110" s="203" t="s">
        <v>2191</v>
      </c>
      <c r="W1110" s="95" t="s">
        <v>2192</v>
      </c>
      <c r="X1110" s="95"/>
      <c r="Y1110" s="98">
        <v>43320</v>
      </c>
      <c r="Z1110" s="98">
        <v>43332</v>
      </c>
      <c r="AA1110" s="95"/>
      <c r="AB1110" s="98">
        <v>43353</v>
      </c>
      <c r="AC1110" s="95" t="s">
        <v>1950</v>
      </c>
      <c r="AD1110" s="125">
        <v>334843.13</v>
      </c>
      <c r="AE1110" s="113">
        <f t="shared" si="173"/>
        <v>0</v>
      </c>
      <c r="AF1110" s="60">
        <f t="shared" si="174"/>
        <v>0</v>
      </c>
      <c r="AG1110" s="60">
        <f t="shared" si="175"/>
        <v>0</v>
      </c>
      <c r="AH1110" s="60">
        <f t="shared" si="176"/>
        <v>1</v>
      </c>
      <c r="AI1110" s="60">
        <f t="shared" si="177"/>
        <v>0</v>
      </c>
      <c r="AJ1110" s="60">
        <f t="shared" si="178"/>
        <v>0</v>
      </c>
      <c r="AK1110" s="60">
        <f t="shared" si="179"/>
        <v>0</v>
      </c>
      <c r="AL1110" s="60">
        <f t="shared" si="180"/>
        <v>0</v>
      </c>
      <c r="AM1110" s="60">
        <f t="shared" si="181"/>
        <v>1</v>
      </c>
      <c r="AN1110" s="60">
        <f t="shared" si="182"/>
        <v>0</v>
      </c>
      <c r="AP1110" s="318" t="s">
        <v>3548</v>
      </c>
    </row>
    <row r="1111" spans="1:42" ht="28.5" hidden="1" customHeight="1">
      <c r="A1111" s="26" t="s">
        <v>526</v>
      </c>
      <c r="B1111" s="34" t="s">
        <v>527</v>
      </c>
      <c r="C1111" s="26">
        <v>314901</v>
      </c>
      <c r="D1111" s="35" t="s">
        <v>530</v>
      </c>
      <c r="E1111" s="35" t="s">
        <v>531</v>
      </c>
      <c r="F1111" s="36">
        <v>1</v>
      </c>
      <c r="G1111" s="33"/>
      <c r="H1111" s="34">
        <v>1</v>
      </c>
      <c r="I1111" s="32"/>
      <c r="J1111" s="32"/>
      <c r="K1111" s="31"/>
      <c r="L1111" s="31"/>
      <c r="M1111" s="33"/>
      <c r="N1111" s="39">
        <v>591286.35</v>
      </c>
      <c r="O1111" s="40" t="s">
        <v>1901</v>
      </c>
      <c r="P1111" s="68">
        <v>1</v>
      </c>
      <c r="Q1111" s="95" t="s">
        <v>1943</v>
      </c>
      <c r="R1111" s="123">
        <v>0.2</v>
      </c>
      <c r="S1111" s="347">
        <v>0.8</v>
      </c>
      <c r="T1111" s="98">
        <v>43401</v>
      </c>
      <c r="U1111" s="95"/>
      <c r="V1111" s="203" t="s">
        <v>2191</v>
      </c>
      <c r="W1111" s="95" t="s">
        <v>2193</v>
      </c>
      <c r="X1111" s="95"/>
      <c r="Y1111" s="98">
        <v>43320</v>
      </c>
      <c r="Z1111" s="98">
        <v>43332</v>
      </c>
      <c r="AA1111" s="95"/>
      <c r="AB1111" s="98">
        <v>43353</v>
      </c>
      <c r="AC1111" s="95" t="s">
        <v>1950</v>
      </c>
      <c r="AD1111" s="125">
        <v>588344.62</v>
      </c>
      <c r="AE1111" s="113">
        <f t="shared" si="173"/>
        <v>0</v>
      </c>
      <c r="AF1111" s="60">
        <f t="shared" si="174"/>
        <v>0</v>
      </c>
      <c r="AG1111" s="60">
        <f t="shared" si="175"/>
        <v>0</v>
      </c>
      <c r="AH1111" s="60">
        <f t="shared" si="176"/>
        <v>1</v>
      </c>
      <c r="AI1111" s="60">
        <f t="shared" si="177"/>
        <v>0</v>
      </c>
      <c r="AJ1111" s="60">
        <f t="shared" si="178"/>
        <v>0</v>
      </c>
      <c r="AK1111" s="60">
        <f t="shared" si="179"/>
        <v>0</v>
      </c>
      <c r="AL1111" s="60">
        <f t="shared" si="180"/>
        <v>0</v>
      </c>
      <c r="AM1111" s="60">
        <f t="shared" si="181"/>
        <v>1</v>
      </c>
      <c r="AN1111" s="60">
        <f t="shared" si="182"/>
        <v>0</v>
      </c>
      <c r="AP1111" s="318" t="s">
        <v>3548</v>
      </c>
    </row>
    <row r="1112" spans="1:42" ht="28.5" hidden="1" customHeight="1">
      <c r="A1112" s="26" t="s">
        <v>526</v>
      </c>
      <c r="B1112" s="34" t="s">
        <v>527</v>
      </c>
      <c r="C1112" s="26">
        <v>314903</v>
      </c>
      <c r="D1112" s="35" t="s">
        <v>532</v>
      </c>
      <c r="E1112" s="35" t="s">
        <v>533</v>
      </c>
      <c r="F1112" s="36">
        <v>1</v>
      </c>
      <c r="G1112" s="33"/>
      <c r="H1112" s="34">
        <v>1</v>
      </c>
      <c r="I1112" s="32"/>
      <c r="J1112" s="32"/>
      <c r="K1112" s="31"/>
      <c r="L1112" s="31"/>
      <c r="M1112" s="33"/>
      <c r="N1112" s="39">
        <v>318600.40999999997</v>
      </c>
      <c r="O1112" s="40" t="s">
        <v>1901</v>
      </c>
      <c r="P1112" s="68">
        <v>1</v>
      </c>
      <c r="Q1112" s="95" t="s">
        <v>1943</v>
      </c>
      <c r="R1112" s="123">
        <v>0.2</v>
      </c>
      <c r="S1112" s="347">
        <v>0.8</v>
      </c>
      <c r="T1112" s="98">
        <v>43416</v>
      </c>
      <c r="U1112" s="95"/>
      <c r="V1112" s="203" t="s">
        <v>2191</v>
      </c>
      <c r="W1112" s="95" t="s">
        <v>2194</v>
      </c>
      <c r="X1112" s="95"/>
      <c r="Y1112" s="98">
        <v>43320</v>
      </c>
      <c r="Z1112" s="98">
        <v>43332</v>
      </c>
      <c r="AA1112" s="95"/>
      <c r="AB1112" s="98">
        <v>43353</v>
      </c>
      <c r="AC1112" s="95" t="s">
        <v>1950</v>
      </c>
      <c r="AD1112" s="125">
        <v>285324.63</v>
      </c>
      <c r="AE1112" s="113">
        <f t="shared" si="173"/>
        <v>0</v>
      </c>
      <c r="AF1112" s="60">
        <f t="shared" si="174"/>
        <v>0</v>
      </c>
      <c r="AG1112" s="60">
        <f t="shared" si="175"/>
        <v>0</v>
      </c>
      <c r="AH1112" s="60">
        <f t="shared" si="176"/>
        <v>1</v>
      </c>
      <c r="AI1112" s="60">
        <f t="shared" si="177"/>
        <v>0</v>
      </c>
      <c r="AJ1112" s="60">
        <f t="shared" si="178"/>
        <v>0</v>
      </c>
      <c r="AK1112" s="60">
        <f t="shared" si="179"/>
        <v>0</v>
      </c>
      <c r="AL1112" s="60">
        <f t="shared" si="180"/>
        <v>0</v>
      </c>
      <c r="AM1112" s="60">
        <f t="shared" si="181"/>
        <v>1</v>
      </c>
      <c r="AN1112" s="60">
        <f t="shared" si="182"/>
        <v>0</v>
      </c>
      <c r="AP1112" s="318" t="s">
        <v>3548</v>
      </c>
    </row>
    <row r="1113" spans="1:42" ht="28.5" hidden="1" customHeight="1">
      <c r="A1113" s="26" t="s">
        <v>526</v>
      </c>
      <c r="B1113" s="34" t="s">
        <v>527</v>
      </c>
      <c r="C1113" s="26">
        <v>303987</v>
      </c>
      <c r="D1113" s="35" t="s">
        <v>534</v>
      </c>
      <c r="E1113" s="35" t="s">
        <v>535</v>
      </c>
      <c r="F1113" s="36">
        <v>1</v>
      </c>
      <c r="G1113" s="33"/>
      <c r="H1113" s="34">
        <v>1</v>
      </c>
      <c r="I1113" s="438"/>
      <c r="J1113" s="438"/>
      <c r="K1113" s="31"/>
      <c r="L1113" s="31"/>
      <c r="M1113" s="33"/>
      <c r="N1113" s="39">
        <v>946827.8</v>
      </c>
      <c r="O1113" s="40" t="s">
        <v>1901</v>
      </c>
      <c r="P1113" s="68">
        <v>1</v>
      </c>
      <c r="Q1113" s="95" t="s">
        <v>1943</v>
      </c>
      <c r="R1113" s="123">
        <v>0.12</v>
      </c>
      <c r="S1113" s="347">
        <v>0.85</v>
      </c>
      <c r="T1113" s="98">
        <v>43401</v>
      </c>
      <c r="U1113" s="95"/>
      <c r="V1113" s="203" t="s">
        <v>2191</v>
      </c>
      <c r="W1113" s="95" t="s">
        <v>2195</v>
      </c>
      <c r="X1113" s="95"/>
      <c r="Y1113" s="98">
        <v>43320</v>
      </c>
      <c r="Z1113" s="98">
        <v>43332</v>
      </c>
      <c r="AA1113" s="95"/>
      <c r="AB1113" s="98">
        <v>43353</v>
      </c>
      <c r="AC1113" s="95" t="s">
        <v>1950</v>
      </c>
      <c r="AD1113" s="125">
        <v>753354.56</v>
      </c>
      <c r="AE1113" s="113">
        <f t="shared" si="173"/>
        <v>0</v>
      </c>
      <c r="AF1113" s="60">
        <f t="shared" si="174"/>
        <v>0</v>
      </c>
      <c r="AG1113" s="60">
        <f t="shared" si="175"/>
        <v>0</v>
      </c>
      <c r="AH1113" s="60">
        <f t="shared" si="176"/>
        <v>1</v>
      </c>
      <c r="AI1113" s="60">
        <f t="shared" si="177"/>
        <v>0</v>
      </c>
      <c r="AJ1113" s="60">
        <f t="shared" si="178"/>
        <v>0</v>
      </c>
      <c r="AK1113" s="60">
        <f t="shared" si="179"/>
        <v>0</v>
      </c>
      <c r="AL1113" s="60">
        <f t="shared" si="180"/>
        <v>0</v>
      </c>
      <c r="AM1113" s="60">
        <f t="shared" si="181"/>
        <v>1</v>
      </c>
      <c r="AN1113" s="60">
        <f t="shared" si="182"/>
        <v>0</v>
      </c>
      <c r="AP1113" s="318" t="s">
        <v>3548</v>
      </c>
    </row>
    <row r="1114" spans="1:42" ht="28.5" hidden="1" customHeight="1">
      <c r="A1114" s="26" t="s">
        <v>526</v>
      </c>
      <c r="B1114" s="34" t="s">
        <v>527</v>
      </c>
      <c r="C1114" s="26">
        <v>314908</v>
      </c>
      <c r="D1114" s="35" t="s">
        <v>536</v>
      </c>
      <c r="E1114" s="35" t="s">
        <v>537</v>
      </c>
      <c r="F1114" s="36">
        <v>2</v>
      </c>
      <c r="G1114" s="33"/>
      <c r="H1114" s="34">
        <v>1</v>
      </c>
      <c r="I1114" s="438"/>
      <c r="J1114" s="438"/>
      <c r="K1114" s="31"/>
      <c r="L1114" s="31"/>
      <c r="M1114" s="33"/>
      <c r="N1114" s="39">
        <v>624418.88</v>
      </c>
      <c r="O1114" s="40" t="s">
        <v>1901</v>
      </c>
      <c r="P1114" s="68">
        <v>1</v>
      </c>
      <c r="Q1114" s="95" t="s">
        <v>1943</v>
      </c>
      <c r="R1114" s="123">
        <v>0.2</v>
      </c>
      <c r="S1114" s="347">
        <v>0.5</v>
      </c>
      <c r="T1114" s="98">
        <v>43401</v>
      </c>
      <c r="U1114" s="95"/>
      <c r="V1114" s="203" t="s">
        <v>2191</v>
      </c>
      <c r="W1114" s="95" t="s">
        <v>2196</v>
      </c>
      <c r="X1114" s="95"/>
      <c r="Y1114" s="98">
        <v>43320</v>
      </c>
      <c r="Z1114" s="98">
        <v>43332</v>
      </c>
      <c r="AA1114" s="95"/>
      <c r="AB1114" s="98">
        <v>43353</v>
      </c>
      <c r="AC1114" s="95" t="s">
        <v>1950</v>
      </c>
      <c r="AD1114" s="125">
        <v>558710.14</v>
      </c>
      <c r="AE1114" s="113">
        <f t="shared" si="173"/>
        <v>0</v>
      </c>
      <c r="AF1114" s="60">
        <f t="shared" si="174"/>
        <v>0</v>
      </c>
      <c r="AG1114" s="60">
        <f t="shared" si="175"/>
        <v>0</v>
      </c>
      <c r="AH1114" s="60">
        <f t="shared" si="176"/>
        <v>1</v>
      </c>
      <c r="AI1114" s="60">
        <f t="shared" si="177"/>
        <v>0</v>
      </c>
      <c r="AJ1114" s="60">
        <f t="shared" si="178"/>
        <v>0</v>
      </c>
      <c r="AK1114" s="60">
        <f t="shared" si="179"/>
        <v>0</v>
      </c>
      <c r="AL1114" s="60">
        <f t="shared" si="180"/>
        <v>0</v>
      </c>
      <c r="AM1114" s="60">
        <f t="shared" si="181"/>
        <v>1</v>
      </c>
      <c r="AN1114" s="60">
        <f t="shared" si="182"/>
        <v>0</v>
      </c>
      <c r="AP1114" s="318" t="s">
        <v>3548</v>
      </c>
    </row>
    <row r="1115" spans="1:42" ht="28.5" hidden="1" customHeight="1">
      <c r="A1115" s="26" t="s">
        <v>526</v>
      </c>
      <c r="B1115" s="34" t="s">
        <v>527</v>
      </c>
      <c r="C1115" s="26"/>
      <c r="D1115" s="35" t="s">
        <v>538</v>
      </c>
      <c r="E1115" s="35" t="s">
        <v>539</v>
      </c>
      <c r="F1115" s="36">
        <v>2</v>
      </c>
      <c r="G1115" s="33"/>
      <c r="H1115" s="34">
        <v>1</v>
      </c>
      <c r="I1115" s="32"/>
      <c r="J1115" s="32"/>
      <c r="K1115" s="31"/>
      <c r="L1115" s="31"/>
      <c r="M1115" s="33"/>
      <c r="N1115" s="39">
        <v>1811677.5</v>
      </c>
      <c r="O1115" s="40" t="s">
        <v>1901</v>
      </c>
      <c r="P1115" s="68">
        <v>1</v>
      </c>
      <c r="Q1115" s="95" t="s">
        <v>1943</v>
      </c>
      <c r="R1115" s="123">
        <v>0.2</v>
      </c>
      <c r="S1115" s="347">
        <v>0.8</v>
      </c>
      <c r="T1115" s="98">
        <v>43446</v>
      </c>
      <c r="U1115" s="95"/>
      <c r="V1115" s="203" t="s">
        <v>2191</v>
      </c>
      <c r="W1115" s="95" t="s">
        <v>2197</v>
      </c>
      <c r="X1115" s="95"/>
      <c r="Y1115" s="98">
        <v>43320</v>
      </c>
      <c r="Z1115" s="98">
        <v>43332</v>
      </c>
      <c r="AA1115" s="95"/>
      <c r="AB1115" s="98">
        <v>43353</v>
      </c>
      <c r="AC1115" s="95" t="s">
        <v>1950</v>
      </c>
      <c r="AD1115" s="125">
        <v>1622321.51</v>
      </c>
      <c r="AE1115" s="113">
        <f t="shared" si="173"/>
        <v>0</v>
      </c>
      <c r="AF1115" s="60">
        <f t="shared" si="174"/>
        <v>0</v>
      </c>
      <c r="AG1115" s="60">
        <f t="shared" si="175"/>
        <v>0</v>
      </c>
      <c r="AH1115" s="60">
        <f t="shared" si="176"/>
        <v>1</v>
      </c>
      <c r="AI1115" s="60">
        <f t="shared" si="177"/>
        <v>0</v>
      </c>
      <c r="AJ1115" s="60">
        <f t="shared" si="178"/>
        <v>0</v>
      </c>
      <c r="AK1115" s="60">
        <f t="shared" si="179"/>
        <v>0</v>
      </c>
      <c r="AL1115" s="60">
        <f t="shared" si="180"/>
        <v>0</v>
      </c>
      <c r="AM1115" s="60">
        <f t="shared" si="181"/>
        <v>1</v>
      </c>
      <c r="AN1115" s="60">
        <f t="shared" si="182"/>
        <v>0</v>
      </c>
      <c r="AP1115" s="318" t="s">
        <v>3548</v>
      </c>
    </row>
    <row r="1116" spans="1:42" ht="28.5" hidden="1" customHeight="1">
      <c r="A1116" s="26" t="s">
        <v>526</v>
      </c>
      <c r="B1116" s="34" t="s">
        <v>527</v>
      </c>
      <c r="C1116" s="26">
        <v>314907</v>
      </c>
      <c r="D1116" s="35" t="s">
        <v>540</v>
      </c>
      <c r="E1116" s="35" t="s">
        <v>541</v>
      </c>
      <c r="F1116" s="36">
        <v>2</v>
      </c>
      <c r="G1116" s="33"/>
      <c r="H1116" s="34">
        <v>1</v>
      </c>
      <c r="I1116" s="32"/>
      <c r="J1116" s="32"/>
      <c r="K1116" s="31"/>
      <c r="L1116" s="31"/>
      <c r="M1116" s="33"/>
      <c r="N1116" s="39">
        <v>564410.03</v>
      </c>
      <c r="O1116" s="40" t="s">
        <v>1901</v>
      </c>
      <c r="P1116" s="68">
        <v>1</v>
      </c>
      <c r="Q1116" s="95" t="s">
        <v>1943</v>
      </c>
      <c r="R1116" s="123">
        <v>0.2</v>
      </c>
      <c r="S1116" s="347">
        <v>0.7</v>
      </c>
      <c r="T1116" s="98">
        <v>43446</v>
      </c>
      <c r="U1116" s="95"/>
      <c r="V1116" s="203" t="s">
        <v>2191</v>
      </c>
      <c r="W1116" s="95" t="s">
        <v>2198</v>
      </c>
      <c r="X1116" s="95"/>
      <c r="Y1116" s="98">
        <v>43320</v>
      </c>
      <c r="Z1116" s="98">
        <v>43332</v>
      </c>
      <c r="AA1116" s="95"/>
      <c r="AB1116" s="98">
        <v>43353</v>
      </c>
      <c r="AC1116" s="95" t="s">
        <v>1950</v>
      </c>
      <c r="AD1116" s="125">
        <v>504908.55</v>
      </c>
      <c r="AE1116" s="113">
        <f t="shared" si="173"/>
        <v>0</v>
      </c>
      <c r="AF1116" s="60">
        <f t="shared" si="174"/>
        <v>0</v>
      </c>
      <c r="AG1116" s="60">
        <f t="shared" si="175"/>
        <v>0</v>
      </c>
      <c r="AH1116" s="60">
        <f t="shared" si="176"/>
        <v>1</v>
      </c>
      <c r="AI1116" s="60">
        <f t="shared" si="177"/>
        <v>0</v>
      </c>
      <c r="AJ1116" s="60">
        <f t="shared" si="178"/>
        <v>0</v>
      </c>
      <c r="AK1116" s="60">
        <f t="shared" si="179"/>
        <v>0</v>
      </c>
      <c r="AL1116" s="60">
        <f t="shared" si="180"/>
        <v>0</v>
      </c>
      <c r="AM1116" s="60">
        <f t="shared" si="181"/>
        <v>1</v>
      </c>
      <c r="AN1116" s="60">
        <f t="shared" si="182"/>
        <v>0</v>
      </c>
      <c r="AP1116" s="318" t="s">
        <v>3548</v>
      </c>
    </row>
    <row r="1117" spans="1:42" ht="28.5" hidden="1" customHeight="1">
      <c r="A1117" s="26" t="s">
        <v>526</v>
      </c>
      <c r="B1117" s="34" t="s">
        <v>542</v>
      </c>
      <c r="C1117" s="26">
        <v>304108</v>
      </c>
      <c r="D1117" s="35" t="s">
        <v>543</v>
      </c>
      <c r="E1117" s="35" t="s">
        <v>544</v>
      </c>
      <c r="F1117" s="36">
        <v>1</v>
      </c>
      <c r="G1117" s="33"/>
      <c r="H1117" s="34">
        <v>1</v>
      </c>
      <c r="I1117" s="32"/>
      <c r="J1117" s="32"/>
      <c r="K1117" s="31"/>
      <c r="L1117" s="31"/>
      <c r="M1117" s="33"/>
      <c r="N1117" s="39">
        <v>1012007.31</v>
      </c>
      <c r="O1117" s="40" t="s">
        <v>1901</v>
      </c>
      <c r="P1117" s="68">
        <v>1</v>
      </c>
      <c r="Q1117" s="95" t="s">
        <v>1943</v>
      </c>
      <c r="R1117" s="100">
        <v>0.67</v>
      </c>
      <c r="S1117" s="317">
        <v>0.83</v>
      </c>
      <c r="T1117" s="95"/>
      <c r="U1117" s="95"/>
      <c r="V1117" s="95"/>
      <c r="W1117" s="99" t="s">
        <v>2112</v>
      </c>
      <c r="X1117" s="204">
        <v>43224</v>
      </c>
      <c r="Y1117" s="204">
        <v>43236</v>
      </c>
      <c r="Z1117" s="204">
        <v>43254</v>
      </c>
      <c r="AA1117" s="205">
        <v>43258</v>
      </c>
      <c r="AB1117" s="101">
        <v>43284</v>
      </c>
      <c r="AC1117" s="99" t="s">
        <v>2113</v>
      </c>
      <c r="AD1117" s="206">
        <v>989436.07</v>
      </c>
      <c r="AE1117" s="113">
        <f t="shared" si="173"/>
        <v>0</v>
      </c>
      <c r="AF1117" s="60">
        <f t="shared" si="174"/>
        <v>0</v>
      </c>
      <c r="AG1117" s="60">
        <f t="shared" si="175"/>
        <v>0</v>
      </c>
      <c r="AH1117" s="60">
        <f t="shared" si="176"/>
        <v>1</v>
      </c>
      <c r="AI1117" s="60">
        <f t="shared" si="177"/>
        <v>0</v>
      </c>
      <c r="AJ1117" s="60">
        <f t="shared" si="178"/>
        <v>0</v>
      </c>
      <c r="AK1117" s="60">
        <f t="shared" si="179"/>
        <v>0</v>
      </c>
      <c r="AL1117" s="60">
        <f t="shared" si="180"/>
        <v>0</v>
      </c>
      <c r="AM1117" s="60">
        <f t="shared" si="181"/>
        <v>1</v>
      </c>
      <c r="AN1117" s="60">
        <f t="shared" si="182"/>
        <v>0</v>
      </c>
      <c r="AP1117" s="318" t="s">
        <v>3548</v>
      </c>
    </row>
    <row r="1118" spans="1:42" ht="28.5" hidden="1" customHeight="1">
      <c r="A1118" s="26" t="s">
        <v>526</v>
      </c>
      <c r="B1118" s="34" t="s">
        <v>542</v>
      </c>
      <c r="C1118" s="26">
        <v>315403</v>
      </c>
      <c r="D1118" s="35" t="s">
        <v>545</v>
      </c>
      <c r="E1118" s="35" t="s">
        <v>544</v>
      </c>
      <c r="F1118" s="36">
        <v>1</v>
      </c>
      <c r="G1118" s="33"/>
      <c r="H1118" s="34">
        <v>1</v>
      </c>
      <c r="I1118" s="32"/>
      <c r="J1118" s="32"/>
      <c r="K1118" s="31"/>
      <c r="L1118" s="31"/>
      <c r="M1118" s="33"/>
      <c r="N1118" s="39">
        <v>3465288.73</v>
      </c>
      <c r="O1118" s="40" t="s">
        <v>1901</v>
      </c>
      <c r="P1118" s="68">
        <v>1</v>
      </c>
      <c r="Q1118" s="95" t="s">
        <v>1943</v>
      </c>
      <c r="R1118" s="100">
        <v>0.94</v>
      </c>
      <c r="S1118" s="317">
        <v>0.99</v>
      </c>
      <c r="T1118" s="95"/>
      <c r="U1118" s="95"/>
      <c r="V1118" s="95"/>
      <c r="W1118" s="99" t="s">
        <v>2114</v>
      </c>
      <c r="X1118" s="204">
        <v>43224</v>
      </c>
      <c r="Y1118" s="204">
        <v>43236</v>
      </c>
      <c r="Z1118" s="204">
        <v>43254</v>
      </c>
      <c r="AA1118" s="205">
        <v>43258</v>
      </c>
      <c r="AB1118" s="101">
        <v>43284</v>
      </c>
      <c r="AC1118" s="99" t="s">
        <v>2113</v>
      </c>
      <c r="AD1118" s="206">
        <v>3379251.62</v>
      </c>
      <c r="AE1118" s="113">
        <f t="shared" si="173"/>
        <v>0</v>
      </c>
      <c r="AF1118" s="60">
        <f t="shared" si="174"/>
        <v>0</v>
      </c>
      <c r="AG1118" s="60">
        <f t="shared" si="175"/>
        <v>0</v>
      </c>
      <c r="AH1118" s="60">
        <f t="shared" si="176"/>
        <v>1</v>
      </c>
      <c r="AI1118" s="60">
        <f t="shared" si="177"/>
        <v>0</v>
      </c>
      <c r="AJ1118" s="60">
        <f t="shared" si="178"/>
        <v>0</v>
      </c>
      <c r="AK1118" s="60">
        <f t="shared" si="179"/>
        <v>0</v>
      </c>
      <c r="AL1118" s="60">
        <f t="shared" si="180"/>
        <v>0</v>
      </c>
      <c r="AM1118" s="60">
        <f t="shared" si="181"/>
        <v>1</v>
      </c>
      <c r="AN1118" s="60">
        <f t="shared" si="182"/>
        <v>0</v>
      </c>
      <c r="AP1118" s="318" t="s">
        <v>3548</v>
      </c>
    </row>
    <row r="1119" spans="1:42" ht="27" hidden="1" customHeight="1">
      <c r="A1119" s="26" t="s">
        <v>526</v>
      </c>
      <c r="B1119" s="34" t="s">
        <v>542</v>
      </c>
      <c r="C1119" s="26">
        <v>304104</v>
      </c>
      <c r="D1119" s="35" t="s">
        <v>546</v>
      </c>
      <c r="E1119" s="35" t="s">
        <v>544</v>
      </c>
      <c r="F1119" s="36">
        <v>2</v>
      </c>
      <c r="G1119" s="33"/>
      <c r="H1119" s="34">
        <v>1</v>
      </c>
      <c r="I1119" s="32"/>
      <c r="J1119" s="32"/>
      <c r="K1119" s="31"/>
      <c r="L1119" s="31"/>
      <c r="M1119" s="33"/>
      <c r="N1119" s="39">
        <v>4433497.5199999996</v>
      </c>
      <c r="O1119" s="40" t="s">
        <v>1901</v>
      </c>
      <c r="P1119" s="68">
        <v>1</v>
      </c>
      <c r="Q1119" s="95" t="s">
        <v>1943</v>
      </c>
      <c r="R1119" s="100">
        <v>0.91</v>
      </c>
      <c r="S1119" s="317">
        <v>0.91</v>
      </c>
      <c r="T1119" s="95"/>
      <c r="U1119" s="95"/>
      <c r="V1119" s="95"/>
      <c r="W1119" s="99" t="s">
        <v>2115</v>
      </c>
      <c r="X1119" s="204">
        <v>43224</v>
      </c>
      <c r="Y1119" s="204">
        <v>43236</v>
      </c>
      <c r="Z1119" s="204">
        <v>43254</v>
      </c>
      <c r="AA1119" s="205">
        <v>43258</v>
      </c>
      <c r="AB1119" s="101">
        <v>43284</v>
      </c>
      <c r="AC1119" s="99" t="s">
        <v>2113</v>
      </c>
      <c r="AD1119" s="206">
        <v>4323276.6900000004</v>
      </c>
      <c r="AE1119" s="113">
        <f t="shared" si="173"/>
        <v>0</v>
      </c>
      <c r="AF1119" s="60">
        <f t="shared" si="174"/>
        <v>0</v>
      </c>
      <c r="AG1119" s="60">
        <f t="shared" si="175"/>
        <v>0</v>
      </c>
      <c r="AH1119" s="60">
        <f t="shared" si="176"/>
        <v>1</v>
      </c>
      <c r="AI1119" s="60">
        <f t="shared" si="177"/>
        <v>0</v>
      </c>
      <c r="AJ1119" s="60">
        <f t="shared" si="178"/>
        <v>0</v>
      </c>
      <c r="AK1119" s="60">
        <f t="shared" si="179"/>
        <v>0</v>
      </c>
      <c r="AL1119" s="60">
        <f t="shared" si="180"/>
        <v>0</v>
      </c>
      <c r="AM1119" s="60">
        <f t="shared" si="181"/>
        <v>1</v>
      </c>
      <c r="AN1119" s="60">
        <f t="shared" si="182"/>
        <v>0</v>
      </c>
      <c r="AP1119" s="318" t="s">
        <v>3548</v>
      </c>
    </row>
    <row r="1120" spans="1:42" ht="27" hidden="1" customHeight="1">
      <c r="A1120" s="26" t="s">
        <v>526</v>
      </c>
      <c r="B1120" s="34" t="s">
        <v>542</v>
      </c>
      <c r="C1120" s="26">
        <v>304115</v>
      </c>
      <c r="D1120" s="35" t="s">
        <v>548</v>
      </c>
      <c r="E1120" s="35" t="s">
        <v>544</v>
      </c>
      <c r="F1120" s="36">
        <v>2</v>
      </c>
      <c r="G1120" s="33"/>
      <c r="H1120" s="34">
        <v>1</v>
      </c>
      <c r="I1120" s="32"/>
      <c r="J1120" s="32"/>
      <c r="K1120" s="31"/>
      <c r="L1120" s="31"/>
      <c r="M1120" s="33"/>
      <c r="N1120" s="39">
        <v>1642134.89</v>
      </c>
      <c r="O1120" s="40" t="s">
        <v>1901</v>
      </c>
      <c r="P1120" s="68">
        <v>1</v>
      </c>
      <c r="Q1120" s="95" t="s">
        <v>1943</v>
      </c>
      <c r="R1120" s="100">
        <v>0.82</v>
      </c>
      <c r="S1120" s="317">
        <v>0.99</v>
      </c>
      <c r="T1120" s="95"/>
      <c r="U1120" s="95"/>
      <c r="V1120" s="95"/>
      <c r="W1120" s="99" t="s">
        <v>2112</v>
      </c>
      <c r="X1120" s="204">
        <v>43224</v>
      </c>
      <c r="Y1120" s="204">
        <v>43236</v>
      </c>
      <c r="Z1120" s="204">
        <v>43254</v>
      </c>
      <c r="AA1120" s="205">
        <v>43258</v>
      </c>
      <c r="AB1120" s="101">
        <v>43284</v>
      </c>
      <c r="AC1120" s="99" t="s">
        <v>2113</v>
      </c>
      <c r="AD1120" s="206">
        <v>1601120.29</v>
      </c>
      <c r="AE1120" s="113">
        <f t="shared" si="173"/>
        <v>0</v>
      </c>
      <c r="AF1120" s="60">
        <f t="shared" si="174"/>
        <v>0</v>
      </c>
      <c r="AG1120" s="60">
        <f t="shared" si="175"/>
        <v>0</v>
      </c>
      <c r="AH1120" s="60">
        <f t="shared" si="176"/>
        <v>1</v>
      </c>
      <c r="AI1120" s="60">
        <f t="shared" si="177"/>
        <v>0</v>
      </c>
      <c r="AJ1120" s="60">
        <f t="shared" si="178"/>
        <v>0</v>
      </c>
      <c r="AK1120" s="60">
        <f t="shared" si="179"/>
        <v>0</v>
      </c>
      <c r="AL1120" s="60">
        <f t="shared" si="180"/>
        <v>0</v>
      </c>
      <c r="AM1120" s="60">
        <f t="shared" si="181"/>
        <v>1</v>
      </c>
      <c r="AN1120" s="60">
        <f t="shared" si="182"/>
        <v>0</v>
      </c>
      <c r="AP1120" s="318" t="s">
        <v>3548</v>
      </c>
    </row>
    <row r="1121" spans="1:42" ht="27" hidden="1" customHeight="1">
      <c r="A1121" s="26" t="s">
        <v>526</v>
      </c>
      <c r="B1121" s="34" t="s">
        <v>542</v>
      </c>
      <c r="C1121" s="26">
        <v>304118</v>
      </c>
      <c r="D1121" s="35" t="s">
        <v>549</v>
      </c>
      <c r="E1121" s="35" t="s">
        <v>544</v>
      </c>
      <c r="F1121" s="36">
        <v>2</v>
      </c>
      <c r="G1121" s="33"/>
      <c r="H1121" s="34">
        <v>1</v>
      </c>
      <c r="I1121" s="32"/>
      <c r="J1121" s="32"/>
      <c r="K1121" s="31"/>
      <c r="L1121" s="31"/>
      <c r="M1121" s="33"/>
      <c r="N1121" s="39">
        <v>1550067.26</v>
      </c>
      <c r="O1121" s="40" t="s">
        <v>1901</v>
      </c>
      <c r="P1121" s="68">
        <v>1</v>
      </c>
      <c r="Q1121" s="95" t="s">
        <v>1943</v>
      </c>
      <c r="R1121" s="100">
        <v>0.76</v>
      </c>
      <c r="S1121" s="317">
        <v>0.99</v>
      </c>
      <c r="T1121" s="95"/>
      <c r="U1121" s="95"/>
      <c r="V1121" s="95"/>
      <c r="W1121" s="99" t="s">
        <v>2112</v>
      </c>
      <c r="X1121" s="204">
        <v>43224</v>
      </c>
      <c r="Y1121" s="204">
        <v>43236</v>
      </c>
      <c r="Z1121" s="204">
        <v>43254</v>
      </c>
      <c r="AA1121" s="205">
        <v>43258</v>
      </c>
      <c r="AB1121" s="101">
        <v>43284</v>
      </c>
      <c r="AC1121" s="99" t="s">
        <v>2113</v>
      </c>
      <c r="AD1121" s="206">
        <v>1511066.11</v>
      </c>
      <c r="AE1121" s="113">
        <f t="shared" si="173"/>
        <v>0</v>
      </c>
      <c r="AF1121" s="60">
        <f t="shared" si="174"/>
        <v>0</v>
      </c>
      <c r="AG1121" s="60">
        <f t="shared" si="175"/>
        <v>0</v>
      </c>
      <c r="AH1121" s="60">
        <f t="shared" si="176"/>
        <v>1</v>
      </c>
      <c r="AI1121" s="60">
        <f t="shared" si="177"/>
        <v>0</v>
      </c>
      <c r="AJ1121" s="60">
        <f t="shared" si="178"/>
        <v>0</v>
      </c>
      <c r="AK1121" s="60">
        <f t="shared" si="179"/>
        <v>0</v>
      </c>
      <c r="AL1121" s="60">
        <f t="shared" si="180"/>
        <v>0</v>
      </c>
      <c r="AM1121" s="60">
        <f t="shared" si="181"/>
        <v>1</v>
      </c>
      <c r="AN1121" s="60">
        <f t="shared" si="182"/>
        <v>0</v>
      </c>
      <c r="AP1121" s="318" t="s">
        <v>3548</v>
      </c>
    </row>
    <row r="1122" spans="1:42" ht="27" hidden="1" customHeight="1">
      <c r="A1122" s="26" t="s">
        <v>526</v>
      </c>
      <c r="B1122" s="34" t="s">
        <v>542</v>
      </c>
      <c r="C1122" s="26">
        <v>315401</v>
      </c>
      <c r="D1122" s="35" t="s">
        <v>547</v>
      </c>
      <c r="E1122" s="35" t="s">
        <v>544</v>
      </c>
      <c r="F1122" s="36">
        <v>2</v>
      </c>
      <c r="G1122" s="33"/>
      <c r="H1122" s="34">
        <v>1</v>
      </c>
      <c r="I1122" s="32"/>
      <c r="J1122" s="32"/>
      <c r="K1122" s="31"/>
      <c r="L1122" s="31"/>
      <c r="M1122" s="33"/>
      <c r="N1122" s="39">
        <v>3049898.1</v>
      </c>
      <c r="O1122" s="40" t="s">
        <v>1901</v>
      </c>
      <c r="P1122" s="68">
        <v>1</v>
      </c>
      <c r="Q1122" s="95" t="s">
        <v>1943</v>
      </c>
      <c r="R1122" s="100">
        <v>0.85</v>
      </c>
      <c r="S1122" s="317">
        <v>0.86</v>
      </c>
      <c r="T1122" s="95"/>
      <c r="U1122" s="95"/>
      <c r="V1122" s="95"/>
      <c r="W1122" s="99" t="s">
        <v>2116</v>
      </c>
      <c r="X1122" s="204">
        <v>43224</v>
      </c>
      <c r="Y1122" s="204">
        <v>43236</v>
      </c>
      <c r="Z1122" s="204">
        <v>43254</v>
      </c>
      <c r="AA1122" s="205">
        <v>43258</v>
      </c>
      <c r="AB1122" s="101">
        <v>43284</v>
      </c>
      <c r="AC1122" s="99" t="s">
        <v>2113</v>
      </c>
      <c r="AD1122" s="206">
        <v>2973777.69</v>
      </c>
      <c r="AE1122" s="113">
        <f t="shared" si="173"/>
        <v>0</v>
      </c>
      <c r="AF1122" s="60">
        <f t="shared" si="174"/>
        <v>0</v>
      </c>
      <c r="AG1122" s="60">
        <f t="shared" si="175"/>
        <v>0</v>
      </c>
      <c r="AH1122" s="60">
        <f t="shared" si="176"/>
        <v>1</v>
      </c>
      <c r="AI1122" s="60">
        <f t="shared" si="177"/>
        <v>0</v>
      </c>
      <c r="AJ1122" s="60">
        <f t="shared" si="178"/>
        <v>0</v>
      </c>
      <c r="AK1122" s="60">
        <f t="shared" si="179"/>
        <v>0</v>
      </c>
      <c r="AL1122" s="60">
        <f t="shared" si="180"/>
        <v>0</v>
      </c>
      <c r="AM1122" s="60">
        <f t="shared" si="181"/>
        <v>1</v>
      </c>
      <c r="AN1122" s="60">
        <f t="shared" si="182"/>
        <v>0</v>
      </c>
      <c r="AP1122" s="318" t="s">
        <v>3548</v>
      </c>
    </row>
    <row r="1123" spans="1:42" ht="27" hidden="1" customHeight="1">
      <c r="A1123" s="26" t="s">
        <v>526</v>
      </c>
      <c r="B1123" s="34" t="s">
        <v>550</v>
      </c>
      <c r="C1123" s="26">
        <v>303989</v>
      </c>
      <c r="D1123" s="35" t="s">
        <v>551</v>
      </c>
      <c r="E1123" s="35" t="s">
        <v>552</v>
      </c>
      <c r="F1123" s="36">
        <v>0</v>
      </c>
      <c r="G1123" s="33"/>
      <c r="H1123" s="34">
        <v>1</v>
      </c>
      <c r="I1123" s="32"/>
      <c r="J1123" s="32"/>
      <c r="K1123" s="31"/>
      <c r="L1123" s="31"/>
      <c r="M1123" s="33"/>
      <c r="N1123" s="39">
        <v>1419115.71</v>
      </c>
      <c r="O1123" s="40" t="s">
        <v>1901</v>
      </c>
      <c r="P1123" s="68">
        <v>1</v>
      </c>
      <c r="Q1123" s="95" t="s">
        <v>1943</v>
      </c>
      <c r="R1123" s="123">
        <v>0.65</v>
      </c>
      <c r="S1123" s="347">
        <v>0.95</v>
      </c>
      <c r="T1123" s="95"/>
      <c r="U1123" s="95"/>
      <c r="V1123" s="95"/>
      <c r="W1123" s="95"/>
      <c r="X1123" s="101">
        <v>43305</v>
      </c>
      <c r="Y1123" s="101">
        <v>43315</v>
      </c>
      <c r="Z1123" s="95"/>
      <c r="AA1123" s="95"/>
      <c r="AB1123" s="95"/>
      <c r="AC1123" s="95"/>
      <c r="AD1123" s="95"/>
      <c r="AE1123" s="113">
        <f t="shared" si="173"/>
        <v>0</v>
      </c>
      <c r="AF1123" s="60">
        <f t="shared" si="174"/>
        <v>0</v>
      </c>
      <c r="AG1123" s="60">
        <f t="shared" si="175"/>
        <v>0</v>
      </c>
      <c r="AH1123" s="60">
        <f t="shared" si="176"/>
        <v>1</v>
      </c>
      <c r="AI1123" s="60">
        <f t="shared" si="177"/>
        <v>0</v>
      </c>
      <c r="AJ1123" s="60">
        <f t="shared" si="178"/>
        <v>0</v>
      </c>
      <c r="AK1123" s="60">
        <f t="shared" si="179"/>
        <v>0</v>
      </c>
      <c r="AL1123" s="60">
        <f t="shared" si="180"/>
        <v>0</v>
      </c>
      <c r="AM1123" s="60">
        <f t="shared" si="181"/>
        <v>1</v>
      </c>
      <c r="AN1123" s="60">
        <f t="shared" si="182"/>
        <v>0</v>
      </c>
      <c r="AP1123" s="318" t="s">
        <v>3548</v>
      </c>
    </row>
    <row r="1124" spans="1:42" ht="27" hidden="1" customHeight="1">
      <c r="A1124" s="26" t="s">
        <v>526</v>
      </c>
      <c r="B1124" s="34" t="s">
        <v>550</v>
      </c>
      <c r="C1124" s="26">
        <v>303990</v>
      </c>
      <c r="D1124" s="35" t="s">
        <v>553</v>
      </c>
      <c r="E1124" s="35" t="s">
        <v>552</v>
      </c>
      <c r="F1124" s="36">
        <v>0</v>
      </c>
      <c r="G1124" s="33"/>
      <c r="H1124" s="34">
        <v>1</v>
      </c>
      <c r="I1124" s="32"/>
      <c r="J1124" s="32"/>
      <c r="K1124" s="31"/>
      <c r="L1124" s="31"/>
      <c r="M1124" s="33"/>
      <c r="N1124" s="39">
        <v>8681319.0199999996</v>
      </c>
      <c r="O1124" s="40" t="s">
        <v>1901</v>
      </c>
      <c r="P1124" s="68">
        <v>1</v>
      </c>
      <c r="Q1124" s="283" t="s">
        <v>1943</v>
      </c>
      <c r="R1124" s="123">
        <v>0.85</v>
      </c>
      <c r="S1124" s="347">
        <v>0.95</v>
      </c>
      <c r="T1124" s="95"/>
      <c r="U1124" s="95"/>
      <c r="V1124" s="95"/>
      <c r="W1124" s="95"/>
      <c r="X1124" s="101">
        <v>43305</v>
      </c>
      <c r="Y1124" s="101">
        <v>43315</v>
      </c>
      <c r="Z1124" s="95"/>
      <c r="AA1124" s="95"/>
      <c r="AB1124" s="95"/>
      <c r="AC1124" s="95"/>
      <c r="AD1124" s="95"/>
      <c r="AE1124" s="113">
        <f t="shared" si="173"/>
        <v>0</v>
      </c>
      <c r="AF1124" s="60">
        <f t="shared" si="174"/>
        <v>0</v>
      </c>
      <c r="AG1124" s="60">
        <f t="shared" si="175"/>
        <v>0</v>
      </c>
      <c r="AH1124" s="60">
        <f t="shared" si="176"/>
        <v>1</v>
      </c>
      <c r="AI1124" s="60">
        <f t="shared" si="177"/>
        <v>0</v>
      </c>
      <c r="AJ1124" s="60">
        <f t="shared" si="178"/>
        <v>0</v>
      </c>
      <c r="AK1124" s="60">
        <f t="shared" si="179"/>
        <v>0</v>
      </c>
      <c r="AL1124" s="60">
        <f t="shared" si="180"/>
        <v>0</v>
      </c>
      <c r="AM1124" s="60">
        <f t="shared" si="181"/>
        <v>1</v>
      </c>
      <c r="AN1124" s="60">
        <f t="shared" si="182"/>
        <v>0</v>
      </c>
      <c r="AP1124" s="318" t="s">
        <v>3548</v>
      </c>
    </row>
    <row r="1125" spans="1:42" ht="27" hidden="1" customHeight="1">
      <c r="A1125" s="26" t="s">
        <v>526</v>
      </c>
      <c r="B1125" s="34" t="s">
        <v>550</v>
      </c>
      <c r="C1125" s="26">
        <v>303992</v>
      </c>
      <c r="D1125" s="35" t="s">
        <v>554</v>
      </c>
      <c r="E1125" s="35" t="s">
        <v>552</v>
      </c>
      <c r="F1125" s="36">
        <v>0</v>
      </c>
      <c r="G1125" s="33"/>
      <c r="H1125" s="34">
        <v>1</v>
      </c>
      <c r="I1125" s="32"/>
      <c r="J1125" s="32"/>
      <c r="K1125" s="31"/>
      <c r="L1125" s="31"/>
      <c r="M1125" s="33"/>
      <c r="N1125" s="39">
        <v>2682276.0499999998</v>
      </c>
      <c r="O1125" s="40" t="s">
        <v>1901</v>
      </c>
      <c r="P1125" s="68">
        <v>1</v>
      </c>
      <c r="Q1125" s="283" t="s">
        <v>1943</v>
      </c>
      <c r="R1125" s="123">
        <v>0.8</v>
      </c>
      <c r="S1125" s="347">
        <v>0.95</v>
      </c>
      <c r="T1125" s="95"/>
      <c r="U1125" s="95"/>
      <c r="V1125" s="95"/>
      <c r="W1125" s="95"/>
      <c r="X1125" s="101">
        <v>43305</v>
      </c>
      <c r="Y1125" s="101">
        <v>43315</v>
      </c>
      <c r="Z1125" s="95"/>
      <c r="AA1125" s="95"/>
      <c r="AB1125" s="95"/>
      <c r="AC1125" s="95"/>
      <c r="AD1125" s="95"/>
      <c r="AE1125" s="113">
        <f t="shared" si="173"/>
        <v>0</v>
      </c>
      <c r="AF1125" s="60">
        <f t="shared" si="174"/>
        <v>0</v>
      </c>
      <c r="AG1125" s="60">
        <f t="shared" si="175"/>
        <v>0</v>
      </c>
      <c r="AH1125" s="60">
        <f t="shared" si="176"/>
        <v>1</v>
      </c>
      <c r="AI1125" s="60">
        <f t="shared" si="177"/>
        <v>0</v>
      </c>
      <c r="AJ1125" s="60">
        <f t="shared" si="178"/>
        <v>0</v>
      </c>
      <c r="AK1125" s="60">
        <f t="shared" si="179"/>
        <v>0</v>
      </c>
      <c r="AL1125" s="60">
        <f t="shared" si="180"/>
        <v>0</v>
      </c>
      <c r="AM1125" s="60">
        <f t="shared" si="181"/>
        <v>1</v>
      </c>
      <c r="AN1125" s="60">
        <f t="shared" si="182"/>
        <v>0</v>
      </c>
      <c r="AP1125" s="318" t="s">
        <v>3548</v>
      </c>
    </row>
    <row r="1126" spans="1:42" ht="27" hidden="1" customHeight="1">
      <c r="A1126" s="26" t="s">
        <v>526</v>
      </c>
      <c r="B1126" s="34" t="s">
        <v>550</v>
      </c>
      <c r="C1126" s="26">
        <v>303991</v>
      </c>
      <c r="D1126" s="35" t="s">
        <v>555</v>
      </c>
      <c r="E1126" s="35" t="s">
        <v>556</v>
      </c>
      <c r="F1126" s="36">
        <v>0</v>
      </c>
      <c r="G1126" s="33"/>
      <c r="H1126" s="34">
        <v>1</v>
      </c>
      <c r="I1126" s="32"/>
      <c r="J1126" s="32"/>
      <c r="K1126" s="31"/>
      <c r="L1126" s="31"/>
      <c r="M1126" s="33"/>
      <c r="N1126" s="39">
        <v>3019910.32</v>
      </c>
      <c r="O1126" s="40" t="s">
        <v>1901</v>
      </c>
      <c r="P1126" s="68">
        <v>1</v>
      </c>
      <c r="Q1126" s="283" t="s">
        <v>1943</v>
      </c>
      <c r="R1126" s="123">
        <v>0.55000000000000004</v>
      </c>
      <c r="S1126" s="347">
        <v>0.6</v>
      </c>
      <c r="T1126" s="95"/>
      <c r="U1126" s="95"/>
      <c r="V1126" s="95"/>
      <c r="W1126" s="95"/>
      <c r="X1126" s="101">
        <v>43305</v>
      </c>
      <c r="Y1126" s="101">
        <v>43315</v>
      </c>
      <c r="Z1126" s="95"/>
      <c r="AA1126" s="95"/>
      <c r="AB1126" s="95"/>
      <c r="AC1126" s="95"/>
      <c r="AD1126" s="95"/>
      <c r="AE1126" s="113">
        <f t="shared" si="173"/>
        <v>0</v>
      </c>
      <c r="AF1126" s="60">
        <f t="shared" si="174"/>
        <v>0</v>
      </c>
      <c r="AG1126" s="60">
        <f t="shared" si="175"/>
        <v>0</v>
      </c>
      <c r="AH1126" s="60">
        <f t="shared" si="176"/>
        <v>1</v>
      </c>
      <c r="AI1126" s="60">
        <f t="shared" si="177"/>
        <v>0</v>
      </c>
      <c r="AJ1126" s="60">
        <f t="shared" si="178"/>
        <v>0</v>
      </c>
      <c r="AK1126" s="60">
        <f t="shared" si="179"/>
        <v>0</v>
      </c>
      <c r="AL1126" s="60">
        <f t="shared" si="180"/>
        <v>0</v>
      </c>
      <c r="AM1126" s="60">
        <f t="shared" si="181"/>
        <v>1</v>
      </c>
      <c r="AN1126" s="60">
        <f t="shared" si="182"/>
        <v>0</v>
      </c>
      <c r="AP1126" s="318" t="s">
        <v>3548</v>
      </c>
    </row>
    <row r="1127" spans="1:42" ht="35.450000000000003" hidden="1" customHeight="1">
      <c r="A1127" s="26" t="s">
        <v>526</v>
      </c>
      <c r="B1127" s="34" t="s">
        <v>550</v>
      </c>
      <c r="C1127" s="26">
        <v>315001</v>
      </c>
      <c r="D1127" s="35" t="s">
        <v>557</v>
      </c>
      <c r="E1127" s="35" t="s">
        <v>556</v>
      </c>
      <c r="F1127" s="36">
        <v>0</v>
      </c>
      <c r="G1127" s="33"/>
      <c r="H1127" s="34">
        <v>1</v>
      </c>
      <c r="I1127" s="32"/>
      <c r="J1127" s="32"/>
      <c r="K1127" s="31"/>
      <c r="L1127" s="31"/>
      <c r="M1127" s="33"/>
      <c r="N1127" s="39">
        <v>4812666.4000000004</v>
      </c>
      <c r="O1127" s="40" t="s">
        <v>1901</v>
      </c>
      <c r="P1127" s="68">
        <v>1</v>
      </c>
      <c r="Q1127" s="283" t="s">
        <v>1943</v>
      </c>
      <c r="R1127" s="123">
        <v>0.45</v>
      </c>
      <c r="S1127" s="347">
        <v>0.5</v>
      </c>
      <c r="T1127" s="95"/>
      <c r="U1127" s="95"/>
      <c r="V1127" s="95"/>
      <c r="W1127" s="95"/>
      <c r="X1127" s="101">
        <v>43305</v>
      </c>
      <c r="Y1127" s="101">
        <v>43315</v>
      </c>
      <c r="Z1127" s="95"/>
      <c r="AA1127" s="95"/>
      <c r="AB1127" s="95"/>
      <c r="AC1127" s="95"/>
      <c r="AD1127" s="95"/>
      <c r="AE1127" s="113">
        <f t="shared" si="173"/>
        <v>0</v>
      </c>
      <c r="AF1127" s="60">
        <f t="shared" si="174"/>
        <v>0</v>
      </c>
      <c r="AG1127" s="60">
        <f t="shared" si="175"/>
        <v>0</v>
      </c>
      <c r="AH1127" s="60">
        <f t="shared" si="176"/>
        <v>1</v>
      </c>
      <c r="AI1127" s="60">
        <f t="shared" si="177"/>
        <v>0</v>
      </c>
      <c r="AJ1127" s="60">
        <f t="shared" si="178"/>
        <v>0</v>
      </c>
      <c r="AK1127" s="60">
        <f t="shared" si="179"/>
        <v>0</v>
      </c>
      <c r="AL1127" s="60">
        <f t="shared" si="180"/>
        <v>0</v>
      </c>
      <c r="AM1127" s="60">
        <f t="shared" si="181"/>
        <v>1</v>
      </c>
      <c r="AN1127" s="60">
        <f t="shared" si="182"/>
        <v>0</v>
      </c>
      <c r="AP1127" s="318" t="s">
        <v>3548</v>
      </c>
    </row>
    <row r="1128" spans="1:42" ht="35.450000000000003" hidden="1" customHeight="1">
      <c r="A1128" s="26" t="s">
        <v>526</v>
      </c>
      <c r="B1128" s="34" t="s">
        <v>550</v>
      </c>
      <c r="C1128" s="26">
        <v>303993</v>
      </c>
      <c r="D1128" s="35" t="s">
        <v>1888</v>
      </c>
      <c r="E1128" s="35" t="s">
        <v>558</v>
      </c>
      <c r="F1128" s="36">
        <v>0</v>
      </c>
      <c r="G1128" s="33"/>
      <c r="H1128" s="34">
        <v>1</v>
      </c>
      <c r="I1128" s="32"/>
      <c r="J1128" s="32"/>
      <c r="K1128" s="31"/>
      <c r="L1128" s="31"/>
      <c r="M1128" s="33"/>
      <c r="N1128" s="39">
        <v>6434149.04</v>
      </c>
      <c r="O1128" s="40" t="s">
        <v>1901</v>
      </c>
      <c r="P1128" s="68">
        <v>1</v>
      </c>
      <c r="Q1128" s="283" t="s">
        <v>1943</v>
      </c>
      <c r="R1128" s="123">
        <v>0.7</v>
      </c>
      <c r="S1128" s="347">
        <v>0.95</v>
      </c>
      <c r="T1128" s="95"/>
      <c r="U1128" s="95"/>
      <c r="V1128" s="95"/>
      <c r="W1128" s="95"/>
      <c r="X1128" s="101">
        <v>43305</v>
      </c>
      <c r="Y1128" s="101">
        <v>43315</v>
      </c>
      <c r="Z1128" s="95"/>
      <c r="AA1128" s="95"/>
      <c r="AB1128" s="95"/>
      <c r="AC1128" s="95"/>
      <c r="AD1128" s="95"/>
      <c r="AE1128" s="113">
        <f t="shared" si="173"/>
        <v>0</v>
      </c>
      <c r="AF1128" s="60">
        <f t="shared" si="174"/>
        <v>0</v>
      </c>
      <c r="AG1128" s="60">
        <f t="shared" si="175"/>
        <v>0</v>
      </c>
      <c r="AH1128" s="60">
        <f t="shared" si="176"/>
        <v>1</v>
      </c>
      <c r="AI1128" s="60">
        <f t="shared" si="177"/>
        <v>0</v>
      </c>
      <c r="AJ1128" s="60">
        <f t="shared" si="178"/>
        <v>0</v>
      </c>
      <c r="AK1128" s="60">
        <f t="shared" si="179"/>
        <v>0</v>
      </c>
      <c r="AL1128" s="60">
        <f t="shared" si="180"/>
        <v>0</v>
      </c>
      <c r="AM1128" s="60">
        <f t="shared" si="181"/>
        <v>1</v>
      </c>
      <c r="AN1128" s="60">
        <f t="shared" si="182"/>
        <v>0</v>
      </c>
      <c r="AP1128" s="318" t="s">
        <v>3548</v>
      </c>
    </row>
    <row r="1129" spans="1:42" ht="35.450000000000003" hidden="1" customHeight="1">
      <c r="A1129" s="26" t="s">
        <v>526</v>
      </c>
      <c r="B1129" s="34" t="s">
        <v>550</v>
      </c>
      <c r="C1129" s="26">
        <v>303994</v>
      </c>
      <c r="D1129" s="35" t="s">
        <v>559</v>
      </c>
      <c r="E1129" s="35" t="s">
        <v>560</v>
      </c>
      <c r="F1129" s="36">
        <v>0</v>
      </c>
      <c r="G1129" s="33"/>
      <c r="H1129" s="34">
        <v>1</v>
      </c>
      <c r="I1129" s="32"/>
      <c r="J1129" s="32"/>
      <c r="K1129" s="31"/>
      <c r="L1129" s="31"/>
      <c r="M1129" s="33"/>
      <c r="N1129" s="39">
        <v>13653985.18</v>
      </c>
      <c r="O1129" s="40" t="s">
        <v>1901</v>
      </c>
      <c r="P1129" s="68">
        <v>1</v>
      </c>
      <c r="Q1129" s="283" t="s">
        <v>1943</v>
      </c>
      <c r="R1129" s="123">
        <v>0.85</v>
      </c>
      <c r="S1129" s="347">
        <v>0.95</v>
      </c>
      <c r="T1129" s="95"/>
      <c r="U1129" s="95"/>
      <c r="V1129" s="95"/>
      <c r="W1129" s="95"/>
      <c r="X1129" s="101">
        <v>43305</v>
      </c>
      <c r="Y1129" s="101">
        <v>43315</v>
      </c>
      <c r="Z1129" s="95"/>
      <c r="AA1129" s="95"/>
      <c r="AB1129" s="95"/>
      <c r="AC1129" s="95"/>
      <c r="AD1129" s="95"/>
      <c r="AE1129" s="113">
        <f t="shared" si="173"/>
        <v>0</v>
      </c>
      <c r="AF1129" s="60">
        <f t="shared" si="174"/>
        <v>0</v>
      </c>
      <c r="AG1129" s="60">
        <f t="shared" si="175"/>
        <v>0</v>
      </c>
      <c r="AH1129" s="60">
        <f t="shared" si="176"/>
        <v>1</v>
      </c>
      <c r="AI1129" s="60">
        <f t="shared" si="177"/>
        <v>0</v>
      </c>
      <c r="AJ1129" s="60">
        <f t="shared" si="178"/>
        <v>0</v>
      </c>
      <c r="AK1129" s="60">
        <f t="shared" si="179"/>
        <v>0</v>
      </c>
      <c r="AL1129" s="60">
        <f t="shared" si="180"/>
        <v>0</v>
      </c>
      <c r="AM1129" s="60">
        <f t="shared" si="181"/>
        <v>1</v>
      </c>
      <c r="AN1129" s="60">
        <f t="shared" si="182"/>
        <v>0</v>
      </c>
      <c r="AP1129" s="318" t="s">
        <v>3548</v>
      </c>
    </row>
    <row r="1130" spans="1:42" ht="35.450000000000003" hidden="1" customHeight="1">
      <c r="A1130" s="26" t="s">
        <v>526</v>
      </c>
      <c r="B1130" s="34" t="s">
        <v>550</v>
      </c>
      <c r="C1130" s="26">
        <v>303996</v>
      </c>
      <c r="D1130" s="35" t="s">
        <v>561</v>
      </c>
      <c r="E1130" s="35" t="s">
        <v>560</v>
      </c>
      <c r="F1130" s="36">
        <v>0</v>
      </c>
      <c r="G1130" s="33"/>
      <c r="H1130" s="34">
        <v>1</v>
      </c>
      <c r="I1130" s="32"/>
      <c r="J1130" s="32"/>
      <c r="K1130" s="31"/>
      <c r="L1130" s="31"/>
      <c r="M1130" s="33"/>
      <c r="N1130" s="39">
        <v>2773140.02</v>
      </c>
      <c r="O1130" s="40" t="s">
        <v>1901</v>
      </c>
      <c r="P1130" s="68">
        <v>1</v>
      </c>
      <c r="Q1130" s="283" t="s">
        <v>1943</v>
      </c>
      <c r="R1130" s="123">
        <v>0.6</v>
      </c>
      <c r="S1130" s="347">
        <v>0.95</v>
      </c>
      <c r="T1130" s="95"/>
      <c r="U1130" s="95"/>
      <c r="V1130" s="95"/>
      <c r="W1130" s="95"/>
      <c r="X1130" s="101">
        <v>43305</v>
      </c>
      <c r="Y1130" s="101">
        <v>43315</v>
      </c>
      <c r="Z1130" s="95"/>
      <c r="AA1130" s="95"/>
      <c r="AB1130" s="95"/>
      <c r="AC1130" s="95"/>
      <c r="AD1130" s="95"/>
      <c r="AE1130" s="113">
        <f t="shared" si="173"/>
        <v>0</v>
      </c>
      <c r="AF1130" s="60">
        <f t="shared" si="174"/>
        <v>0</v>
      </c>
      <c r="AG1130" s="60">
        <f t="shared" si="175"/>
        <v>0</v>
      </c>
      <c r="AH1130" s="60">
        <f t="shared" si="176"/>
        <v>1</v>
      </c>
      <c r="AI1130" s="60">
        <f t="shared" si="177"/>
        <v>0</v>
      </c>
      <c r="AJ1130" s="60">
        <f t="shared" si="178"/>
        <v>0</v>
      </c>
      <c r="AK1130" s="60">
        <f t="shared" si="179"/>
        <v>0</v>
      </c>
      <c r="AL1130" s="60">
        <f t="shared" si="180"/>
        <v>0</v>
      </c>
      <c r="AM1130" s="60">
        <f t="shared" si="181"/>
        <v>1</v>
      </c>
      <c r="AN1130" s="60">
        <f t="shared" si="182"/>
        <v>0</v>
      </c>
      <c r="AP1130" s="318" t="s">
        <v>3548</v>
      </c>
    </row>
    <row r="1131" spans="1:42" ht="35.450000000000003" hidden="1" customHeight="1">
      <c r="A1131" s="26" t="s">
        <v>526</v>
      </c>
      <c r="B1131" s="34" t="s">
        <v>550</v>
      </c>
      <c r="C1131" s="26">
        <v>303997</v>
      </c>
      <c r="D1131" s="35" t="s">
        <v>562</v>
      </c>
      <c r="E1131" s="35" t="s">
        <v>560</v>
      </c>
      <c r="F1131" s="36">
        <v>0</v>
      </c>
      <c r="G1131" s="33"/>
      <c r="H1131" s="34">
        <v>1</v>
      </c>
      <c r="I1131" s="32"/>
      <c r="J1131" s="32"/>
      <c r="K1131" s="31"/>
      <c r="L1131" s="31"/>
      <c r="M1131" s="33"/>
      <c r="N1131" s="39">
        <v>5469760.4299999997</v>
      </c>
      <c r="O1131" s="40" t="s">
        <v>1901</v>
      </c>
      <c r="P1131" s="68">
        <v>1</v>
      </c>
      <c r="Q1131" s="283" t="s">
        <v>1943</v>
      </c>
      <c r="R1131" s="123">
        <v>0.6</v>
      </c>
      <c r="S1131" s="347">
        <v>0.95</v>
      </c>
      <c r="T1131" s="95"/>
      <c r="U1131" s="95"/>
      <c r="V1131" s="95"/>
      <c r="W1131" s="95"/>
      <c r="X1131" s="101">
        <v>43305</v>
      </c>
      <c r="Y1131" s="101">
        <v>43315</v>
      </c>
      <c r="Z1131" s="95"/>
      <c r="AA1131" s="95"/>
      <c r="AB1131" s="95"/>
      <c r="AC1131" s="95"/>
      <c r="AD1131" s="95"/>
      <c r="AE1131" s="113">
        <f t="shared" si="173"/>
        <v>0</v>
      </c>
      <c r="AF1131" s="60">
        <f t="shared" si="174"/>
        <v>0</v>
      </c>
      <c r="AG1131" s="60">
        <f t="shared" si="175"/>
        <v>0</v>
      </c>
      <c r="AH1131" s="60">
        <f t="shared" si="176"/>
        <v>1</v>
      </c>
      <c r="AI1131" s="60">
        <f t="shared" si="177"/>
        <v>0</v>
      </c>
      <c r="AJ1131" s="60">
        <f t="shared" si="178"/>
        <v>0</v>
      </c>
      <c r="AK1131" s="60">
        <f t="shared" si="179"/>
        <v>0</v>
      </c>
      <c r="AL1131" s="60">
        <f t="shared" si="180"/>
        <v>0</v>
      </c>
      <c r="AM1131" s="60">
        <f t="shared" si="181"/>
        <v>1</v>
      </c>
      <c r="AN1131" s="60">
        <f t="shared" si="182"/>
        <v>0</v>
      </c>
      <c r="AP1131" s="318" t="s">
        <v>3548</v>
      </c>
    </row>
    <row r="1132" spans="1:42" ht="35.450000000000003" hidden="1" customHeight="1">
      <c r="A1132" s="26" t="s">
        <v>526</v>
      </c>
      <c r="B1132" s="34" t="s">
        <v>550</v>
      </c>
      <c r="C1132" s="26">
        <v>303995</v>
      </c>
      <c r="D1132" s="35" t="s">
        <v>563</v>
      </c>
      <c r="E1132" s="35" t="s">
        <v>564</v>
      </c>
      <c r="F1132" s="36">
        <v>0</v>
      </c>
      <c r="G1132" s="33"/>
      <c r="H1132" s="34">
        <v>1</v>
      </c>
      <c r="I1132" s="32"/>
      <c r="J1132" s="32"/>
      <c r="K1132" s="31"/>
      <c r="L1132" s="31"/>
      <c r="M1132" s="33"/>
      <c r="N1132" s="39">
        <v>4193168.3</v>
      </c>
      <c r="O1132" s="40" t="s">
        <v>1901</v>
      </c>
      <c r="P1132" s="68">
        <v>1</v>
      </c>
      <c r="Q1132" s="283" t="s">
        <v>1943</v>
      </c>
      <c r="R1132" s="123">
        <v>0.2</v>
      </c>
      <c r="S1132" s="347">
        <v>0.4</v>
      </c>
      <c r="T1132" s="95"/>
      <c r="U1132" s="95"/>
      <c r="V1132" s="95"/>
      <c r="W1132" s="95"/>
      <c r="X1132" s="101">
        <v>43305</v>
      </c>
      <c r="Y1132" s="101">
        <v>43315</v>
      </c>
      <c r="Z1132" s="95"/>
      <c r="AA1132" s="95"/>
      <c r="AB1132" s="95"/>
      <c r="AC1132" s="95"/>
      <c r="AD1132" s="95"/>
      <c r="AE1132" s="113">
        <f t="shared" si="173"/>
        <v>0</v>
      </c>
      <c r="AF1132" s="60">
        <f t="shared" si="174"/>
        <v>0</v>
      </c>
      <c r="AG1132" s="60">
        <f t="shared" si="175"/>
        <v>0</v>
      </c>
      <c r="AH1132" s="60">
        <f t="shared" si="176"/>
        <v>1</v>
      </c>
      <c r="AI1132" s="60">
        <f t="shared" si="177"/>
        <v>0</v>
      </c>
      <c r="AJ1132" s="60">
        <f t="shared" si="178"/>
        <v>0</v>
      </c>
      <c r="AK1132" s="60">
        <f t="shared" si="179"/>
        <v>0</v>
      </c>
      <c r="AL1132" s="60">
        <f t="shared" si="180"/>
        <v>0</v>
      </c>
      <c r="AM1132" s="60">
        <f t="shared" si="181"/>
        <v>1</v>
      </c>
      <c r="AN1132" s="60">
        <f t="shared" si="182"/>
        <v>0</v>
      </c>
      <c r="AP1132" s="318" t="s">
        <v>3548</v>
      </c>
    </row>
    <row r="1133" spans="1:42" ht="35.450000000000003" hidden="1" customHeight="1">
      <c r="A1133" s="26" t="s">
        <v>526</v>
      </c>
      <c r="B1133" s="34" t="s">
        <v>565</v>
      </c>
      <c r="C1133" s="26">
        <v>315305</v>
      </c>
      <c r="D1133" s="35" t="s">
        <v>566</v>
      </c>
      <c r="E1133" s="35" t="s">
        <v>567</v>
      </c>
      <c r="F1133" s="36">
        <v>2</v>
      </c>
      <c r="G1133" s="33"/>
      <c r="H1133" s="34">
        <v>1</v>
      </c>
      <c r="I1133" s="32"/>
      <c r="J1133" s="32"/>
      <c r="K1133" s="31"/>
      <c r="L1133" s="31"/>
      <c r="M1133" s="33"/>
      <c r="N1133" s="39">
        <v>2639714.7000000002</v>
      </c>
      <c r="O1133" s="40" t="s">
        <v>1901</v>
      </c>
      <c r="P1133" s="68">
        <v>1</v>
      </c>
      <c r="Q1133" s="95" t="s">
        <v>2170</v>
      </c>
      <c r="R1133" s="354">
        <v>1</v>
      </c>
      <c r="S1133" s="123">
        <v>1</v>
      </c>
      <c r="T1133" s="101">
        <v>43409</v>
      </c>
      <c r="U1133" s="190"/>
      <c r="V1133" s="207"/>
      <c r="W1133" s="207" t="s">
        <v>2175</v>
      </c>
      <c r="X1133" s="205">
        <v>43218</v>
      </c>
      <c r="Y1133" s="205">
        <v>43235</v>
      </c>
      <c r="Z1133" s="204">
        <v>43225</v>
      </c>
      <c r="AA1133" s="205">
        <v>43271</v>
      </c>
      <c r="AB1133" s="205">
        <v>43279</v>
      </c>
      <c r="AC1133" s="207" t="s">
        <v>2176</v>
      </c>
      <c r="AD1133" s="208">
        <v>2612299.5299999998</v>
      </c>
      <c r="AE1133" s="113">
        <f t="shared" si="173"/>
        <v>0</v>
      </c>
      <c r="AF1133" s="60">
        <f t="shared" si="174"/>
        <v>0</v>
      </c>
      <c r="AG1133" s="60">
        <f t="shared" si="175"/>
        <v>0</v>
      </c>
      <c r="AH1133" s="60">
        <f t="shared" si="176"/>
        <v>0</v>
      </c>
      <c r="AI1133" s="60">
        <f t="shared" si="177"/>
        <v>1</v>
      </c>
      <c r="AJ1133" s="60">
        <f t="shared" si="178"/>
        <v>0</v>
      </c>
      <c r="AK1133" s="60">
        <f t="shared" si="179"/>
        <v>0</v>
      </c>
      <c r="AL1133" s="60">
        <f t="shared" si="180"/>
        <v>0</v>
      </c>
      <c r="AM1133" s="60">
        <f t="shared" si="181"/>
        <v>0</v>
      </c>
      <c r="AN1133" s="60">
        <f t="shared" si="182"/>
        <v>1</v>
      </c>
      <c r="AP1133" s="318" t="s">
        <v>3548</v>
      </c>
    </row>
    <row r="1134" spans="1:42" ht="35.450000000000003" hidden="1" customHeight="1">
      <c r="A1134" s="26" t="s">
        <v>526</v>
      </c>
      <c r="B1134" s="34" t="s">
        <v>568</v>
      </c>
      <c r="C1134" s="26">
        <v>303946</v>
      </c>
      <c r="D1134" s="35" t="s">
        <v>573</v>
      </c>
      <c r="E1134" s="35" t="s">
        <v>570</v>
      </c>
      <c r="F1134" s="36">
        <v>2</v>
      </c>
      <c r="G1134" s="33"/>
      <c r="H1134" s="34">
        <v>1</v>
      </c>
      <c r="I1134" s="32"/>
      <c r="J1134" s="32"/>
      <c r="K1134" s="31"/>
      <c r="L1134" s="31"/>
      <c r="M1134" s="33"/>
      <c r="N1134" s="39">
        <v>3156028.23</v>
      </c>
      <c r="O1134" s="40" t="s">
        <v>1901</v>
      </c>
      <c r="P1134" s="68">
        <v>1</v>
      </c>
      <c r="Q1134" s="95" t="s">
        <v>1943</v>
      </c>
      <c r="R1134" s="354">
        <v>0.3</v>
      </c>
      <c r="S1134" s="317">
        <v>0.3</v>
      </c>
      <c r="T1134" s="95"/>
      <c r="U1134" s="95"/>
      <c r="V1134" s="95"/>
      <c r="W1134" s="95"/>
      <c r="X1134" s="209">
        <v>43157</v>
      </c>
      <c r="Y1134" s="210">
        <v>43241</v>
      </c>
      <c r="Z1134" s="210">
        <v>43256</v>
      </c>
      <c r="AA1134" s="211">
        <v>43262</v>
      </c>
      <c r="AB1134" s="211">
        <v>43272</v>
      </c>
      <c r="AC1134" s="212" t="s">
        <v>2117</v>
      </c>
      <c r="AD1134" s="213">
        <v>3156028.23</v>
      </c>
      <c r="AE1134" s="113">
        <f t="shared" si="173"/>
        <v>0</v>
      </c>
      <c r="AF1134" s="60">
        <f t="shared" si="174"/>
        <v>0</v>
      </c>
      <c r="AG1134" s="60">
        <f t="shared" si="175"/>
        <v>0</v>
      </c>
      <c r="AH1134" s="60">
        <f t="shared" si="176"/>
        <v>1</v>
      </c>
      <c r="AI1134" s="60">
        <f t="shared" si="177"/>
        <v>0</v>
      </c>
      <c r="AJ1134" s="60">
        <f t="shared" si="178"/>
        <v>0</v>
      </c>
      <c r="AK1134" s="60">
        <f t="shared" si="179"/>
        <v>0</v>
      </c>
      <c r="AL1134" s="60">
        <f t="shared" si="180"/>
        <v>0</v>
      </c>
      <c r="AM1134" s="60">
        <f t="shared" si="181"/>
        <v>1</v>
      </c>
      <c r="AN1134" s="60">
        <f t="shared" si="182"/>
        <v>0</v>
      </c>
      <c r="AP1134" s="318" t="s">
        <v>3548</v>
      </c>
    </row>
    <row r="1135" spans="1:42" ht="35.450000000000003" hidden="1" customHeight="1">
      <c r="A1135" s="26" t="s">
        <v>526</v>
      </c>
      <c r="B1135" s="34" t="s">
        <v>568</v>
      </c>
      <c r="C1135" s="26">
        <v>303950</v>
      </c>
      <c r="D1135" s="35" t="s">
        <v>574</v>
      </c>
      <c r="E1135" s="35" t="s">
        <v>570</v>
      </c>
      <c r="F1135" s="36">
        <v>2</v>
      </c>
      <c r="G1135" s="33"/>
      <c r="H1135" s="34">
        <v>1</v>
      </c>
      <c r="I1135" s="32"/>
      <c r="J1135" s="32"/>
      <c r="K1135" s="31"/>
      <c r="L1135" s="31"/>
      <c r="M1135" s="33"/>
      <c r="N1135" s="39">
        <v>3467155.4</v>
      </c>
      <c r="O1135" s="40" t="s">
        <v>1901</v>
      </c>
      <c r="P1135" s="68">
        <v>1</v>
      </c>
      <c r="Q1135" s="95" t="s">
        <v>1943</v>
      </c>
      <c r="R1135" s="354">
        <v>0.3</v>
      </c>
      <c r="S1135" s="317">
        <v>0.3</v>
      </c>
      <c r="T1135" s="95"/>
      <c r="U1135" s="95"/>
      <c r="V1135" s="95"/>
      <c r="W1135" s="95"/>
      <c r="X1135" s="209">
        <v>43157</v>
      </c>
      <c r="Y1135" s="210">
        <v>43241</v>
      </c>
      <c r="Z1135" s="210">
        <v>43256</v>
      </c>
      <c r="AA1135" s="211">
        <v>43262</v>
      </c>
      <c r="AB1135" s="211">
        <v>43272</v>
      </c>
      <c r="AC1135" s="212" t="s">
        <v>2117</v>
      </c>
      <c r="AD1135" s="213">
        <v>3467155.4</v>
      </c>
      <c r="AE1135" s="113">
        <f t="shared" si="173"/>
        <v>0</v>
      </c>
      <c r="AF1135" s="60">
        <f t="shared" si="174"/>
        <v>0</v>
      </c>
      <c r="AG1135" s="60">
        <f t="shared" si="175"/>
        <v>0</v>
      </c>
      <c r="AH1135" s="60">
        <f t="shared" si="176"/>
        <v>1</v>
      </c>
      <c r="AI1135" s="60">
        <f t="shared" si="177"/>
        <v>0</v>
      </c>
      <c r="AJ1135" s="60">
        <f t="shared" si="178"/>
        <v>0</v>
      </c>
      <c r="AK1135" s="60">
        <f t="shared" si="179"/>
        <v>0</v>
      </c>
      <c r="AL1135" s="60">
        <f t="shared" si="180"/>
        <v>0</v>
      </c>
      <c r="AM1135" s="60">
        <f t="shared" si="181"/>
        <v>1</v>
      </c>
      <c r="AN1135" s="60">
        <f t="shared" si="182"/>
        <v>0</v>
      </c>
      <c r="AP1135" s="318" t="s">
        <v>3548</v>
      </c>
    </row>
    <row r="1136" spans="1:42" ht="35.450000000000003" hidden="1" customHeight="1">
      <c r="A1136" s="26" t="s">
        <v>526</v>
      </c>
      <c r="B1136" s="34" t="s">
        <v>568</v>
      </c>
      <c r="C1136" s="26">
        <v>314914</v>
      </c>
      <c r="D1136" s="35" t="s">
        <v>1895</v>
      </c>
      <c r="E1136" s="35" t="s">
        <v>570</v>
      </c>
      <c r="F1136" s="36">
        <v>2</v>
      </c>
      <c r="G1136" s="33"/>
      <c r="H1136" s="34">
        <v>1</v>
      </c>
      <c r="I1136" s="32"/>
      <c r="J1136" s="32"/>
      <c r="K1136" s="31"/>
      <c r="L1136" s="31"/>
      <c r="M1136" s="33"/>
      <c r="N1136" s="39">
        <v>469166.48</v>
      </c>
      <c r="O1136" s="40" t="s">
        <v>1901</v>
      </c>
      <c r="P1136" s="68">
        <v>1</v>
      </c>
      <c r="Q1136" s="95" t="s">
        <v>1943</v>
      </c>
      <c r="R1136" s="354">
        <v>0.3</v>
      </c>
      <c r="S1136" s="317">
        <v>0.3</v>
      </c>
      <c r="T1136" s="95"/>
      <c r="U1136" s="95"/>
      <c r="V1136" s="95"/>
      <c r="W1136" s="95"/>
      <c r="X1136" s="209">
        <v>43157</v>
      </c>
      <c r="Y1136" s="210">
        <v>43241</v>
      </c>
      <c r="Z1136" s="210">
        <v>43256</v>
      </c>
      <c r="AA1136" s="211">
        <v>43262</v>
      </c>
      <c r="AB1136" s="211">
        <v>43272</v>
      </c>
      <c r="AC1136" s="212" t="s">
        <v>2117</v>
      </c>
      <c r="AD1136" s="213">
        <v>469166.48</v>
      </c>
      <c r="AE1136" s="113">
        <f t="shared" si="173"/>
        <v>0</v>
      </c>
      <c r="AF1136" s="60">
        <f t="shared" si="174"/>
        <v>0</v>
      </c>
      <c r="AG1136" s="60">
        <f t="shared" si="175"/>
        <v>0</v>
      </c>
      <c r="AH1136" s="60">
        <f t="shared" si="176"/>
        <v>1</v>
      </c>
      <c r="AI1136" s="60">
        <f t="shared" si="177"/>
        <v>0</v>
      </c>
      <c r="AJ1136" s="60">
        <f t="shared" si="178"/>
        <v>0</v>
      </c>
      <c r="AK1136" s="60">
        <f t="shared" si="179"/>
        <v>0</v>
      </c>
      <c r="AL1136" s="60">
        <f t="shared" si="180"/>
        <v>0</v>
      </c>
      <c r="AM1136" s="60">
        <f t="shared" si="181"/>
        <v>1</v>
      </c>
      <c r="AN1136" s="60">
        <f t="shared" si="182"/>
        <v>0</v>
      </c>
      <c r="AP1136" s="318" t="s">
        <v>3548</v>
      </c>
    </row>
    <row r="1137" spans="1:42" ht="35.450000000000003" hidden="1" customHeight="1">
      <c r="A1137" s="26" t="s">
        <v>526</v>
      </c>
      <c r="B1137" s="34" t="s">
        <v>568</v>
      </c>
      <c r="C1137" s="26">
        <v>314905</v>
      </c>
      <c r="D1137" s="35" t="s">
        <v>571</v>
      </c>
      <c r="E1137" s="35" t="s">
        <v>570</v>
      </c>
      <c r="F1137" s="36">
        <v>2</v>
      </c>
      <c r="G1137" s="33"/>
      <c r="H1137" s="34">
        <v>1</v>
      </c>
      <c r="I1137" s="32"/>
      <c r="J1137" s="32"/>
      <c r="K1137" s="31"/>
      <c r="L1137" s="31"/>
      <c r="M1137" s="33"/>
      <c r="N1137" s="39">
        <v>355302.54</v>
      </c>
      <c r="O1137" s="40" t="s">
        <v>1901</v>
      </c>
      <c r="P1137" s="68">
        <v>1</v>
      </c>
      <c r="Q1137" s="95" t="s">
        <v>1943</v>
      </c>
      <c r="R1137" s="354">
        <v>0.3</v>
      </c>
      <c r="S1137" s="317">
        <v>0.5</v>
      </c>
      <c r="T1137" s="95"/>
      <c r="U1137" s="95"/>
      <c r="V1137" s="95"/>
      <c r="W1137" s="95"/>
      <c r="X1137" s="209">
        <v>43157</v>
      </c>
      <c r="Y1137" s="210">
        <v>43241</v>
      </c>
      <c r="Z1137" s="210">
        <v>43256</v>
      </c>
      <c r="AA1137" s="211">
        <v>43262</v>
      </c>
      <c r="AB1137" s="211">
        <v>43272</v>
      </c>
      <c r="AC1137" s="212" t="s">
        <v>2118</v>
      </c>
      <c r="AD1137" s="213">
        <v>355302.54</v>
      </c>
      <c r="AE1137" s="113">
        <f t="shared" si="173"/>
        <v>0</v>
      </c>
      <c r="AF1137" s="60">
        <f t="shared" si="174"/>
        <v>0</v>
      </c>
      <c r="AG1137" s="60">
        <f t="shared" si="175"/>
        <v>0</v>
      </c>
      <c r="AH1137" s="60">
        <f t="shared" si="176"/>
        <v>1</v>
      </c>
      <c r="AI1137" s="60">
        <f t="shared" si="177"/>
        <v>0</v>
      </c>
      <c r="AJ1137" s="60">
        <f t="shared" si="178"/>
        <v>0</v>
      </c>
      <c r="AK1137" s="60">
        <f t="shared" si="179"/>
        <v>0</v>
      </c>
      <c r="AL1137" s="60">
        <f t="shared" si="180"/>
        <v>0</v>
      </c>
      <c r="AM1137" s="60">
        <f t="shared" si="181"/>
        <v>1</v>
      </c>
      <c r="AN1137" s="60">
        <f t="shared" si="182"/>
        <v>0</v>
      </c>
      <c r="AP1137" s="318" t="s">
        <v>3548</v>
      </c>
    </row>
    <row r="1138" spans="1:42" ht="35.450000000000003" hidden="1" customHeight="1">
      <c r="A1138" s="26" t="s">
        <v>526</v>
      </c>
      <c r="B1138" s="34" t="s">
        <v>568</v>
      </c>
      <c r="C1138" s="26">
        <v>303973</v>
      </c>
      <c r="D1138" s="35" t="s">
        <v>1896</v>
      </c>
      <c r="E1138" s="35" t="s">
        <v>570</v>
      </c>
      <c r="F1138" s="36">
        <v>2</v>
      </c>
      <c r="G1138" s="33"/>
      <c r="H1138" s="34">
        <v>1</v>
      </c>
      <c r="I1138" s="32"/>
      <c r="J1138" s="32"/>
      <c r="K1138" s="31"/>
      <c r="L1138" s="31"/>
      <c r="M1138" s="33"/>
      <c r="N1138" s="39">
        <v>3568524.3986179424</v>
      </c>
      <c r="O1138" s="40" t="s">
        <v>1901</v>
      </c>
      <c r="P1138" s="68">
        <v>1</v>
      </c>
      <c r="Q1138" s="95" t="s">
        <v>1943</v>
      </c>
      <c r="R1138" s="354">
        <v>0.3</v>
      </c>
      <c r="S1138" s="317">
        <v>0.5</v>
      </c>
      <c r="T1138" s="95"/>
      <c r="U1138" s="95"/>
      <c r="V1138" s="95"/>
      <c r="W1138" s="95"/>
      <c r="X1138" s="209">
        <v>43157</v>
      </c>
      <c r="Y1138" s="210">
        <v>43241</v>
      </c>
      <c r="Z1138" s="210">
        <v>43256</v>
      </c>
      <c r="AA1138" s="211">
        <v>43262</v>
      </c>
      <c r="AB1138" s="211">
        <v>43272</v>
      </c>
      <c r="AC1138" s="212" t="s">
        <v>2118</v>
      </c>
      <c r="AD1138" s="213">
        <v>3568524.3986179424</v>
      </c>
      <c r="AE1138" s="113">
        <f t="shared" si="173"/>
        <v>0</v>
      </c>
      <c r="AF1138" s="60">
        <f t="shared" si="174"/>
        <v>0</v>
      </c>
      <c r="AG1138" s="60">
        <f t="shared" si="175"/>
        <v>0</v>
      </c>
      <c r="AH1138" s="60">
        <f t="shared" si="176"/>
        <v>1</v>
      </c>
      <c r="AI1138" s="60">
        <f t="shared" si="177"/>
        <v>0</v>
      </c>
      <c r="AJ1138" s="60">
        <f t="shared" si="178"/>
        <v>0</v>
      </c>
      <c r="AK1138" s="60">
        <f t="shared" si="179"/>
        <v>0</v>
      </c>
      <c r="AL1138" s="60">
        <f t="shared" si="180"/>
        <v>0</v>
      </c>
      <c r="AM1138" s="60">
        <f t="shared" si="181"/>
        <v>1</v>
      </c>
      <c r="AN1138" s="60">
        <f t="shared" si="182"/>
        <v>0</v>
      </c>
      <c r="AP1138" s="318" t="s">
        <v>3548</v>
      </c>
    </row>
    <row r="1139" spans="1:42" ht="35.450000000000003" hidden="1" customHeight="1">
      <c r="A1139" s="26" t="s">
        <v>526</v>
      </c>
      <c r="B1139" s="34" t="s">
        <v>568</v>
      </c>
      <c r="C1139" s="26">
        <v>314920</v>
      </c>
      <c r="D1139" s="35" t="s">
        <v>575</v>
      </c>
      <c r="E1139" s="35" t="s">
        <v>570</v>
      </c>
      <c r="F1139" s="36">
        <v>2</v>
      </c>
      <c r="G1139" s="33"/>
      <c r="H1139" s="34">
        <v>1</v>
      </c>
      <c r="I1139" s="32"/>
      <c r="J1139" s="32"/>
      <c r="K1139" s="31"/>
      <c r="L1139" s="31"/>
      <c r="M1139" s="33"/>
      <c r="N1139" s="39">
        <v>314861.94</v>
      </c>
      <c r="O1139" s="40" t="s">
        <v>1901</v>
      </c>
      <c r="P1139" s="68">
        <v>1</v>
      </c>
      <c r="Q1139" s="95" t="s">
        <v>1943</v>
      </c>
      <c r="R1139" s="354">
        <v>0.3</v>
      </c>
      <c r="S1139" s="317">
        <v>0.5</v>
      </c>
      <c r="T1139" s="95"/>
      <c r="U1139" s="95"/>
      <c r="V1139" s="95"/>
      <c r="W1139" s="95"/>
      <c r="X1139" s="209">
        <v>43157</v>
      </c>
      <c r="Y1139" s="210">
        <v>43241</v>
      </c>
      <c r="Z1139" s="210">
        <v>43256</v>
      </c>
      <c r="AA1139" s="211">
        <v>43262</v>
      </c>
      <c r="AB1139" s="211">
        <v>43272</v>
      </c>
      <c r="AC1139" s="212" t="s">
        <v>2118</v>
      </c>
      <c r="AD1139" s="213">
        <v>314861.94</v>
      </c>
      <c r="AE1139" s="113">
        <f t="shared" si="173"/>
        <v>0</v>
      </c>
      <c r="AF1139" s="60">
        <f t="shared" si="174"/>
        <v>0</v>
      </c>
      <c r="AG1139" s="60">
        <f t="shared" si="175"/>
        <v>0</v>
      </c>
      <c r="AH1139" s="60">
        <f t="shared" si="176"/>
        <v>1</v>
      </c>
      <c r="AI1139" s="60">
        <f t="shared" si="177"/>
        <v>0</v>
      </c>
      <c r="AJ1139" s="60">
        <f t="shared" si="178"/>
        <v>0</v>
      </c>
      <c r="AK1139" s="60">
        <f t="shared" si="179"/>
        <v>0</v>
      </c>
      <c r="AL1139" s="60">
        <f t="shared" si="180"/>
        <v>0</v>
      </c>
      <c r="AM1139" s="60">
        <f t="shared" si="181"/>
        <v>1</v>
      </c>
      <c r="AN1139" s="60">
        <f t="shared" si="182"/>
        <v>0</v>
      </c>
      <c r="AP1139" s="318" t="s">
        <v>3548</v>
      </c>
    </row>
    <row r="1140" spans="1:42" ht="35.450000000000003" hidden="1" customHeight="1">
      <c r="A1140" s="26" t="s">
        <v>526</v>
      </c>
      <c r="B1140" s="34" t="s">
        <v>568</v>
      </c>
      <c r="C1140" s="26">
        <v>325505</v>
      </c>
      <c r="D1140" s="35" t="s">
        <v>569</v>
      </c>
      <c r="E1140" s="35" t="s">
        <v>570</v>
      </c>
      <c r="F1140" s="36">
        <v>2</v>
      </c>
      <c r="G1140" s="33"/>
      <c r="H1140" s="34">
        <v>1</v>
      </c>
      <c r="I1140" s="32"/>
      <c r="J1140" s="32"/>
      <c r="K1140" s="31"/>
      <c r="L1140" s="31"/>
      <c r="M1140" s="33"/>
      <c r="N1140" s="39">
        <v>395210.89</v>
      </c>
      <c r="O1140" s="40" t="s">
        <v>1900</v>
      </c>
      <c r="P1140" s="68">
        <v>1</v>
      </c>
      <c r="Q1140" s="95" t="s">
        <v>1943</v>
      </c>
      <c r="R1140" s="354">
        <v>0.3</v>
      </c>
      <c r="S1140" s="317">
        <v>0.3</v>
      </c>
      <c r="T1140" s="95"/>
      <c r="U1140" s="95"/>
      <c r="V1140" s="95"/>
      <c r="W1140" s="95"/>
      <c r="X1140" s="209">
        <v>43157</v>
      </c>
      <c r="Y1140" s="210">
        <v>43241</v>
      </c>
      <c r="Z1140" s="210">
        <v>43256</v>
      </c>
      <c r="AA1140" s="211">
        <v>43262</v>
      </c>
      <c r="AB1140" s="211">
        <v>43272</v>
      </c>
      <c r="AC1140" s="212" t="s">
        <v>2117</v>
      </c>
      <c r="AD1140" s="213">
        <v>395210.89</v>
      </c>
      <c r="AE1140" s="113">
        <f t="shared" si="173"/>
        <v>0</v>
      </c>
      <c r="AF1140" s="60">
        <f t="shared" si="174"/>
        <v>0</v>
      </c>
      <c r="AG1140" s="60">
        <f t="shared" si="175"/>
        <v>0</v>
      </c>
      <c r="AH1140" s="60">
        <f t="shared" si="176"/>
        <v>1</v>
      </c>
      <c r="AI1140" s="60">
        <f t="shared" si="177"/>
        <v>0</v>
      </c>
      <c r="AJ1140" s="60">
        <f t="shared" si="178"/>
        <v>0</v>
      </c>
      <c r="AK1140" s="60">
        <f t="shared" si="179"/>
        <v>0</v>
      </c>
      <c r="AL1140" s="60">
        <f t="shared" si="180"/>
        <v>0</v>
      </c>
      <c r="AM1140" s="60">
        <f t="shared" si="181"/>
        <v>1</v>
      </c>
      <c r="AN1140" s="60">
        <f t="shared" si="182"/>
        <v>0</v>
      </c>
      <c r="AP1140" s="318" t="s">
        <v>3548</v>
      </c>
    </row>
    <row r="1141" spans="1:42" ht="35.450000000000003" hidden="1" customHeight="1">
      <c r="A1141" s="26" t="s">
        <v>526</v>
      </c>
      <c r="B1141" s="34" t="s">
        <v>568</v>
      </c>
      <c r="C1141" s="26">
        <v>500245</v>
      </c>
      <c r="D1141" s="35" t="s">
        <v>572</v>
      </c>
      <c r="E1141" s="35" t="s">
        <v>570</v>
      </c>
      <c r="F1141" s="36">
        <v>2</v>
      </c>
      <c r="G1141" s="33"/>
      <c r="H1141" s="34">
        <v>1</v>
      </c>
      <c r="I1141" s="32"/>
      <c r="J1141" s="32"/>
      <c r="K1141" s="31"/>
      <c r="L1141" s="31"/>
      <c r="M1141" s="33"/>
      <c r="N1141" s="39">
        <v>473176.9</v>
      </c>
      <c r="O1141" s="40" t="s">
        <v>1901</v>
      </c>
      <c r="P1141" s="68">
        <v>1</v>
      </c>
      <c r="Q1141" s="95" t="s">
        <v>1943</v>
      </c>
      <c r="R1141" s="354">
        <v>0.3</v>
      </c>
      <c r="S1141" s="317">
        <v>0.3</v>
      </c>
      <c r="T1141" s="95"/>
      <c r="U1141" s="95"/>
      <c r="V1141" s="95"/>
      <c r="W1141" s="95"/>
      <c r="X1141" s="209">
        <v>43157</v>
      </c>
      <c r="Y1141" s="210">
        <v>43241</v>
      </c>
      <c r="Z1141" s="210">
        <v>43256</v>
      </c>
      <c r="AA1141" s="211">
        <v>43262</v>
      </c>
      <c r="AB1141" s="211">
        <v>43272</v>
      </c>
      <c r="AC1141" s="212" t="s">
        <v>2117</v>
      </c>
      <c r="AD1141" s="213">
        <v>473176.9</v>
      </c>
      <c r="AE1141" s="113">
        <f t="shared" si="173"/>
        <v>0</v>
      </c>
      <c r="AF1141" s="60">
        <f t="shared" si="174"/>
        <v>0</v>
      </c>
      <c r="AG1141" s="60">
        <f t="shared" si="175"/>
        <v>0</v>
      </c>
      <c r="AH1141" s="60">
        <f t="shared" si="176"/>
        <v>1</v>
      </c>
      <c r="AI1141" s="60">
        <f t="shared" si="177"/>
        <v>0</v>
      </c>
      <c r="AJ1141" s="60">
        <f t="shared" si="178"/>
        <v>0</v>
      </c>
      <c r="AK1141" s="60">
        <f t="shared" si="179"/>
        <v>0</v>
      </c>
      <c r="AL1141" s="60">
        <f t="shared" si="180"/>
        <v>0</v>
      </c>
      <c r="AM1141" s="60">
        <f t="shared" si="181"/>
        <v>1</v>
      </c>
      <c r="AN1141" s="60">
        <f t="shared" si="182"/>
        <v>0</v>
      </c>
      <c r="AP1141" s="318" t="s">
        <v>3548</v>
      </c>
    </row>
    <row r="1142" spans="1:42" ht="35.450000000000003" hidden="1" customHeight="1">
      <c r="A1142" s="26" t="s">
        <v>526</v>
      </c>
      <c r="B1142" s="34" t="s">
        <v>576</v>
      </c>
      <c r="C1142" s="26">
        <v>304077</v>
      </c>
      <c r="D1142" s="35" t="s">
        <v>577</v>
      </c>
      <c r="E1142" s="35" t="s">
        <v>578</v>
      </c>
      <c r="F1142" s="36">
        <v>1</v>
      </c>
      <c r="G1142" s="33"/>
      <c r="H1142" s="34">
        <v>1</v>
      </c>
      <c r="I1142" s="32"/>
      <c r="J1142" s="32"/>
      <c r="K1142" s="31"/>
      <c r="L1142" s="31"/>
      <c r="M1142" s="33"/>
      <c r="N1142" s="39">
        <v>5246873.25</v>
      </c>
      <c r="O1142" s="40" t="s">
        <v>1901</v>
      </c>
      <c r="P1142" s="68">
        <v>1</v>
      </c>
      <c r="Q1142" s="95" t="s">
        <v>2170</v>
      </c>
      <c r="R1142" s="123">
        <v>1</v>
      </c>
      <c r="S1142" s="123">
        <v>1</v>
      </c>
      <c r="T1142" s="95"/>
      <c r="U1142" s="95"/>
      <c r="V1142" s="95"/>
      <c r="W1142" s="95"/>
      <c r="X1142" s="289">
        <v>43304</v>
      </c>
      <c r="Y1142" s="289">
        <v>43312</v>
      </c>
      <c r="Z1142" s="289">
        <v>43326</v>
      </c>
      <c r="AA1142" s="190"/>
      <c r="AB1142" s="289">
        <v>43403</v>
      </c>
      <c r="AC1142" s="207" t="s">
        <v>3092</v>
      </c>
      <c r="AD1142" s="208">
        <v>481205.07</v>
      </c>
      <c r="AE1142" s="113">
        <f t="shared" si="173"/>
        <v>0</v>
      </c>
      <c r="AF1142" s="60">
        <f t="shared" si="174"/>
        <v>0</v>
      </c>
      <c r="AG1142" s="60">
        <f t="shared" si="175"/>
        <v>0</v>
      </c>
      <c r="AH1142" s="60">
        <f t="shared" si="176"/>
        <v>0</v>
      </c>
      <c r="AI1142" s="60">
        <f t="shared" si="177"/>
        <v>1</v>
      </c>
      <c r="AJ1142" s="60">
        <f t="shared" si="178"/>
        <v>0</v>
      </c>
      <c r="AK1142" s="60">
        <f t="shared" si="179"/>
        <v>0</v>
      </c>
      <c r="AL1142" s="60">
        <f t="shared" si="180"/>
        <v>0</v>
      </c>
      <c r="AM1142" s="60">
        <f t="shared" si="181"/>
        <v>0</v>
      </c>
      <c r="AN1142" s="60">
        <f t="shared" si="182"/>
        <v>1</v>
      </c>
      <c r="AP1142" s="318" t="s">
        <v>3548</v>
      </c>
    </row>
    <row r="1143" spans="1:42" ht="35.450000000000003" hidden="1" customHeight="1">
      <c r="A1143" s="26" t="s">
        <v>526</v>
      </c>
      <c r="B1143" s="34" t="s">
        <v>576</v>
      </c>
      <c r="C1143" s="26">
        <v>304089</v>
      </c>
      <c r="D1143" s="35" t="s">
        <v>579</v>
      </c>
      <c r="E1143" s="35" t="s">
        <v>580</v>
      </c>
      <c r="F1143" s="36">
        <v>1</v>
      </c>
      <c r="G1143" s="33"/>
      <c r="H1143" s="34">
        <v>1</v>
      </c>
      <c r="I1143" s="32"/>
      <c r="J1143" s="32"/>
      <c r="K1143" s="31"/>
      <c r="L1143" s="31"/>
      <c r="M1143" s="33"/>
      <c r="N1143" s="39">
        <v>5813168.4199999999</v>
      </c>
      <c r="O1143" s="40" t="s">
        <v>1901</v>
      </c>
      <c r="P1143" s="68">
        <v>1</v>
      </c>
      <c r="Q1143" s="283" t="s">
        <v>2170</v>
      </c>
      <c r="R1143" s="100">
        <v>1</v>
      </c>
      <c r="S1143" s="100">
        <v>1</v>
      </c>
      <c r="T1143" s="95"/>
      <c r="U1143" s="95"/>
      <c r="V1143" s="95"/>
      <c r="W1143" s="95"/>
      <c r="X1143" s="289">
        <v>43276</v>
      </c>
      <c r="Y1143" s="289">
        <v>43284</v>
      </c>
      <c r="Z1143" s="289">
        <v>43298</v>
      </c>
      <c r="AA1143" s="190"/>
      <c r="AB1143" s="289">
        <v>43353</v>
      </c>
      <c r="AC1143" s="207" t="s">
        <v>3092</v>
      </c>
      <c r="AD1143" s="208">
        <v>5007063.8600000003</v>
      </c>
      <c r="AE1143" s="113">
        <f t="shared" si="173"/>
        <v>0</v>
      </c>
      <c r="AF1143" s="60">
        <f t="shared" si="174"/>
        <v>0</v>
      </c>
      <c r="AG1143" s="60">
        <f t="shared" si="175"/>
        <v>0</v>
      </c>
      <c r="AH1143" s="60">
        <f t="shared" si="176"/>
        <v>0</v>
      </c>
      <c r="AI1143" s="60">
        <f t="shared" si="177"/>
        <v>1</v>
      </c>
      <c r="AJ1143" s="60">
        <f t="shared" si="178"/>
        <v>0</v>
      </c>
      <c r="AK1143" s="60">
        <f t="shared" si="179"/>
        <v>0</v>
      </c>
      <c r="AL1143" s="60">
        <f t="shared" si="180"/>
        <v>0</v>
      </c>
      <c r="AM1143" s="60">
        <f t="shared" si="181"/>
        <v>0</v>
      </c>
      <c r="AN1143" s="60">
        <f t="shared" si="182"/>
        <v>1</v>
      </c>
      <c r="AP1143" s="318" t="s">
        <v>3548</v>
      </c>
    </row>
    <row r="1144" spans="1:42" ht="35.450000000000003" hidden="1" customHeight="1">
      <c r="A1144" s="26" t="s">
        <v>526</v>
      </c>
      <c r="B1144" s="34" t="s">
        <v>576</v>
      </c>
      <c r="C1144" s="26">
        <v>304096</v>
      </c>
      <c r="D1144" s="35" t="s">
        <v>581</v>
      </c>
      <c r="E1144" s="35" t="s">
        <v>582</v>
      </c>
      <c r="F1144" s="36">
        <v>1</v>
      </c>
      <c r="G1144" s="33"/>
      <c r="H1144" s="34">
        <v>1</v>
      </c>
      <c r="I1144" s="32"/>
      <c r="J1144" s="32"/>
      <c r="K1144" s="31"/>
      <c r="L1144" s="31"/>
      <c r="M1144" s="33"/>
      <c r="N1144" s="39">
        <v>5713806</v>
      </c>
      <c r="O1144" s="40" t="s">
        <v>1901</v>
      </c>
      <c r="P1144" s="68">
        <v>1</v>
      </c>
      <c r="Q1144" s="283" t="s">
        <v>2170</v>
      </c>
      <c r="R1144" s="123">
        <v>1</v>
      </c>
      <c r="S1144" s="123">
        <v>1</v>
      </c>
      <c r="T1144" s="95"/>
      <c r="U1144" s="95"/>
      <c r="V1144" s="95"/>
      <c r="W1144" s="95"/>
      <c r="X1144" s="289">
        <v>43304</v>
      </c>
      <c r="Y1144" s="289">
        <v>43312</v>
      </c>
      <c r="Z1144" s="289">
        <v>43326</v>
      </c>
      <c r="AA1144" s="190"/>
      <c r="AB1144" s="289">
        <v>43403</v>
      </c>
      <c r="AC1144" s="207" t="s">
        <v>3092</v>
      </c>
      <c r="AD1144" s="208">
        <v>5174548.22</v>
      </c>
      <c r="AE1144" s="113">
        <f t="shared" si="173"/>
        <v>0</v>
      </c>
      <c r="AF1144" s="60">
        <f t="shared" si="174"/>
        <v>0</v>
      </c>
      <c r="AG1144" s="60">
        <f t="shared" si="175"/>
        <v>0</v>
      </c>
      <c r="AH1144" s="60">
        <f t="shared" si="176"/>
        <v>0</v>
      </c>
      <c r="AI1144" s="60">
        <f t="shared" si="177"/>
        <v>1</v>
      </c>
      <c r="AJ1144" s="60">
        <f t="shared" si="178"/>
        <v>0</v>
      </c>
      <c r="AK1144" s="60">
        <f t="shared" si="179"/>
        <v>0</v>
      </c>
      <c r="AL1144" s="60">
        <f t="shared" si="180"/>
        <v>0</v>
      </c>
      <c r="AM1144" s="60">
        <f t="shared" si="181"/>
        <v>0</v>
      </c>
      <c r="AN1144" s="60">
        <f t="shared" si="182"/>
        <v>1</v>
      </c>
      <c r="AP1144" s="318" t="s">
        <v>3548</v>
      </c>
    </row>
    <row r="1145" spans="1:42" ht="35.450000000000003" hidden="1" customHeight="1">
      <c r="A1145" s="26" t="s">
        <v>526</v>
      </c>
      <c r="B1145" s="34" t="s">
        <v>576</v>
      </c>
      <c r="C1145" s="26">
        <v>304093</v>
      </c>
      <c r="D1145" s="35" t="s">
        <v>583</v>
      </c>
      <c r="E1145" s="35" t="s">
        <v>584</v>
      </c>
      <c r="F1145" s="36">
        <v>1</v>
      </c>
      <c r="G1145" s="33"/>
      <c r="H1145" s="34">
        <v>1</v>
      </c>
      <c r="I1145" s="32"/>
      <c r="J1145" s="32"/>
      <c r="K1145" s="31"/>
      <c r="L1145" s="31"/>
      <c r="M1145" s="33"/>
      <c r="N1145" s="39">
        <v>5439018.9000000004</v>
      </c>
      <c r="O1145" s="40" t="s">
        <v>1901</v>
      </c>
      <c r="P1145" s="68">
        <v>1</v>
      </c>
      <c r="Q1145" s="283" t="s">
        <v>2170</v>
      </c>
      <c r="R1145" s="100">
        <v>1</v>
      </c>
      <c r="S1145" s="100">
        <v>1</v>
      </c>
      <c r="T1145" s="95"/>
      <c r="U1145" s="95"/>
      <c r="V1145" s="95"/>
      <c r="W1145" s="95"/>
      <c r="X1145" s="289">
        <v>43276</v>
      </c>
      <c r="Y1145" s="289">
        <v>43284</v>
      </c>
      <c r="Z1145" s="289">
        <v>43298</v>
      </c>
      <c r="AA1145" s="190"/>
      <c r="AB1145" s="289">
        <v>43353</v>
      </c>
      <c r="AC1145" s="207" t="s">
        <v>3092</v>
      </c>
      <c r="AD1145" s="208">
        <v>4726011.8499999996</v>
      </c>
      <c r="AE1145" s="113">
        <f t="shared" si="173"/>
        <v>0</v>
      </c>
      <c r="AF1145" s="60">
        <f t="shared" si="174"/>
        <v>0</v>
      </c>
      <c r="AG1145" s="60">
        <f t="shared" si="175"/>
        <v>0</v>
      </c>
      <c r="AH1145" s="60">
        <f t="shared" si="176"/>
        <v>0</v>
      </c>
      <c r="AI1145" s="60">
        <f t="shared" si="177"/>
        <v>1</v>
      </c>
      <c r="AJ1145" s="60">
        <f t="shared" si="178"/>
        <v>0</v>
      </c>
      <c r="AK1145" s="60">
        <f t="shared" si="179"/>
        <v>0</v>
      </c>
      <c r="AL1145" s="60">
        <f t="shared" si="180"/>
        <v>0</v>
      </c>
      <c r="AM1145" s="60">
        <f t="shared" si="181"/>
        <v>0</v>
      </c>
      <c r="AN1145" s="60">
        <f t="shared" si="182"/>
        <v>1</v>
      </c>
      <c r="AP1145" s="318" t="s">
        <v>3548</v>
      </c>
    </row>
    <row r="1146" spans="1:42" ht="35.450000000000003" hidden="1" customHeight="1">
      <c r="A1146" s="26" t="s">
        <v>526</v>
      </c>
      <c r="B1146" s="34" t="s">
        <v>576</v>
      </c>
      <c r="C1146" s="26">
        <v>304073</v>
      </c>
      <c r="D1146" s="35" t="s">
        <v>585</v>
      </c>
      <c r="E1146" s="35" t="s">
        <v>586</v>
      </c>
      <c r="F1146" s="36">
        <v>2</v>
      </c>
      <c r="G1146" s="33"/>
      <c r="H1146" s="34">
        <v>1</v>
      </c>
      <c r="I1146" s="32"/>
      <c r="J1146" s="32"/>
      <c r="K1146" s="31"/>
      <c r="L1146" s="31"/>
      <c r="M1146" s="33"/>
      <c r="N1146" s="39">
        <v>5740187.25</v>
      </c>
      <c r="O1146" s="40" t="s">
        <v>1901</v>
      </c>
      <c r="P1146" s="68">
        <v>1</v>
      </c>
      <c r="Q1146" s="95" t="s">
        <v>2170</v>
      </c>
      <c r="R1146" s="123">
        <v>0.8</v>
      </c>
      <c r="S1146" s="123">
        <v>1</v>
      </c>
      <c r="T1146" s="95"/>
      <c r="U1146" s="95"/>
      <c r="V1146" s="95"/>
      <c r="W1146" s="95"/>
      <c r="X1146" s="289">
        <v>43304</v>
      </c>
      <c r="Y1146" s="289">
        <v>43312</v>
      </c>
      <c r="Z1146" s="289">
        <v>43326</v>
      </c>
      <c r="AA1146" s="190"/>
      <c r="AB1146" s="289">
        <v>43403</v>
      </c>
      <c r="AC1146" s="207" t="s">
        <v>3092</v>
      </c>
      <c r="AD1146" s="208">
        <v>5314879.97</v>
      </c>
      <c r="AE1146" s="113">
        <f t="shared" si="173"/>
        <v>0</v>
      </c>
      <c r="AF1146" s="60">
        <f t="shared" si="174"/>
        <v>0</v>
      </c>
      <c r="AG1146" s="60">
        <f t="shared" si="175"/>
        <v>0</v>
      </c>
      <c r="AH1146" s="60">
        <f t="shared" si="176"/>
        <v>0</v>
      </c>
      <c r="AI1146" s="60">
        <f t="shared" si="177"/>
        <v>1</v>
      </c>
      <c r="AJ1146" s="60">
        <f t="shared" si="178"/>
        <v>0</v>
      </c>
      <c r="AK1146" s="60">
        <f t="shared" si="179"/>
        <v>0</v>
      </c>
      <c r="AL1146" s="60">
        <f t="shared" si="180"/>
        <v>0</v>
      </c>
      <c r="AM1146" s="60">
        <f t="shared" si="181"/>
        <v>0</v>
      </c>
      <c r="AN1146" s="60">
        <f t="shared" si="182"/>
        <v>1</v>
      </c>
      <c r="AP1146" s="318" t="s">
        <v>3548</v>
      </c>
    </row>
    <row r="1147" spans="1:42" ht="35.450000000000003" hidden="1" customHeight="1">
      <c r="A1147" s="26" t="s">
        <v>526</v>
      </c>
      <c r="B1147" s="34" t="s">
        <v>576</v>
      </c>
      <c r="C1147" s="26">
        <v>315307</v>
      </c>
      <c r="D1147" s="35" t="s">
        <v>587</v>
      </c>
      <c r="E1147" s="35" t="s">
        <v>588</v>
      </c>
      <c r="F1147" s="36">
        <v>2</v>
      </c>
      <c r="G1147" s="33"/>
      <c r="H1147" s="34">
        <v>1</v>
      </c>
      <c r="I1147" s="32"/>
      <c r="J1147" s="32"/>
      <c r="K1147" s="31"/>
      <c r="L1147" s="31"/>
      <c r="M1147" s="33"/>
      <c r="N1147" s="39">
        <v>2269686.96</v>
      </c>
      <c r="O1147" s="40" t="s">
        <v>1901</v>
      </c>
      <c r="P1147" s="68">
        <v>1</v>
      </c>
      <c r="Q1147" s="95" t="s">
        <v>2170</v>
      </c>
      <c r="R1147" s="100">
        <v>0.95</v>
      </c>
      <c r="S1147" s="100">
        <v>1</v>
      </c>
      <c r="T1147" s="95"/>
      <c r="U1147" s="95"/>
      <c r="V1147" s="95"/>
      <c r="W1147" s="95"/>
      <c r="X1147" s="289">
        <v>43304</v>
      </c>
      <c r="Y1147" s="289">
        <v>43312</v>
      </c>
      <c r="Z1147" s="289">
        <v>43326</v>
      </c>
      <c r="AA1147" s="190"/>
      <c r="AB1147" s="289">
        <v>43403</v>
      </c>
      <c r="AC1147" s="207" t="s">
        <v>3092</v>
      </c>
      <c r="AD1147" s="208">
        <v>2014354.88</v>
      </c>
      <c r="AE1147" s="113">
        <f t="shared" si="173"/>
        <v>0</v>
      </c>
      <c r="AF1147" s="60">
        <f t="shared" si="174"/>
        <v>0</v>
      </c>
      <c r="AG1147" s="60">
        <f t="shared" si="175"/>
        <v>0</v>
      </c>
      <c r="AH1147" s="60">
        <f t="shared" si="176"/>
        <v>0</v>
      </c>
      <c r="AI1147" s="60">
        <f t="shared" si="177"/>
        <v>1</v>
      </c>
      <c r="AJ1147" s="60">
        <f t="shared" si="178"/>
        <v>0</v>
      </c>
      <c r="AK1147" s="60">
        <f t="shared" si="179"/>
        <v>0</v>
      </c>
      <c r="AL1147" s="60">
        <f t="shared" si="180"/>
        <v>0</v>
      </c>
      <c r="AM1147" s="60">
        <f t="shared" si="181"/>
        <v>0</v>
      </c>
      <c r="AN1147" s="60">
        <f t="shared" si="182"/>
        <v>1</v>
      </c>
      <c r="AP1147" s="318" t="s">
        <v>3548</v>
      </c>
    </row>
    <row r="1148" spans="1:42" ht="35.450000000000003" hidden="1" customHeight="1">
      <c r="A1148" s="26" t="s">
        <v>526</v>
      </c>
      <c r="B1148" s="34" t="s">
        <v>576</v>
      </c>
      <c r="C1148" s="26">
        <v>315303</v>
      </c>
      <c r="D1148" s="35" t="s">
        <v>591</v>
      </c>
      <c r="E1148" s="35" t="s">
        <v>590</v>
      </c>
      <c r="F1148" s="36">
        <v>2</v>
      </c>
      <c r="G1148" s="33"/>
      <c r="H1148" s="34">
        <v>1</v>
      </c>
      <c r="I1148" s="32"/>
      <c r="J1148" s="32"/>
      <c r="K1148" s="31"/>
      <c r="L1148" s="31"/>
      <c r="M1148" s="33"/>
      <c r="N1148" s="39">
        <v>2304636.87</v>
      </c>
      <c r="O1148" s="40" t="s">
        <v>1901</v>
      </c>
      <c r="P1148" s="68">
        <v>1</v>
      </c>
      <c r="Q1148" s="95" t="s">
        <v>2170</v>
      </c>
      <c r="R1148" s="100">
        <v>0.95</v>
      </c>
      <c r="S1148" s="100">
        <v>1</v>
      </c>
      <c r="T1148" s="95"/>
      <c r="U1148" s="95"/>
      <c r="V1148" s="95"/>
      <c r="W1148" s="95"/>
      <c r="X1148" s="289">
        <v>43304</v>
      </c>
      <c r="Y1148" s="289">
        <v>43312</v>
      </c>
      <c r="Z1148" s="289">
        <v>43326</v>
      </c>
      <c r="AA1148" s="190"/>
      <c r="AB1148" s="289">
        <v>43403</v>
      </c>
      <c r="AC1148" s="207" t="s">
        <v>3092</v>
      </c>
      <c r="AD1148" s="208">
        <v>2035580.88</v>
      </c>
      <c r="AE1148" s="113">
        <f t="shared" si="173"/>
        <v>0</v>
      </c>
      <c r="AF1148" s="60">
        <f t="shared" si="174"/>
        <v>0</v>
      </c>
      <c r="AG1148" s="60">
        <f t="shared" si="175"/>
        <v>0</v>
      </c>
      <c r="AH1148" s="60">
        <f t="shared" si="176"/>
        <v>0</v>
      </c>
      <c r="AI1148" s="60">
        <f t="shared" si="177"/>
        <v>1</v>
      </c>
      <c r="AJ1148" s="60">
        <f t="shared" si="178"/>
        <v>0</v>
      </c>
      <c r="AK1148" s="60">
        <f t="shared" si="179"/>
        <v>0</v>
      </c>
      <c r="AL1148" s="60">
        <f t="shared" si="180"/>
        <v>0</v>
      </c>
      <c r="AM1148" s="60">
        <f t="shared" si="181"/>
        <v>0</v>
      </c>
      <c r="AN1148" s="60">
        <f t="shared" si="182"/>
        <v>1</v>
      </c>
      <c r="AP1148" s="318" t="s">
        <v>3548</v>
      </c>
    </row>
    <row r="1149" spans="1:42" ht="35.450000000000003" hidden="1" customHeight="1">
      <c r="A1149" s="26" t="s">
        <v>526</v>
      </c>
      <c r="B1149" s="34" t="s">
        <v>576</v>
      </c>
      <c r="C1149" s="26">
        <v>341230</v>
      </c>
      <c r="D1149" s="35" t="s">
        <v>589</v>
      </c>
      <c r="E1149" s="35" t="s">
        <v>590</v>
      </c>
      <c r="F1149" s="36">
        <v>2</v>
      </c>
      <c r="G1149" s="33"/>
      <c r="H1149" s="34">
        <v>1</v>
      </c>
      <c r="I1149" s="32"/>
      <c r="J1149" s="32"/>
      <c r="K1149" s="31"/>
      <c r="L1149" s="31"/>
      <c r="M1149" s="33"/>
      <c r="N1149" s="39">
        <v>2219343.2999999998</v>
      </c>
      <c r="O1149" s="40" t="s">
        <v>1901</v>
      </c>
      <c r="P1149" s="68">
        <v>1</v>
      </c>
      <c r="Q1149" s="95" t="s">
        <v>2170</v>
      </c>
      <c r="R1149" s="123">
        <v>0.95</v>
      </c>
      <c r="S1149" s="123">
        <v>1</v>
      </c>
      <c r="T1149" s="95"/>
      <c r="U1149" s="95"/>
      <c r="V1149" s="95"/>
      <c r="W1149" s="95"/>
      <c r="X1149" s="289">
        <v>43304</v>
      </c>
      <c r="Y1149" s="289">
        <v>43312</v>
      </c>
      <c r="Z1149" s="289">
        <v>43326</v>
      </c>
      <c r="AA1149" s="190"/>
      <c r="AB1149" s="289">
        <v>43403</v>
      </c>
      <c r="AC1149" s="207" t="s">
        <v>3092</v>
      </c>
      <c r="AD1149" s="208">
        <v>1957650.56</v>
      </c>
      <c r="AE1149" s="113">
        <f t="shared" si="173"/>
        <v>0</v>
      </c>
      <c r="AF1149" s="60">
        <f t="shared" si="174"/>
        <v>0</v>
      </c>
      <c r="AG1149" s="60">
        <f t="shared" si="175"/>
        <v>0</v>
      </c>
      <c r="AH1149" s="60">
        <f t="shared" si="176"/>
        <v>0</v>
      </c>
      <c r="AI1149" s="60">
        <f t="shared" si="177"/>
        <v>1</v>
      </c>
      <c r="AJ1149" s="60">
        <f t="shared" si="178"/>
        <v>0</v>
      </c>
      <c r="AK1149" s="60">
        <f t="shared" si="179"/>
        <v>0</v>
      </c>
      <c r="AL1149" s="60">
        <f t="shared" si="180"/>
        <v>0</v>
      </c>
      <c r="AM1149" s="60">
        <f t="shared" si="181"/>
        <v>0</v>
      </c>
      <c r="AN1149" s="60">
        <f t="shared" si="182"/>
        <v>1</v>
      </c>
      <c r="AP1149" s="318" t="s">
        <v>3548</v>
      </c>
    </row>
    <row r="1150" spans="1:42" ht="35.450000000000003" hidden="1" customHeight="1">
      <c r="A1150" s="26" t="s">
        <v>526</v>
      </c>
      <c r="B1150" s="34" t="s">
        <v>576</v>
      </c>
      <c r="C1150" s="26">
        <v>304102</v>
      </c>
      <c r="D1150" s="35" t="s">
        <v>592</v>
      </c>
      <c r="E1150" s="35" t="s">
        <v>593</v>
      </c>
      <c r="F1150" s="36">
        <v>2</v>
      </c>
      <c r="G1150" s="33"/>
      <c r="H1150" s="34">
        <v>1</v>
      </c>
      <c r="I1150" s="32"/>
      <c r="J1150" s="32"/>
      <c r="K1150" s="31"/>
      <c r="L1150" s="31"/>
      <c r="M1150" s="33"/>
      <c r="N1150" s="39">
        <v>4013228.99</v>
      </c>
      <c r="O1150" s="40" t="s">
        <v>1901</v>
      </c>
      <c r="P1150" s="68">
        <v>1</v>
      </c>
      <c r="Q1150" s="95" t="s">
        <v>2170</v>
      </c>
      <c r="R1150" s="100">
        <v>1</v>
      </c>
      <c r="S1150" s="100">
        <v>1</v>
      </c>
      <c r="T1150" s="95"/>
      <c r="U1150" s="95"/>
      <c r="V1150" s="95"/>
      <c r="W1150" s="95"/>
      <c r="X1150" s="289">
        <v>43276</v>
      </c>
      <c r="Y1150" s="289">
        <v>43284</v>
      </c>
      <c r="Z1150" s="289">
        <v>43298</v>
      </c>
      <c r="AA1150" s="190"/>
      <c r="AB1150" s="289">
        <v>43349</v>
      </c>
      <c r="AC1150" s="207" t="s">
        <v>3092</v>
      </c>
      <c r="AD1150" s="208">
        <v>3571331.04</v>
      </c>
      <c r="AE1150" s="113">
        <f t="shared" si="173"/>
        <v>0</v>
      </c>
      <c r="AF1150" s="60">
        <f t="shared" si="174"/>
        <v>0</v>
      </c>
      <c r="AG1150" s="60">
        <f t="shared" si="175"/>
        <v>0</v>
      </c>
      <c r="AH1150" s="60">
        <f t="shared" si="176"/>
        <v>0</v>
      </c>
      <c r="AI1150" s="60">
        <f t="shared" si="177"/>
        <v>1</v>
      </c>
      <c r="AJ1150" s="60">
        <f t="shared" si="178"/>
        <v>0</v>
      </c>
      <c r="AK1150" s="60">
        <f t="shared" si="179"/>
        <v>0</v>
      </c>
      <c r="AL1150" s="60">
        <f t="shared" si="180"/>
        <v>0</v>
      </c>
      <c r="AM1150" s="60">
        <f t="shared" si="181"/>
        <v>0</v>
      </c>
      <c r="AN1150" s="60">
        <f t="shared" si="182"/>
        <v>1</v>
      </c>
      <c r="AP1150" s="318" t="s">
        <v>3548</v>
      </c>
    </row>
    <row r="1151" spans="1:42" ht="35.450000000000003" hidden="1" customHeight="1">
      <c r="A1151" s="26" t="s">
        <v>526</v>
      </c>
      <c r="B1151" s="34" t="s">
        <v>594</v>
      </c>
      <c r="C1151" s="26">
        <v>304045</v>
      </c>
      <c r="D1151" s="35" t="s">
        <v>595</v>
      </c>
      <c r="E1151" s="35" t="s">
        <v>596</v>
      </c>
      <c r="F1151" s="36">
        <v>1</v>
      </c>
      <c r="G1151" s="33"/>
      <c r="H1151" s="34">
        <v>1</v>
      </c>
      <c r="I1151" s="32"/>
      <c r="J1151" s="32"/>
      <c r="K1151" s="31"/>
      <c r="L1151" s="31"/>
      <c r="M1151" s="33"/>
      <c r="N1151" s="39">
        <v>4830487.8899999997</v>
      </c>
      <c r="O1151" s="40" t="s">
        <v>1901</v>
      </c>
      <c r="P1151" s="68">
        <v>1</v>
      </c>
      <c r="Q1151" s="95" t="s">
        <v>2170</v>
      </c>
      <c r="R1151" s="100">
        <v>1</v>
      </c>
      <c r="S1151" s="100">
        <v>1</v>
      </c>
      <c r="T1151" s="214">
        <v>43391</v>
      </c>
      <c r="U1151" s="207"/>
      <c r="V1151" s="207" t="s">
        <v>2119</v>
      </c>
      <c r="W1151" s="207" t="s">
        <v>2119</v>
      </c>
      <c r="X1151" s="215">
        <v>43159</v>
      </c>
      <c r="Y1151" s="215">
        <v>43167</v>
      </c>
      <c r="Z1151" s="215">
        <v>43179</v>
      </c>
      <c r="AA1151" s="205">
        <v>43202</v>
      </c>
      <c r="AB1151" s="205">
        <v>43241</v>
      </c>
      <c r="AC1151" s="216" t="s">
        <v>2120</v>
      </c>
      <c r="AD1151" s="208">
        <v>4804355.6100000003</v>
      </c>
      <c r="AE1151" s="113">
        <f t="shared" si="173"/>
        <v>0</v>
      </c>
      <c r="AF1151" s="60">
        <f t="shared" si="174"/>
        <v>0</v>
      </c>
      <c r="AG1151" s="60">
        <f t="shared" si="175"/>
        <v>0</v>
      </c>
      <c r="AH1151" s="60">
        <f t="shared" si="176"/>
        <v>0</v>
      </c>
      <c r="AI1151" s="60">
        <f t="shared" si="177"/>
        <v>1</v>
      </c>
      <c r="AJ1151" s="60">
        <f t="shared" si="178"/>
        <v>0</v>
      </c>
      <c r="AK1151" s="60">
        <f t="shared" si="179"/>
        <v>0</v>
      </c>
      <c r="AL1151" s="60">
        <f t="shared" si="180"/>
        <v>0</v>
      </c>
      <c r="AM1151" s="60">
        <f t="shared" si="181"/>
        <v>0</v>
      </c>
      <c r="AN1151" s="60">
        <f t="shared" si="182"/>
        <v>1</v>
      </c>
      <c r="AO1151" t="s">
        <v>1941</v>
      </c>
      <c r="AP1151" s="318" t="s">
        <v>3548</v>
      </c>
    </row>
    <row r="1152" spans="1:42" ht="35.450000000000003" hidden="1" customHeight="1">
      <c r="A1152" s="26" t="s">
        <v>526</v>
      </c>
      <c r="B1152" s="34" t="s">
        <v>594</v>
      </c>
      <c r="C1152" s="26">
        <v>304057</v>
      </c>
      <c r="D1152" s="35" t="s">
        <v>597</v>
      </c>
      <c r="E1152" s="35" t="s">
        <v>596</v>
      </c>
      <c r="F1152" s="36">
        <v>1</v>
      </c>
      <c r="G1152" s="33"/>
      <c r="H1152" s="34">
        <v>1</v>
      </c>
      <c r="I1152" s="32"/>
      <c r="J1152" s="32"/>
      <c r="K1152" s="31"/>
      <c r="L1152" s="31"/>
      <c r="M1152" s="33"/>
      <c r="N1152" s="39">
        <v>2770270.4</v>
      </c>
      <c r="O1152" s="40" t="s">
        <v>1901</v>
      </c>
      <c r="P1152" s="68">
        <v>1</v>
      </c>
      <c r="Q1152" s="95" t="s">
        <v>2170</v>
      </c>
      <c r="R1152" s="100">
        <v>1</v>
      </c>
      <c r="S1152" s="100">
        <v>1</v>
      </c>
      <c r="T1152" s="214">
        <v>43361</v>
      </c>
      <c r="U1152" s="207"/>
      <c r="V1152" s="207" t="s">
        <v>2119</v>
      </c>
      <c r="W1152" s="207" t="s">
        <v>2119</v>
      </c>
      <c r="X1152" s="215">
        <v>43159</v>
      </c>
      <c r="Y1152" s="215">
        <v>43167</v>
      </c>
      <c r="Z1152" s="215">
        <v>43179</v>
      </c>
      <c r="AA1152" s="205">
        <v>43202</v>
      </c>
      <c r="AB1152" s="205">
        <v>43241</v>
      </c>
      <c r="AC1152" s="216" t="s">
        <v>2120</v>
      </c>
      <c r="AD1152" s="208">
        <v>2754387.96</v>
      </c>
      <c r="AE1152" s="113">
        <f t="shared" si="173"/>
        <v>0</v>
      </c>
      <c r="AF1152" s="60">
        <f t="shared" si="174"/>
        <v>0</v>
      </c>
      <c r="AG1152" s="60">
        <f t="shared" si="175"/>
        <v>0</v>
      </c>
      <c r="AH1152" s="60">
        <f t="shared" si="176"/>
        <v>0</v>
      </c>
      <c r="AI1152" s="60">
        <f t="shared" si="177"/>
        <v>1</v>
      </c>
      <c r="AJ1152" s="60">
        <f t="shared" si="178"/>
        <v>0</v>
      </c>
      <c r="AK1152" s="60">
        <f t="shared" si="179"/>
        <v>0</v>
      </c>
      <c r="AL1152" s="60">
        <f t="shared" si="180"/>
        <v>0</v>
      </c>
      <c r="AM1152" s="60">
        <f t="shared" si="181"/>
        <v>0</v>
      </c>
      <c r="AN1152" s="60">
        <f t="shared" si="182"/>
        <v>1</v>
      </c>
      <c r="AO1152" t="s">
        <v>1941</v>
      </c>
      <c r="AP1152" s="318" t="s">
        <v>3548</v>
      </c>
    </row>
    <row r="1153" spans="1:42" ht="35.450000000000003" hidden="1" customHeight="1">
      <c r="A1153" s="26" t="s">
        <v>598</v>
      </c>
      <c r="B1153" s="34" t="s">
        <v>599</v>
      </c>
      <c r="C1153" s="26">
        <v>304183</v>
      </c>
      <c r="D1153" s="35" t="s">
        <v>602</v>
      </c>
      <c r="E1153" s="35" t="s">
        <v>601</v>
      </c>
      <c r="F1153" s="36">
        <v>1</v>
      </c>
      <c r="G1153" s="33"/>
      <c r="H1153" s="34">
        <v>1</v>
      </c>
      <c r="I1153" s="32"/>
      <c r="J1153" s="32"/>
      <c r="K1153" s="31"/>
      <c r="L1153" s="31"/>
      <c r="M1153" s="33"/>
      <c r="N1153" s="39">
        <v>1536512.2</v>
      </c>
      <c r="O1153" s="40" t="s">
        <v>1901</v>
      </c>
      <c r="P1153" s="68">
        <v>1</v>
      </c>
      <c r="Q1153" s="95" t="s">
        <v>1943</v>
      </c>
      <c r="R1153" s="354">
        <v>0.99</v>
      </c>
      <c r="S1153" s="100">
        <v>0.99</v>
      </c>
      <c r="T1153" s="95"/>
      <c r="U1153" s="95"/>
      <c r="V1153" s="95"/>
      <c r="W1153" s="95"/>
      <c r="X1153" s="95"/>
      <c r="Y1153" s="95"/>
      <c r="Z1153" s="95"/>
      <c r="AA1153" s="95"/>
      <c r="AB1153" s="95"/>
      <c r="AC1153" s="95"/>
      <c r="AD1153" s="95"/>
      <c r="AE1153" s="113">
        <f t="shared" si="173"/>
        <v>0</v>
      </c>
      <c r="AF1153" s="60">
        <f t="shared" si="174"/>
        <v>0</v>
      </c>
      <c r="AG1153" s="60">
        <f t="shared" si="175"/>
        <v>0</v>
      </c>
      <c r="AH1153" s="60">
        <f t="shared" si="176"/>
        <v>1</v>
      </c>
      <c r="AI1153" s="60">
        <f t="shared" si="177"/>
        <v>0</v>
      </c>
      <c r="AJ1153" s="60">
        <f t="shared" si="178"/>
        <v>0</v>
      </c>
      <c r="AK1153" s="60">
        <f t="shared" si="179"/>
        <v>0</v>
      </c>
      <c r="AL1153" s="60">
        <f t="shared" si="180"/>
        <v>0</v>
      </c>
      <c r="AM1153" s="60">
        <f t="shared" si="181"/>
        <v>1</v>
      </c>
      <c r="AN1153" s="60">
        <f t="shared" si="182"/>
        <v>0</v>
      </c>
      <c r="AP1153" s="359" t="s">
        <v>3548</v>
      </c>
    </row>
    <row r="1154" spans="1:42" ht="35.450000000000003" hidden="1" customHeight="1">
      <c r="A1154" s="26" t="s">
        <v>598</v>
      </c>
      <c r="B1154" s="34" t="s">
        <v>599</v>
      </c>
      <c r="C1154" s="26">
        <v>304187</v>
      </c>
      <c r="D1154" s="35" t="s">
        <v>605</v>
      </c>
      <c r="E1154" s="35" t="s">
        <v>601</v>
      </c>
      <c r="F1154" s="36">
        <v>1</v>
      </c>
      <c r="G1154" s="33"/>
      <c r="H1154" s="34">
        <v>1</v>
      </c>
      <c r="I1154" s="32"/>
      <c r="J1154" s="32"/>
      <c r="K1154" s="31"/>
      <c r="L1154" s="31"/>
      <c r="M1154" s="33"/>
      <c r="N1154" s="39">
        <v>2215840.5</v>
      </c>
      <c r="O1154" s="40" t="s">
        <v>1901</v>
      </c>
      <c r="P1154" s="68">
        <v>1</v>
      </c>
      <c r="Q1154" s="95" t="s">
        <v>2170</v>
      </c>
      <c r="R1154" s="354">
        <v>0.9</v>
      </c>
      <c r="S1154" s="100">
        <v>1</v>
      </c>
      <c r="T1154" s="95"/>
      <c r="U1154" s="95"/>
      <c r="V1154" s="95"/>
      <c r="W1154" s="95"/>
      <c r="X1154" s="95"/>
      <c r="Y1154" s="95"/>
      <c r="Z1154" s="95"/>
      <c r="AA1154" s="95"/>
      <c r="AB1154" s="95"/>
      <c r="AC1154" s="95"/>
      <c r="AD1154" s="95"/>
      <c r="AE1154" s="113">
        <f t="shared" si="173"/>
        <v>0</v>
      </c>
      <c r="AF1154" s="60">
        <f t="shared" si="174"/>
        <v>0</v>
      </c>
      <c r="AG1154" s="60">
        <f t="shared" si="175"/>
        <v>0</v>
      </c>
      <c r="AH1154" s="60">
        <f t="shared" si="176"/>
        <v>0</v>
      </c>
      <c r="AI1154" s="60">
        <f t="shared" si="177"/>
        <v>1</v>
      </c>
      <c r="AJ1154" s="60">
        <f t="shared" si="178"/>
        <v>0</v>
      </c>
      <c r="AK1154" s="60">
        <f t="shared" si="179"/>
        <v>0</v>
      </c>
      <c r="AL1154" s="60">
        <f t="shared" si="180"/>
        <v>0</v>
      </c>
      <c r="AM1154" s="60">
        <f t="shared" si="181"/>
        <v>0</v>
      </c>
      <c r="AN1154" s="60">
        <f t="shared" si="182"/>
        <v>1</v>
      </c>
      <c r="AP1154" s="359" t="s">
        <v>3548</v>
      </c>
    </row>
    <row r="1155" spans="1:42" ht="35.450000000000003" hidden="1" customHeight="1">
      <c r="A1155" s="26" t="s">
        <v>598</v>
      </c>
      <c r="B1155" s="34" t="s">
        <v>599</v>
      </c>
      <c r="C1155" s="26">
        <v>304196</v>
      </c>
      <c r="D1155" s="35" t="s">
        <v>600</v>
      </c>
      <c r="E1155" s="35" t="s">
        <v>601</v>
      </c>
      <c r="F1155" s="36">
        <v>1</v>
      </c>
      <c r="G1155" s="33"/>
      <c r="H1155" s="34">
        <v>1</v>
      </c>
      <c r="I1155" s="32"/>
      <c r="J1155" s="32"/>
      <c r="K1155" s="31"/>
      <c r="L1155" s="31"/>
      <c r="M1155" s="33"/>
      <c r="N1155" s="39">
        <v>1842092.83</v>
      </c>
      <c r="O1155" s="40" t="s">
        <v>1901</v>
      </c>
      <c r="P1155" s="68">
        <v>1</v>
      </c>
      <c r="Q1155" s="95" t="s">
        <v>1943</v>
      </c>
      <c r="R1155" s="354">
        <v>0.95</v>
      </c>
      <c r="S1155" s="100">
        <v>0.95</v>
      </c>
      <c r="T1155" s="95"/>
      <c r="U1155" s="95"/>
      <c r="V1155" s="95"/>
      <c r="W1155" s="95"/>
      <c r="X1155" s="95"/>
      <c r="Y1155" s="95"/>
      <c r="Z1155" s="95"/>
      <c r="AA1155" s="95"/>
      <c r="AB1155" s="95"/>
      <c r="AC1155" s="95"/>
      <c r="AD1155" s="95"/>
      <c r="AE1155" s="113">
        <f t="shared" si="173"/>
        <v>0</v>
      </c>
      <c r="AF1155" s="60">
        <f t="shared" si="174"/>
        <v>0</v>
      </c>
      <c r="AG1155" s="60">
        <f t="shared" si="175"/>
        <v>0</v>
      </c>
      <c r="AH1155" s="60">
        <f t="shared" si="176"/>
        <v>1</v>
      </c>
      <c r="AI1155" s="60">
        <f t="shared" si="177"/>
        <v>0</v>
      </c>
      <c r="AJ1155" s="60">
        <f t="shared" si="178"/>
        <v>0</v>
      </c>
      <c r="AK1155" s="60">
        <f t="shared" si="179"/>
        <v>0</v>
      </c>
      <c r="AL1155" s="60">
        <f t="shared" si="180"/>
        <v>0</v>
      </c>
      <c r="AM1155" s="60">
        <f t="shared" si="181"/>
        <v>1</v>
      </c>
      <c r="AN1155" s="60">
        <f t="shared" si="182"/>
        <v>0</v>
      </c>
      <c r="AP1155" s="359" t="s">
        <v>3548</v>
      </c>
    </row>
    <row r="1156" spans="1:42" ht="35.450000000000003" hidden="1" customHeight="1">
      <c r="A1156" s="26" t="s">
        <v>598</v>
      </c>
      <c r="B1156" s="34" t="s">
        <v>599</v>
      </c>
      <c r="C1156" s="26">
        <v>304210</v>
      </c>
      <c r="D1156" s="35" t="s">
        <v>603</v>
      </c>
      <c r="E1156" s="35" t="s">
        <v>601</v>
      </c>
      <c r="F1156" s="36">
        <v>1</v>
      </c>
      <c r="G1156" s="33"/>
      <c r="H1156" s="34">
        <v>1</v>
      </c>
      <c r="I1156" s="438"/>
      <c r="J1156" s="438"/>
      <c r="K1156" s="31"/>
      <c r="L1156" s="31"/>
      <c r="M1156" s="33"/>
      <c r="N1156" s="39">
        <v>1982927.43</v>
      </c>
      <c r="O1156" s="40" t="s">
        <v>1901</v>
      </c>
      <c r="P1156" s="68">
        <v>1</v>
      </c>
      <c r="Q1156" s="95" t="s">
        <v>2170</v>
      </c>
      <c r="R1156" s="354">
        <v>0.9</v>
      </c>
      <c r="S1156" s="100">
        <v>1</v>
      </c>
      <c r="T1156" s="95"/>
      <c r="U1156" s="95"/>
      <c r="V1156" s="95"/>
      <c r="W1156" s="95"/>
      <c r="X1156" s="95"/>
      <c r="Y1156" s="95"/>
      <c r="Z1156" s="95"/>
      <c r="AA1156" s="95"/>
      <c r="AB1156" s="95"/>
      <c r="AC1156" s="95"/>
      <c r="AD1156" s="95"/>
      <c r="AE1156" s="113">
        <f t="shared" si="173"/>
        <v>0</v>
      </c>
      <c r="AF1156" s="60">
        <f t="shared" si="174"/>
        <v>0</v>
      </c>
      <c r="AG1156" s="60">
        <f t="shared" si="175"/>
        <v>0</v>
      </c>
      <c r="AH1156" s="60">
        <f t="shared" si="176"/>
        <v>0</v>
      </c>
      <c r="AI1156" s="60">
        <f t="shared" si="177"/>
        <v>1</v>
      </c>
      <c r="AJ1156" s="60">
        <f t="shared" si="178"/>
        <v>0</v>
      </c>
      <c r="AK1156" s="60">
        <f t="shared" si="179"/>
        <v>0</v>
      </c>
      <c r="AL1156" s="60">
        <f t="shared" si="180"/>
        <v>0</v>
      </c>
      <c r="AM1156" s="60">
        <f t="shared" si="181"/>
        <v>0</v>
      </c>
      <c r="AN1156" s="60">
        <f t="shared" si="182"/>
        <v>1</v>
      </c>
      <c r="AP1156" s="359" t="s">
        <v>3548</v>
      </c>
    </row>
    <row r="1157" spans="1:42" ht="35.450000000000003" hidden="1" customHeight="1">
      <c r="A1157" s="26" t="s">
        <v>598</v>
      </c>
      <c r="B1157" s="34" t="s">
        <v>599</v>
      </c>
      <c r="C1157" s="26">
        <v>315819</v>
      </c>
      <c r="D1157" s="35" t="s">
        <v>604</v>
      </c>
      <c r="E1157" s="35" t="s">
        <v>601</v>
      </c>
      <c r="F1157" s="36">
        <v>1</v>
      </c>
      <c r="G1157" s="33"/>
      <c r="H1157" s="34">
        <v>1</v>
      </c>
      <c r="I1157" s="438"/>
      <c r="J1157" s="438"/>
      <c r="K1157" s="31"/>
      <c r="L1157" s="31"/>
      <c r="M1157" s="33"/>
      <c r="N1157" s="39">
        <v>1577775.19</v>
      </c>
      <c r="O1157" s="40" t="s">
        <v>1901</v>
      </c>
      <c r="P1157" s="68">
        <v>1</v>
      </c>
      <c r="Q1157" s="95" t="s">
        <v>1943</v>
      </c>
      <c r="R1157" s="354">
        <v>0.85</v>
      </c>
      <c r="S1157" s="100">
        <v>0.95</v>
      </c>
      <c r="T1157" s="95"/>
      <c r="U1157" s="95"/>
      <c r="V1157" s="95"/>
      <c r="W1157" s="95"/>
      <c r="X1157" s="95"/>
      <c r="Y1157" s="95"/>
      <c r="Z1157" s="95"/>
      <c r="AA1157" s="95"/>
      <c r="AB1157" s="95"/>
      <c r="AC1157" s="95"/>
      <c r="AD1157" s="95"/>
      <c r="AE1157" s="113">
        <f t="shared" si="173"/>
        <v>0</v>
      </c>
      <c r="AF1157" s="60">
        <f t="shared" si="174"/>
        <v>0</v>
      </c>
      <c r="AG1157" s="60">
        <f t="shared" si="175"/>
        <v>0</v>
      </c>
      <c r="AH1157" s="60">
        <f t="shared" si="176"/>
        <v>1</v>
      </c>
      <c r="AI1157" s="60">
        <f t="shared" si="177"/>
        <v>0</v>
      </c>
      <c r="AJ1157" s="60">
        <f t="shared" si="178"/>
        <v>0</v>
      </c>
      <c r="AK1157" s="60">
        <f t="shared" si="179"/>
        <v>0</v>
      </c>
      <c r="AL1157" s="60">
        <f t="shared" si="180"/>
        <v>0</v>
      </c>
      <c r="AM1157" s="60">
        <f t="shared" si="181"/>
        <v>1</v>
      </c>
      <c r="AN1157" s="60">
        <f t="shared" si="182"/>
        <v>0</v>
      </c>
      <c r="AP1157" s="359" t="s">
        <v>3548</v>
      </c>
    </row>
    <row r="1158" spans="1:42" ht="35.450000000000003" hidden="1" customHeight="1">
      <c r="A1158" s="26" t="s">
        <v>598</v>
      </c>
      <c r="B1158" s="34" t="s">
        <v>599</v>
      </c>
      <c r="C1158" s="26">
        <v>304198</v>
      </c>
      <c r="D1158" s="35" t="s">
        <v>606</v>
      </c>
      <c r="E1158" s="35" t="s">
        <v>607</v>
      </c>
      <c r="F1158" s="36">
        <v>1</v>
      </c>
      <c r="G1158" s="33"/>
      <c r="H1158" s="34">
        <v>1</v>
      </c>
      <c r="I1158" s="32"/>
      <c r="J1158" s="32"/>
      <c r="K1158" s="31"/>
      <c r="L1158" s="31"/>
      <c r="M1158" s="33"/>
      <c r="N1158" s="39">
        <v>2216542.6</v>
      </c>
      <c r="O1158" s="40" t="s">
        <v>1901</v>
      </c>
      <c r="P1158" s="68">
        <v>1</v>
      </c>
      <c r="Q1158" s="95" t="s">
        <v>1943</v>
      </c>
      <c r="R1158" s="354">
        <v>0.85</v>
      </c>
      <c r="S1158" s="100">
        <v>0.95</v>
      </c>
      <c r="T1158" s="95"/>
      <c r="U1158" s="95"/>
      <c r="V1158" s="95"/>
      <c r="W1158" s="95"/>
      <c r="X1158" s="95"/>
      <c r="Y1158" s="95"/>
      <c r="Z1158" s="95"/>
      <c r="AA1158" s="95"/>
      <c r="AB1158" s="95"/>
      <c r="AC1158" s="95"/>
      <c r="AD1158" s="95"/>
      <c r="AE1158" s="113">
        <f t="shared" si="173"/>
        <v>0</v>
      </c>
      <c r="AF1158" s="60">
        <f t="shared" si="174"/>
        <v>0</v>
      </c>
      <c r="AG1158" s="60">
        <f t="shared" si="175"/>
        <v>0</v>
      </c>
      <c r="AH1158" s="60">
        <f t="shared" si="176"/>
        <v>1</v>
      </c>
      <c r="AI1158" s="60">
        <f t="shared" si="177"/>
        <v>0</v>
      </c>
      <c r="AJ1158" s="60">
        <f t="shared" si="178"/>
        <v>0</v>
      </c>
      <c r="AK1158" s="60">
        <f t="shared" si="179"/>
        <v>0</v>
      </c>
      <c r="AL1158" s="60">
        <f t="shared" si="180"/>
        <v>0</v>
      </c>
      <c r="AM1158" s="60">
        <f t="shared" si="181"/>
        <v>1</v>
      </c>
      <c r="AN1158" s="60">
        <f t="shared" si="182"/>
        <v>0</v>
      </c>
      <c r="AP1158" s="359" t="s">
        <v>3548</v>
      </c>
    </row>
    <row r="1159" spans="1:42" ht="35.450000000000003" hidden="1" customHeight="1">
      <c r="A1159" s="26" t="s">
        <v>598</v>
      </c>
      <c r="B1159" s="34" t="s">
        <v>599</v>
      </c>
      <c r="C1159" s="26">
        <v>304213</v>
      </c>
      <c r="D1159" s="35" t="s">
        <v>608</v>
      </c>
      <c r="E1159" s="35" t="s">
        <v>607</v>
      </c>
      <c r="F1159" s="36">
        <v>1</v>
      </c>
      <c r="G1159" s="33"/>
      <c r="H1159" s="34">
        <v>1</v>
      </c>
      <c r="I1159" s="32"/>
      <c r="J1159" s="32"/>
      <c r="K1159" s="31"/>
      <c r="L1159" s="31"/>
      <c r="M1159" s="33"/>
      <c r="N1159" s="39">
        <v>2049802.28</v>
      </c>
      <c r="O1159" s="40" t="s">
        <v>1901</v>
      </c>
      <c r="P1159" s="68">
        <v>1</v>
      </c>
      <c r="Q1159" s="95" t="s">
        <v>1943</v>
      </c>
      <c r="R1159" s="354">
        <v>0.85</v>
      </c>
      <c r="S1159" s="100">
        <v>0.95</v>
      </c>
      <c r="T1159" s="95"/>
      <c r="U1159" s="95"/>
      <c r="V1159" s="95"/>
      <c r="W1159" s="95"/>
      <c r="X1159" s="95"/>
      <c r="Y1159" s="95"/>
      <c r="Z1159" s="95"/>
      <c r="AA1159" s="95"/>
      <c r="AB1159" s="95"/>
      <c r="AC1159" s="95"/>
      <c r="AD1159" s="95"/>
      <c r="AE1159" s="113">
        <f t="shared" si="173"/>
        <v>0</v>
      </c>
      <c r="AF1159" s="60">
        <f t="shared" si="174"/>
        <v>0</v>
      </c>
      <c r="AG1159" s="60">
        <f t="shared" si="175"/>
        <v>0</v>
      </c>
      <c r="AH1159" s="60">
        <f t="shared" si="176"/>
        <v>1</v>
      </c>
      <c r="AI1159" s="60">
        <f t="shared" si="177"/>
        <v>0</v>
      </c>
      <c r="AJ1159" s="60">
        <f t="shared" si="178"/>
        <v>0</v>
      </c>
      <c r="AK1159" s="60">
        <f t="shared" si="179"/>
        <v>0</v>
      </c>
      <c r="AL1159" s="60">
        <f t="shared" si="180"/>
        <v>0</v>
      </c>
      <c r="AM1159" s="60">
        <f t="shared" si="181"/>
        <v>1</v>
      </c>
      <c r="AN1159" s="60">
        <f t="shared" si="182"/>
        <v>0</v>
      </c>
      <c r="AP1159" s="359" t="s">
        <v>3548</v>
      </c>
    </row>
    <row r="1160" spans="1:42" ht="35.450000000000003" hidden="1" customHeight="1">
      <c r="A1160" s="26" t="s">
        <v>598</v>
      </c>
      <c r="B1160" s="34" t="s">
        <v>599</v>
      </c>
      <c r="C1160" s="26">
        <v>304200</v>
      </c>
      <c r="D1160" s="35" t="s">
        <v>609</v>
      </c>
      <c r="E1160" s="35" t="s">
        <v>610</v>
      </c>
      <c r="F1160" s="36">
        <v>1</v>
      </c>
      <c r="G1160" s="33"/>
      <c r="H1160" s="34">
        <v>1</v>
      </c>
      <c r="I1160" s="32"/>
      <c r="J1160" s="32"/>
      <c r="K1160" s="31"/>
      <c r="L1160" s="31"/>
      <c r="M1160" s="33"/>
      <c r="N1160" s="39">
        <v>1590494.75</v>
      </c>
      <c r="O1160" s="40" t="s">
        <v>1901</v>
      </c>
      <c r="P1160" s="68">
        <v>1</v>
      </c>
      <c r="Q1160" s="95" t="s">
        <v>1943</v>
      </c>
      <c r="R1160" s="354">
        <v>0.85</v>
      </c>
      <c r="S1160" s="100">
        <v>0.95</v>
      </c>
      <c r="T1160" s="95"/>
      <c r="U1160" s="95"/>
      <c r="V1160" s="95"/>
      <c r="W1160" s="95"/>
      <c r="X1160" s="95"/>
      <c r="Y1160" s="95"/>
      <c r="Z1160" s="95"/>
      <c r="AA1160" s="95"/>
      <c r="AB1160" s="95"/>
      <c r="AC1160" s="95"/>
      <c r="AD1160" s="95"/>
      <c r="AE1160" s="113">
        <f t="shared" ref="AE1160:AE1223" si="185">IF($Q1160="Reverted",1,0)</f>
        <v>0</v>
      </c>
      <c r="AF1160" s="60">
        <f t="shared" ref="AF1160:AF1223" si="186">IF($Q1160="Not yet started",1,0)</f>
        <v>0</v>
      </c>
      <c r="AG1160" s="60">
        <f t="shared" ref="AG1160:AG1223" si="187">IF($Q1160="Under Procurement",1,0)</f>
        <v>0</v>
      </c>
      <c r="AH1160" s="60">
        <f t="shared" ref="AH1160:AH1223" si="188">IF($Q1160="Ongoing",1,0)</f>
        <v>1</v>
      </c>
      <c r="AI1160" s="60">
        <f t="shared" ref="AI1160:AI1223" si="189">IF($Q1160="Completed",1,0)</f>
        <v>0</v>
      </c>
      <c r="AJ1160" s="60">
        <f t="shared" ref="AJ1160:AJ1223" si="190">IF($AE1160=1,$H1160,0)</f>
        <v>0</v>
      </c>
      <c r="AK1160" s="60">
        <f t="shared" ref="AK1160:AK1223" si="191">IF($AF1160=1,$H1160,0)</f>
        <v>0</v>
      </c>
      <c r="AL1160" s="60">
        <f t="shared" ref="AL1160:AL1223" si="192">IF($AG1160=1,$H1160,0)</f>
        <v>0</v>
      </c>
      <c r="AM1160" s="60">
        <f t="shared" ref="AM1160:AM1223" si="193">IF($AH1160=1,$H1160,0)</f>
        <v>1</v>
      </c>
      <c r="AN1160" s="60">
        <f t="shared" ref="AN1160:AN1223" si="194">IF($AI1160=1,$H1160,0)</f>
        <v>0</v>
      </c>
      <c r="AP1160" s="359" t="s">
        <v>3548</v>
      </c>
    </row>
    <row r="1161" spans="1:42" ht="35.450000000000003" hidden="1" customHeight="1">
      <c r="A1161" s="26" t="s">
        <v>598</v>
      </c>
      <c r="B1161" s="34" t="s">
        <v>599</v>
      </c>
      <c r="C1161" s="26">
        <v>304202</v>
      </c>
      <c r="D1161" s="35" t="s">
        <v>611</v>
      </c>
      <c r="E1161" s="35" t="s">
        <v>612</v>
      </c>
      <c r="F1161" s="36">
        <v>1</v>
      </c>
      <c r="G1161" s="33"/>
      <c r="H1161" s="34">
        <v>1</v>
      </c>
      <c r="I1161" s="32"/>
      <c r="J1161" s="32"/>
      <c r="K1161" s="31"/>
      <c r="L1161" s="31"/>
      <c r="M1161" s="33"/>
      <c r="N1161" s="39">
        <v>2256983.2599999998</v>
      </c>
      <c r="O1161" s="40" t="s">
        <v>1901</v>
      </c>
      <c r="P1161" s="68">
        <v>1</v>
      </c>
      <c r="Q1161" s="95" t="s">
        <v>1943</v>
      </c>
      <c r="R1161" s="354">
        <v>0.85</v>
      </c>
      <c r="S1161" s="100">
        <v>0.95</v>
      </c>
      <c r="T1161" s="95"/>
      <c r="U1161" s="95"/>
      <c r="V1161" s="95"/>
      <c r="W1161" s="95"/>
      <c r="X1161" s="95"/>
      <c r="Y1161" s="95"/>
      <c r="Z1161" s="95"/>
      <c r="AA1161" s="95"/>
      <c r="AB1161" s="95"/>
      <c r="AC1161" s="95"/>
      <c r="AD1161" s="95"/>
      <c r="AE1161" s="113">
        <f t="shared" si="185"/>
        <v>0</v>
      </c>
      <c r="AF1161" s="60">
        <f t="shared" si="186"/>
        <v>0</v>
      </c>
      <c r="AG1161" s="60">
        <f t="shared" si="187"/>
        <v>0</v>
      </c>
      <c r="AH1161" s="60">
        <f t="shared" si="188"/>
        <v>1</v>
      </c>
      <c r="AI1161" s="60">
        <f t="shared" si="189"/>
        <v>0</v>
      </c>
      <c r="AJ1161" s="60">
        <f t="shared" si="190"/>
        <v>0</v>
      </c>
      <c r="AK1161" s="60">
        <f t="shared" si="191"/>
        <v>0</v>
      </c>
      <c r="AL1161" s="60">
        <f t="shared" si="192"/>
        <v>0</v>
      </c>
      <c r="AM1161" s="60">
        <f t="shared" si="193"/>
        <v>1</v>
      </c>
      <c r="AN1161" s="60">
        <f t="shared" si="194"/>
        <v>0</v>
      </c>
      <c r="AP1161" s="359" t="s">
        <v>3548</v>
      </c>
    </row>
    <row r="1162" spans="1:42" ht="35.450000000000003" hidden="1" customHeight="1">
      <c r="A1162" s="26" t="s">
        <v>598</v>
      </c>
      <c r="B1162" s="34" t="s">
        <v>599</v>
      </c>
      <c r="C1162" s="26">
        <v>304206</v>
      </c>
      <c r="D1162" s="35" t="s">
        <v>613</v>
      </c>
      <c r="E1162" s="35" t="s">
        <v>614</v>
      </c>
      <c r="F1162" s="36">
        <v>1</v>
      </c>
      <c r="G1162" s="33"/>
      <c r="H1162" s="34">
        <v>1</v>
      </c>
      <c r="I1162" s="32"/>
      <c r="J1162" s="32"/>
      <c r="K1162" s="31"/>
      <c r="L1162" s="31"/>
      <c r="M1162" s="33"/>
      <c r="N1162" s="39">
        <v>3230614.47</v>
      </c>
      <c r="O1162" s="40" t="s">
        <v>1901</v>
      </c>
      <c r="P1162" s="68">
        <v>1</v>
      </c>
      <c r="Q1162" s="95" t="s">
        <v>1943</v>
      </c>
      <c r="R1162" s="354">
        <v>0.85</v>
      </c>
      <c r="S1162" s="100">
        <v>0.95</v>
      </c>
      <c r="T1162" s="95"/>
      <c r="U1162" s="95"/>
      <c r="V1162" s="95"/>
      <c r="W1162" s="95"/>
      <c r="X1162" s="95"/>
      <c r="Y1162" s="95"/>
      <c r="Z1162" s="95"/>
      <c r="AA1162" s="95"/>
      <c r="AB1162" s="95"/>
      <c r="AC1162" s="95"/>
      <c r="AD1162" s="95"/>
      <c r="AE1162" s="113">
        <f t="shared" si="185"/>
        <v>0</v>
      </c>
      <c r="AF1162" s="60">
        <f t="shared" si="186"/>
        <v>0</v>
      </c>
      <c r="AG1162" s="60">
        <f t="shared" si="187"/>
        <v>0</v>
      </c>
      <c r="AH1162" s="60">
        <f t="shared" si="188"/>
        <v>1</v>
      </c>
      <c r="AI1162" s="60">
        <f t="shared" si="189"/>
        <v>0</v>
      </c>
      <c r="AJ1162" s="60">
        <f t="shared" si="190"/>
        <v>0</v>
      </c>
      <c r="AK1162" s="60">
        <f t="shared" si="191"/>
        <v>0</v>
      </c>
      <c r="AL1162" s="60">
        <f t="shared" si="192"/>
        <v>0</v>
      </c>
      <c r="AM1162" s="60">
        <f t="shared" si="193"/>
        <v>1</v>
      </c>
      <c r="AN1162" s="60">
        <f t="shared" si="194"/>
        <v>0</v>
      </c>
      <c r="AP1162" s="359" t="s">
        <v>3548</v>
      </c>
    </row>
    <row r="1163" spans="1:42" ht="35.450000000000003" hidden="1" customHeight="1">
      <c r="A1163" s="26" t="s">
        <v>598</v>
      </c>
      <c r="B1163" s="34" t="s">
        <v>599</v>
      </c>
      <c r="C1163" s="26">
        <v>304185</v>
      </c>
      <c r="D1163" s="35" t="s">
        <v>616</v>
      </c>
      <c r="E1163" s="35" t="s">
        <v>615</v>
      </c>
      <c r="F1163" s="36">
        <v>2</v>
      </c>
      <c r="G1163" s="33"/>
      <c r="H1163" s="34">
        <v>1</v>
      </c>
      <c r="I1163" s="32"/>
      <c r="J1163" s="32"/>
      <c r="K1163" s="31"/>
      <c r="L1163" s="31"/>
      <c r="M1163" s="33"/>
      <c r="N1163" s="39">
        <v>1815283.9</v>
      </c>
      <c r="O1163" s="40" t="s">
        <v>1901</v>
      </c>
      <c r="P1163" s="68">
        <v>1</v>
      </c>
      <c r="Q1163" s="95" t="s">
        <v>1943</v>
      </c>
      <c r="R1163" s="354">
        <v>0.85</v>
      </c>
      <c r="S1163" s="100">
        <v>0.95</v>
      </c>
      <c r="T1163" s="95"/>
      <c r="U1163" s="95"/>
      <c r="V1163" s="95"/>
      <c r="W1163" s="95"/>
      <c r="X1163" s="95"/>
      <c r="Y1163" s="95"/>
      <c r="Z1163" s="95"/>
      <c r="AA1163" s="95"/>
      <c r="AB1163" s="95"/>
      <c r="AC1163" s="95"/>
      <c r="AD1163" s="95"/>
      <c r="AE1163" s="113">
        <f t="shared" si="185"/>
        <v>0</v>
      </c>
      <c r="AF1163" s="60">
        <f t="shared" si="186"/>
        <v>0</v>
      </c>
      <c r="AG1163" s="60">
        <f t="shared" si="187"/>
        <v>0</v>
      </c>
      <c r="AH1163" s="60">
        <f t="shared" si="188"/>
        <v>1</v>
      </c>
      <c r="AI1163" s="60">
        <f t="shared" si="189"/>
        <v>0</v>
      </c>
      <c r="AJ1163" s="60">
        <f t="shared" si="190"/>
        <v>0</v>
      </c>
      <c r="AK1163" s="60">
        <f t="shared" si="191"/>
        <v>0</v>
      </c>
      <c r="AL1163" s="60">
        <f t="shared" si="192"/>
        <v>0</v>
      </c>
      <c r="AM1163" s="60">
        <f t="shared" si="193"/>
        <v>1</v>
      </c>
      <c r="AN1163" s="60">
        <f t="shared" si="194"/>
        <v>0</v>
      </c>
      <c r="AP1163" s="359" t="s">
        <v>3548</v>
      </c>
    </row>
    <row r="1164" spans="1:42" ht="35.450000000000003" hidden="1" customHeight="1">
      <c r="A1164" s="26" t="s">
        <v>598</v>
      </c>
      <c r="B1164" s="34" t="s">
        <v>599</v>
      </c>
      <c r="C1164" s="26">
        <v>315812</v>
      </c>
      <c r="D1164" s="35" t="s">
        <v>71</v>
      </c>
      <c r="E1164" s="35" t="s">
        <v>615</v>
      </c>
      <c r="F1164" s="36">
        <v>2</v>
      </c>
      <c r="G1164" s="33"/>
      <c r="H1164" s="34">
        <v>1</v>
      </c>
      <c r="I1164" s="32"/>
      <c r="J1164" s="32"/>
      <c r="K1164" s="31"/>
      <c r="L1164" s="31"/>
      <c r="M1164" s="33"/>
      <c r="N1164" s="39">
        <v>1611721.23</v>
      </c>
      <c r="O1164" s="40" t="s">
        <v>1901</v>
      </c>
      <c r="P1164" s="68">
        <v>1</v>
      </c>
      <c r="Q1164" s="95" t="s">
        <v>1943</v>
      </c>
      <c r="R1164" s="354">
        <v>0.85</v>
      </c>
      <c r="S1164" s="100">
        <v>0.95</v>
      </c>
      <c r="T1164" s="95"/>
      <c r="U1164" s="95"/>
      <c r="V1164" s="95"/>
      <c r="W1164" s="95"/>
      <c r="X1164" s="95"/>
      <c r="Y1164" s="95"/>
      <c r="Z1164" s="95"/>
      <c r="AA1164" s="95"/>
      <c r="AB1164" s="95"/>
      <c r="AC1164" s="95"/>
      <c r="AD1164" s="95"/>
      <c r="AE1164" s="113">
        <f t="shared" si="185"/>
        <v>0</v>
      </c>
      <c r="AF1164" s="60">
        <f t="shared" si="186"/>
        <v>0</v>
      </c>
      <c r="AG1164" s="60">
        <f t="shared" si="187"/>
        <v>0</v>
      </c>
      <c r="AH1164" s="60">
        <f t="shared" si="188"/>
        <v>1</v>
      </c>
      <c r="AI1164" s="60">
        <f t="shared" si="189"/>
        <v>0</v>
      </c>
      <c r="AJ1164" s="60">
        <f t="shared" si="190"/>
        <v>0</v>
      </c>
      <c r="AK1164" s="60">
        <f t="shared" si="191"/>
        <v>0</v>
      </c>
      <c r="AL1164" s="60">
        <f t="shared" si="192"/>
        <v>0</v>
      </c>
      <c r="AM1164" s="60">
        <f t="shared" si="193"/>
        <v>1</v>
      </c>
      <c r="AN1164" s="60">
        <f t="shared" si="194"/>
        <v>0</v>
      </c>
      <c r="AP1164" s="359" t="s">
        <v>3548</v>
      </c>
    </row>
    <row r="1165" spans="1:42" ht="35.450000000000003" hidden="1" customHeight="1">
      <c r="A1165" s="26" t="s">
        <v>598</v>
      </c>
      <c r="B1165" s="34" t="s">
        <v>599</v>
      </c>
      <c r="C1165" s="26">
        <v>304192</v>
      </c>
      <c r="D1165" s="35" t="s">
        <v>617</v>
      </c>
      <c r="E1165" s="35" t="s">
        <v>618</v>
      </c>
      <c r="F1165" s="36">
        <v>2</v>
      </c>
      <c r="G1165" s="33"/>
      <c r="H1165" s="34">
        <v>1</v>
      </c>
      <c r="I1165" s="32"/>
      <c r="J1165" s="32"/>
      <c r="K1165" s="31"/>
      <c r="L1165" s="31"/>
      <c r="M1165" s="33"/>
      <c r="N1165" s="39">
        <v>1967172.3</v>
      </c>
      <c r="O1165" s="40" t="s">
        <v>1901</v>
      </c>
      <c r="P1165" s="68">
        <v>1</v>
      </c>
      <c r="Q1165" s="95" t="s">
        <v>1943</v>
      </c>
      <c r="R1165" s="354">
        <v>0.9</v>
      </c>
      <c r="S1165" s="100">
        <v>0.95</v>
      </c>
      <c r="T1165" s="95"/>
      <c r="U1165" s="95"/>
      <c r="V1165" s="95"/>
      <c r="W1165" s="95"/>
      <c r="X1165" s="95"/>
      <c r="Y1165" s="95"/>
      <c r="Z1165" s="95"/>
      <c r="AA1165" s="95"/>
      <c r="AB1165" s="95"/>
      <c r="AC1165" s="95"/>
      <c r="AD1165" s="95"/>
      <c r="AE1165" s="113">
        <f t="shared" si="185"/>
        <v>0</v>
      </c>
      <c r="AF1165" s="60">
        <f t="shared" si="186"/>
        <v>0</v>
      </c>
      <c r="AG1165" s="60">
        <f t="shared" si="187"/>
        <v>0</v>
      </c>
      <c r="AH1165" s="60">
        <f t="shared" si="188"/>
        <v>1</v>
      </c>
      <c r="AI1165" s="60">
        <f t="shared" si="189"/>
        <v>0</v>
      </c>
      <c r="AJ1165" s="60">
        <f t="shared" si="190"/>
        <v>0</v>
      </c>
      <c r="AK1165" s="60">
        <f t="shared" si="191"/>
        <v>0</v>
      </c>
      <c r="AL1165" s="60">
        <f t="shared" si="192"/>
        <v>0</v>
      </c>
      <c r="AM1165" s="60">
        <f t="shared" si="193"/>
        <v>1</v>
      </c>
      <c r="AN1165" s="60">
        <f t="shared" si="194"/>
        <v>0</v>
      </c>
      <c r="AP1165" s="359" t="s">
        <v>3548</v>
      </c>
    </row>
    <row r="1166" spans="1:42" ht="35.450000000000003" hidden="1" customHeight="1">
      <c r="A1166" s="26" t="s">
        <v>598</v>
      </c>
      <c r="B1166" s="34" t="s">
        <v>599</v>
      </c>
      <c r="C1166" s="26">
        <v>315805</v>
      </c>
      <c r="D1166" s="35" t="s">
        <v>619</v>
      </c>
      <c r="E1166" s="35" t="s">
        <v>618</v>
      </c>
      <c r="F1166" s="36">
        <v>2</v>
      </c>
      <c r="G1166" s="33"/>
      <c r="H1166" s="34">
        <v>1</v>
      </c>
      <c r="I1166" s="32"/>
      <c r="J1166" s="32"/>
      <c r="K1166" s="31"/>
      <c r="L1166" s="31"/>
      <c r="M1166" s="33"/>
      <c r="N1166" s="39">
        <v>1973452.43</v>
      </c>
      <c r="O1166" s="40" t="s">
        <v>1901</v>
      </c>
      <c r="P1166" s="68">
        <v>1</v>
      </c>
      <c r="Q1166" s="95" t="s">
        <v>1943</v>
      </c>
      <c r="R1166" s="354">
        <v>0.98</v>
      </c>
      <c r="S1166" s="100">
        <v>0.98</v>
      </c>
      <c r="T1166" s="95"/>
      <c r="U1166" s="95"/>
      <c r="V1166" s="95"/>
      <c r="W1166" s="95"/>
      <c r="X1166" s="95"/>
      <c r="Y1166" s="95"/>
      <c r="Z1166" s="95"/>
      <c r="AA1166" s="95"/>
      <c r="AB1166" s="95"/>
      <c r="AC1166" s="95"/>
      <c r="AD1166" s="95"/>
      <c r="AE1166" s="113">
        <f t="shared" si="185"/>
        <v>0</v>
      </c>
      <c r="AF1166" s="60">
        <f t="shared" si="186"/>
        <v>0</v>
      </c>
      <c r="AG1166" s="60">
        <f t="shared" si="187"/>
        <v>0</v>
      </c>
      <c r="AH1166" s="60">
        <f t="shared" si="188"/>
        <v>1</v>
      </c>
      <c r="AI1166" s="60">
        <f t="shared" si="189"/>
        <v>0</v>
      </c>
      <c r="AJ1166" s="60">
        <f t="shared" si="190"/>
        <v>0</v>
      </c>
      <c r="AK1166" s="60">
        <f t="shared" si="191"/>
        <v>0</v>
      </c>
      <c r="AL1166" s="60">
        <f t="shared" si="192"/>
        <v>0</v>
      </c>
      <c r="AM1166" s="60">
        <f t="shared" si="193"/>
        <v>1</v>
      </c>
      <c r="AN1166" s="60">
        <f t="shared" si="194"/>
        <v>0</v>
      </c>
      <c r="AP1166" s="359" t="s">
        <v>3548</v>
      </c>
    </row>
    <row r="1167" spans="1:42" ht="35.450000000000003" hidden="1" customHeight="1">
      <c r="A1167" s="26" t="s">
        <v>598</v>
      </c>
      <c r="B1167" s="34" t="s">
        <v>599</v>
      </c>
      <c r="C1167" s="26">
        <v>304193</v>
      </c>
      <c r="D1167" s="35" t="s">
        <v>620</v>
      </c>
      <c r="E1167" s="35" t="s">
        <v>621</v>
      </c>
      <c r="F1167" s="36">
        <v>2</v>
      </c>
      <c r="G1167" s="33"/>
      <c r="H1167" s="34">
        <v>1</v>
      </c>
      <c r="I1167" s="32"/>
      <c r="J1167" s="32"/>
      <c r="K1167" s="31"/>
      <c r="L1167" s="31"/>
      <c r="M1167" s="33"/>
      <c r="N1167" s="39">
        <v>2108048.83</v>
      </c>
      <c r="O1167" s="40" t="s">
        <v>1901</v>
      </c>
      <c r="P1167" s="68">
        <v>1</v>
      </c>
      <c r="Q1167" s="95" t="s">
        <v>1943</v>
      </c>
      <c r="R1167" s="354">
        <v>0.8</v>
      </c>
      <c r="S1167" s="100">
        <v>0.95</v>
      </c>
      <c r="T1167" s="95"/>
      <c r="U1167" s="95"/>
      <c r="V1167" s="95"/>
      <c r="W1167" s="95"/>
      <c r="X1167" s="95"/>
      <c r="Y1167" s="95"/>
      <c r="Z1167" s="95"/>
      <c r="AA1167" s="95"/>
      <c r="AB1167" s="95"/>
      <c r="AC1167" s="95"/>
      <c r="AD1167" s="95"/>
      <c r="AE1167" s="113">
        <f t="shared" si="185"/>
        <v>0</v>
      </c>
      <c r="AF1167" s="60">
        <f t="shared" si="186"/>
        <v>0</v>
      </c>
      <c r="AG1167" s="60">
        <f t="shared" si="187"/>
        <v>0</v>
      </c>
      <c r="AH1167" s="60">
        <f t="shared" si="188"/>
        <v>1</v>
      </c>
      <c r="AI1167" s="60">
        <f t="shared" si="189"/>
        <v>0</v>
      </c>
      <c r="AJ1167" s="60">
        <f t="shared" si="190"/>
        <v>0</v>
      </c>
      <c r="AK1167" s="60">
        <f t="shared" si="191"/>
        <v>0</v>
      </c>
      <c r="AL1167" s="60">
        <f t="shared" si="192"/>
        <v>0</v>
      </c>
      <c r="AM1167" s="60">
        <f t="shared" si="193"/>
        <v>1</v>
      </c>
      <c r="AN1167" s="60">
        <f t="shared" si="194"/>
        <v>0</v>
      </c>
      <c r="AP1167" s="359" t="s">
        <v>3548</v>
      </c>
    </row>
    <row r="1168" spans="1:42" ht="35.450000000000003" hidden="1" customHeight="1">
      <c r="A1168" s="26" t="s">
        <v>598</v>
      </c>
      <c r="B1168" s="34" t="s">
        <v>599</v>
      </c>
      <c r="C1168" s="26">
        <v>304194</v>
      </c>
      <c r="D1168" s="35" t="s">
        <v>505</v>
      </c>
      <c r="E1168" s="35" t="s">
        <v>622</v>
      </c>
      <c r="F1168" s="36">
        <v>2</v>
      </c>
      <c r="G1168" s="33"/>
      <c r="H1168" s="34">
        <v>1</v>
      </c>
      <c r="I1168" s="32"/>
      <c r="J1168" s="32"/>
      <c r="K1168" s="31"/>
      <c r="L1168" s="31"/>
      <c r="M1168" s="33"/>
      <c r="N1168" s="39">
        <v>1527258.38</v>
      </c>
      <c r="O1168" s="40" t="s">
        <v>1901</v>
      </c>
      <c r="P1168" s="68">
        <v>1</v>
      </c>
      <c r="Q1168" s="95" t="s">
        <v>1943</v>
      </c>
      <c r="R1168" s="354">
        <v>0.85</v>
      </c>
      <c r="S1168" s="100">
        <v>0.95</v>
      </c>
      <c r="T1168" s="95"/>
      <c r="U1168" s="95"/>
      <c r="V1168" s="95"/>
      <c r="W1168" s="95"/>
      <c r="X1168" s="95"/>
      <c r="Y1168" s="95"/>
      <c r="Z1168" s="95"/>
      <c r="AA1168" s="95"/>
      <c r="AB1168" s="95"/>
      <c r="AC1168" s="95"/>
      <c r="AD1168" s="95"/>
      <c r="AE1168" s="113">
        <f t="shared" si="185"/>
        <v>0</v>
      </c>
      <c r="AF1168" s="60">
        <f t="shared" si="186"/>
        <v>0</v>
      </c>
      <c r="AG1168" s="60">
        <f t="shared" si="187"/>
        <v>0</v>
      </c>
      <c r="AH1168" s="60">
        <f t="shared" si="188"/>
        <v>1</v>
      </c>
      <c r="AI1168" s="60">
        <f t="shared" si="189"/>
        <v>0</v>
      </c>
      <c r="AJ1168" s="60">
        <f t="shared" si="190"/>
        <v>0</v>
      </c>
      <c r="AK1168" s="60">
        <f t="shared" si="191"/>
        <v>0</v>
      </c>
      <c r="AL1168" s="60">
        <f t="shared" si="192"/>
        <v>0</v>
      </c>
      <c r="AM1168" s="60">
        <f t="shared" si="193"/>
        <v>1</v>
      </c>
      <c r="AN1168" s="60">
        <f t="shared" si="194"/>
        <v>0</v>
      </c>
      <c r="AP1168" s="359" t="s">
        <v>3548</v>
      </c>
    </row>
    <row r="1169" spans="1:42" ht="35.450000000000003" hidden="1" customHeight="1">
      <c r="A1169" s="26" t="s">
        <v>598</v>
      </c>
      <c r="B1169" s="34" t="s">
        <v>599</v>
      </c>
      <c r="C1169" s="26">
        <v>304195</v>
      </c>
      <c r="D1169" s="35" t="s">
        <v>623</v>
      </c>
      <c r="E1169" s="35" t="s">
        <v>622</v>
      </c>
      <c r="F1169" s="36">
        <v>2</v>
      </c>
      <c r="G1169" s="33"/>
      <c r="H1169" s="34">
        <v>1</v>
      </c>
      <c r="I1169" s="32"/>
      <c r="J1169" s="32"/>
      <c r="K1169" s="31"/>
      <c r="L1169" s="31"/>
      <c r="M1169" s="33"/>
      <c r="N1169" s="39">
        <v>1584788.55</v>
      </c>
      <c r="O1169" s="40" t="s">
        <v>1901</v>
      </c>
      <c r="P1169" s="68">
        <v>1</v>
      </c>
      <c r="Q1169" s="95" t="s">
        <v>1943</v>
      </c>
      <c r="R1169" s="354">
        <v>0.85</v>
      </c>
      <c r="S1169" s="100">
        <v>0.95</v>
      </c>
      <c r="T1169" s="95"/>
      <c r="U1169" s="95"/>
      <c r="V1169" s="95"/>
      <c r="W1169" s="95"/>
      <c r="X1169" s="95"/>
      <c r="Y1169" s="95"/>
      <c r="Z1169" s="95"/>
      <c r="AA1169" s="95"/>
      <c r="AB1169" s="95"/>
      <c r="AC1169" s="95"/>
      <c r="AD1169" s="95"/>
      <c r="AE1169" s="113">
        <f t="shared" si="185"/>
        <v>0</v>
      </c>
      <c r="AF1169" s="60">
        <f t="shared" si="186"/>
        <v>0</v>
      </c>
      <c r="AG1169" s="60">
        <f t="shared" si="187"/>
        <v>0</v>
      </c>
      <c r="AH1169" s="60">
        <f t="shared" si="188"/>
        <v>1</v>
      </c>
      <c r="AI1169" s="60">
        <f t="shared" si="189"/>
        <v>0</v>
      </c>
      <c r="AJ1169" s="60">
        <f t="shared" si="190"/>
        <v>0</v>
      </c>
      <c r="AK1169" s="60">
        <f t="shared" si="191"/>
        <v>0</v>
      </c>
      <c r="AL1169" s="60">
        <f t="shared" si="192"/>
        <v>0</v>
      </c>
      <c r="AM1169" s="60">
        <f t="shared" si="193"/>
        <v>1</v>
      </c>
      <c r="AN1169" s="60">
        <f t="shared" si="194"/>
        <v>0</v>
      </c>
      <c r="AP1169" s="359" t="s">
        <v>3548</v>
      </c>
    </row>
    <row r="1170" spans="1:42" ht="35.450000000000003" hidden="1" customHeight="1">
      <c r="A1170" s="26" t="s">
        <v>598</v>
      </c>
      <c r="B1170" s="34" t="s">
        <v>599</v>
      </c>
      <c r="C1170" s="26">
        <v>315818</v>
      </c>
      <c r="D1170" s="35" t="s">
        <v>624</v>
      </c>
      <c r="E1170" s="35" t="s">
        <v>622</v>
      </c>
      <c r="F1170" s="36">
        <v>2</v>
      </c>
      <c r="G1170" s="33"/>
      <c r="H1170" s="34">
        <v>1</v>
      </c>
      <c r="I1170" s="32"/>
      <c r="J1170" s="32"/>
      <c r="K1170" s="31"/>
      <c r="L1170" s="31"/>
      <c r="M1170" s="33"/>
      <c r="N1170" s="39">
        <v>1656335.98</v>
      </c>
      <c r="O1170" s="40" t="s">
        <v>1901</v>
      </c>
      <c r="P1170" s="68">
        <v>1</v>
      </c>
      <c r="Q1170" s="95" t="s">
        <v>1943</v>
      </c>
      <c r="R1170" s="354">
        <v>0.85</v>
      </c>
      <c r="S1170" s="100">
        <v>0.95</v>
      </c>
      <c r="T1170" s="95"/>
      <c r="U1170" s="95"/>
      <c r="V1170" s="95"/>
      <c r="W1170" s="95"/>
      <c r="X1170" s="95"/>
      <c r="Y1170" s="95"/>
      <c r="Z1170" s="95"/>
      <c r="AA1170" s="95"/>
      <c r="AB1170" s="95"/>
      <c r="AC1170" s="95"/>
      <c r="AD1170" s="95"/>
      <c r="AE1170" s="113">
        <f t="shared" si="185"/>
        <v>0</v>
      </c>
      <c r="AF1170" s="60">
        <f t="shared" si="186"/>
        <v>0</v>
      </c>
      <c r="AG1170" s="60">
        <f t="shared" si="187"/>
        <v>0</v>
      </c>
      <c r="AH1170" s="60">
        <f t="shared" si="188"/>
        <v>1</v>
      </c>
      <c r="AI1170" s="60">
        <f t="shared" si="189"/>
        <v>0</v>
      </c>
      <c r="AJ1170" s="60">
        <f t="shared" si="190"/>
        <v>0</v>
      </c>
      <c r="AK1170" s="60">
        <f t="shared" si="191"/>
        <v>0</v>
      </c>
      <c r="AL1170" s="60">
        <f t="shared" si="192"/>
        <v>0</v>
      </c>
      <c r="AM1170" s="60">
        <f t="shared" si="193"/>
        <v>1</v>
      </c>
      <c r="AN1170" s="60">
        <f t="shared" si="194"/>
        <v>0</v>
      </c>
      <c r="AP1170" s="359" t="s">
        <v>3548</v>
      </c>
    </row>
    <row r="1171" spans="1:42" ht="35.450000000000003" hidden="1" customHeight="1">
      <c r="A1171" s="26" t="s">
        <v>598</v>
      </c>
      <c r="B1171" s="34" t="s">
        <v>599</v>
      </c>
      <c r="C1171" s="26">
        <v>304179</v>
      </c>
      <c r="D1171" s="35" t="s">
        <v>625</v>
      </c>
      <c r="E1171" s="35" t="s">
        <v>626</v>
      </c>
      <c r="F1171" s="36">
        <v>2</v>
      </c>
      <c r="G1171" s="33"/>
      <c r="H1171" s="34">
        <v>1</v>
      </c>
      <c r="I1171" s="32"/>
      <c r="J1171" s="32"/>
      <c r="K1171" s="31"/>
      <c r="L1171" s="31"/>
      <c r="M1171" s="33"/>
      <c r="N1171" s="39">
        <v>1646320.97</v>
      </c>
      <c r="O1171" s="40" t="s">
        <v>1901</v>
      </c>
      <c r="P1171" s="68">
        <v>1</v>
      </c>
      <c r="Q1171" s="95" t="s">
        <v>1943</v>
      </c>
      <c r="R1171" s="354">
        <v>0.95</v>
      </c>
      <c r="S1171" s="100">
        <v>0.95</v>
      </c>
      <c r="T1171" s="95"/>
      <c r="U1171" s="95"/>
      <c r="V1171" s="95"/>
      <c r="W1171" s="95"/>
      <c r="X1171" s="95"/>
      <c r="Y1171" s="95"/>
      <c r="Z1171" s="95"/>
      <c r="AA1171" s="95"/>
      <c r="AB1171" s="95"/>
      <c r="AC1171" s="95"/>
      <c r="AD1171" s="95"/>
      <c r="AE1171" s="113">
        <f t="shared" si="185"/>
        <v>0</v>
      </c>
      <c r="AF1171" s="60">
        <f t="shared" si="186"/>
        <v>0</v>
      </c>
      <c r="AG1171" s="60">
        <f t="shared" si="187"/>
        <v>0</v>
      </c>
      <c r="AH1171" s="60">
        <f t="shared" si="188"/>
        <v>1</v>
      </c>
      <c r="AI1171" s="60">
        <f t="shared" si="189"/>
        <v>0</v>
      </c>
      <c r="AJ1171" s="60">
        <f t="shared" si="190"/>
        <v>0</v>
      </c>
      <c r="AK1171" s="60">
        <f t="shared" si="191"/>
        <v>0</v>
      </c>
      <c r="AL1171" s="60">
        <f t="shared" si="192"/>
        <v>0</v>
      </c>
      <c r="AM1171" s="60">
        <f t="shared" si="193"/>
        <v>1</v>
      </c>
      <c r="AN1171" s="60">
        <f t="shared" si="194"/>
        <v>0</v>
      </c>
      <c r="AP1171" s="359" t="s">
        <v>3548</v>
      </c>
    </row>
    <row r="1172" spans="1:42" ht="35.450000000000003" hidden="1" customHeight="1">
      <c r="A1172" s="26" t="s">
        <v>598</v>
      </c>
      <c r="B1172" s="34" t="s">
        <v>599</v>
      </c>
      <c r="C1172" s="26">
        <v>304208</v>
      </c>
      <c r="D1172" s="35" t="s">
        <v>627</v>
      </c>
      <c r="E1172" s="35" t="s">
        <v>626</v>
      </c>
      <c r="F1172" s="36">
        <v>2</v>
      </c>
      <c r="G1172" s="33"/>
      <c r="H1172" s="34">
        <v>1</v>
      </c>
      <c r="I1172" s="32"/>
      <c r="J1172" s="32"/>
      <c r="K1172" s="31"/>
      <c r="L1172" s="31"/>
      <c r="M1172" s="33"/>
      <c r="N1172" s="39">
        <v>2390105.7799999998</v>
      </c>
      <c r="O1172" s="40" t="s">
        <v>1901</v>
      </c>
      <c r="P1172" s="68">
        <v>1</v>
      </c>
      <c r="Q1172" s="95" t="s">
        <v>1943</v>
      </c>
      <c r="R1172" s="354">
        <v>0.8</v>
      </c>
      <c r="S1172" s="100">
        <v>0.95</v>
      </c>
      <c r="T1172" s="95"/>
      <c r="U1172" s="95"/>
      <c r="V1172" s="95"/>
      <c r="W1172" s="95"/>
      <c r="X1172" s="95"/>
      <c r="Y1172" s="95"/>
      <c r="Z1172" s="95"/>
      <c r="AA1172" s="95"/>
      <c r="AB1172" s="95"/>
      <c r="AC1172" s="95"/>
      <c r="AD1172" s="95"/>
      <c r="AE1172" s="113">
        <f t="shared" si="185"/>
        <v>0</v>
      </c>
      <c r="AF1172" s="60">
        <f t="shared" si="186"/>
        <v>0</v>
      </c>
      <c r="AG1172" s="60">
        <f t="shared" si="187"/>
        <v>0</v>
      </c>
      <c r="AH1172" s="60">
        <f t="shared" si="188"/>
        <v>1</v>
      </c>
      <c r="AI1172" s="60">
        <f t="shared" si="189"/>
        <v>0</v>
      </c>
      <c r="AJ1172" s="60">
        <f t="shared" si="190"/>
        <v>0</v>
      </c>
      <c r="AK1172" s="60">
        <f t="shared" si="191"/>
        <v>0</v>
      </c>
      <c r="AL1172" s="60">
        <f t="shared" si="192"/>
        <v>0</v>
      </c>
      <c r="AM1172" s="60">
        <f t="shared" si="193"/>
        <v>1</v>
      </c>
      <c r="AN1172" s="60">
        <f t="shared" si="194"/>
        <v>0</v>
      </c>
      <c r="AP1172" s="359" t="s">
        <v>3548</v>
      </c>
    </row>
    <row r="1173" spans="1:42" ht="35.450000000000003" hidden="1" customHeight="1">
      <c r="A1173" s="26" t="s">
        <v>598</v>
      </c>
      <c r="B1173" s="34" t="s">
        <v>599</v>
      </c>
      <c r="C1173" s="26">
        <v>304211</v>
      </c>
      <c r="D1173" s="35" t="s">
        <v>629</v>
      </c>
      <c r="E1173" s="35" t="s">
        <v>626</v>
      </c>
      <c r="F1173" s="36">
        <v>2</v>
      </c>
      <c r="G1173" s="33"/>
      <c r="H1173" s="34">
        <v>1</v>
      </c>
      <c r="I1173" s="32"/>
      <c r="J1173" s="32"/>
      <c r="K1173" s="31"/>
      <c r="L1173" s="31"/>
      <c r="M1173" s="33"/>
      <c r="N1173" s="39">
        <v>1647295.44</v>
      </c>
      <c r="O1173" s="40" t="s">
        <v>1901</v>
      </c>
      <c r="P1173" s="68">
        <v>1</v>
      </c>
      <c r="Q1173" s="95" t="s">
        <v>1943</v>
      </c>
      <c r="R1173" s="354">
        <v>0.98</v>
      </c>
      <c r="S1173" s="100">
        <v>0.98</v>
      </c>
      <c r="T1173" s="95"/>
      <c r="U1173" s="95"/>
      <c r="V1173" s="95"/>
      <c r="W1173" s="95"/>
      <c r="X1173" s="95"/>
      <c r="Y1173" s="95"/>
      <c r="Z1173" s="95"/>
      <c r="AA1173" s="95"/>
      <c r="AB1173" s="95"/>
      <c r="AC1173" s="95"/>
      <c r="AD1173" s="95"/>
      <c r="AE1173" s="113">
        <f t="shared" si="185"/>
        <v>0</v>
      </c>
      <c r="AF1173" s="60">
        <f t="shared" si="186"/>
        <v>0</v>
      </c>
      <c r="AG1173" s="60">
        <f t="shared" si="187"/>
        <v>0</v>
      </c>
      <c r="AH1173" s="60">
        <f t="shared" si="188"/>
        <v>1</v>
      </c>
      <c r="AI1173" s="60">
        <f t="shared" si="189"/>
        <v>0</v>
      </c>
      <c r="AJ1173" s="60">
        <f t="shared" si="190"/>
        <v>0</v>
      </c>
      <c r="AK1173" s="60">
        <f t="shared" si="191"/>
        <v>0</v>
      </c>
      <c r="AL1173" s="60">
        <f t="shared" si="192"/>
        <v>0</v>
      </c>
      <c r="AM1173" s="60">
        <f t="shared" si="193"/>
        <v>1</v>
      </c>
      <c r="AN1173" s="60">
        <f t="shared" si="194"/>
        <v>0</v>
      </c>
      <c r="AP1173" s="359" t="s">
        <v>3548</v>
      </c>
    </row>
    <row r="1174" spans="1:42" ht="35.450000000000003" hidden="1" customHeight="1">
      <c r="A1174" s="26" t="s">
        <v>598</v>
      </c>
      <c r="B1174" s="34" t="s">
        <v>599</v>
      </c>
      <c r="C1174" s="26">
        <v>315807</v>
      </c>
      <c r="D1174" s="35" t="s">
        <v>628</v>
      </c>
      <c r="E1174" s="35" t="s">
        <v>626</v>
      </c>
      <c r="F1174" s="36">
        <v>2</v>
      </c>
      <c r="G1174" s="33"/>
      <c r="H1174" s="34">
        <v>1</v>
      </c>
      <c r="I1174" s="32"/>
      <c r="J1174" s="32"/>
      <c r="K1174" s="31"/>
      <c r="L1174" s="31"/>
      <c r="M1174" s="33"/>
      <c r="N1174" s="39">
        <v>1444563.04</v>
      </c>
      <c r="O1174" s="40" t="s">
        <v>1901</v>
      </c>
      <c r="P1174" s="68">
        <v>1</v>
      </c>
      <c r="Q1174" s="95" t="s">
        <v>1943</v>
      </c>
      <c r="R1174" s="354">
        <v>0.85</v>
      </c>
      <c r="S1174" s="100">
        <v>0.95</v>
      </c>
      <c r="T1174" s="95"/>
      <c r="U1174" s="95"/>
      <c r="V1174" s="95"/>
      <c r="W1174" s="95"/>
      <c r="X1174" s="95"/>
      <c r="Y1174" s="95"/>
      <c r="Z1174" s="95"/>
      <c r="AA1174" s="95"/>
      <c r="AB1174" s="95"/>
      <c r="AC1174" s="95"/>
      <c r="AD1174" s="95"/>
      <c r="AE1174" s="113">
        <f t="shared" si="185"/>
        <v>0</v>
      </c>
      <c r="AF1174" s="60">
        <f t="shared" si="186"/>
        <v>0</v>
      </c>
      <c r="AG1174" s="60">
        <f t="shared" si="187"/>
        <v>0</v>
      </c>
      <c r="AH1174" s="60">
        <f t="shared" si="188"/>
        <v>1</v>
      </c>
      <c r="AI1174" s="60">
        <f t="shared" si="189"/>
        <v>0</v>
      </c>
      <c r="AJ1174" s="60">
        <f t="shared" si="190"/>
        <v>0</v>
      </c>
      <c r="AK1174" s="60">
        <f t="shared" si="191"/>
        <v>0</v>
      </c>
      <c r="AL1174" s="60">
        <f t="shared" si="192"/>
        <v>0</v>
      </c>
      <c r="AM1174" s="60">
        <f t="shared" si="193"/>
        <v>1</v>
      </c>
      <c r="AN1174" s="60">
        <f t="shared" si="194"/>
        <v>0</v>
      </c>
      <c r="AP1174" s="359" t="s">
        <v>3548</v>
      </c>
    </row>
    <row r="1175" spans="1:42" ht="35.450000000000003" hidden="1" customHeight="1">
      <c r="A1175" s="26" t="s">
        <v>598</v>
      </c>
      <c r="B1175" s="34" t="s">
        <v>599</v>
      </c>
      <c r="C1175" s="26">
        <v>315816</v>
      </c>
      <c r="D1175" s="35" t="s">
        <v>630</v>
      </c>
      <c r="E1175" s="35" t="s">
        <v>626</v>
      </c>
      <c r="F1175" s="36">
        <v>2</v>
      </c>
      <c r="G1175" s="33"/>
      <c r="H1175" s="34">
        <v>1</v>
      </c>
      <c r="I1175" s="32"/>
      <c r="J1175" s="32"/>
      <c r="K1175" s="31"/>
      <c r="L1175" s="31"/>
      <c r="M1175" s="33"/>
      <c r="N1175" s="39">
        <v>1739949.59</v>
      </c>
      <c r="O1175" s="40" t="s">
        <v>1901</v>
      </c>
      <c r="P1175" s="68">
        <v>1</v>
      </c>
      <c r="Q1175" s="95" t="s">
        <v>1943</v>
      </c>
      <c r="R1175" s="354">
        <v>0.85</v>
      </c>
      <c r="S1175" s="100">
        <v>0.95</v>
      </c>
      <c r="T1175" s="95"/>
      <c r="U1175" s="95"/>
      <c r="V1175" s="95"/>
      <c r="W1175" s="95"/>
      <c r="X1175" s="95"/>
      <c r="Y1175" s="95"/>
      <c r="Z1175" s="95"/>
      <c r="AA1175" s="95"/>
      <c r="AB1175" s="95"/>
      <c r="AC1175" s="95"/>
      <c r="AD1175" s="95"/>
      <c r="AE1175" s="113">
        <f t="shared" si="185"/>
        <v>0</v>
      </c>
      <c r="AF1175" s="60">
        <f t="shared" si="186"/>
        <v>0</v>
      </c>
      <c r="AG1175" s="60">
        <f t="shared" si="187"/>
        <v>0</v>
      </c>
      <c r="AH1175" s="60">
        <f t="shared" si="188"/>
        <v>1</v>
      </c>
      <c r="AI1175" s="60">
        <f t="shared" si="189"/>
        <v>0</v>
      </c>
      <c r="AJ1175" s="60">
        <f t="shared" si="190"/>
        <v>0</v>
      </c>
      <c r="AK1175" s="60">
        <f t="shared" si="191"/>
        <v>0</v>
      </c>
      <c r="AL1175" s="60">
        <f t="shared" si="192"/>
        <v>0</v>
      </c>
      <c r="AM1175" s="60">
        <f t="shared" si="193"/>
        <v>1</v>
      </c>
      <c r="AN1175" s="60">
        <f t="shared" si="194"/>
        <v>0</v>
      </c>
      <c r="AP1175" s="359" t="s">
        <v>3548</v>
      </c>
    </row>
    <row r="1176" spans="1:42" ht="35.450000000000003" hidden="1" customHeight="1">
      <c r="A1176" s="26" t="s">
        <v>598</v>
      </c>
      <c r="B1176" s="34" t="s">
        <v>631</v>
      </c>
      <c r="C1176" s="26">
        <v>304217</v>
      </c>
      <c r="D1176" s="35" t="s">
        <v>632</v>
      </c>
      <c r="E1176" s="35" t="s">
        <v>633</v>
      </c>
      <c r="F1176" s="36">
        <v>1</v>
      </c>
      <c r="G1176" s="33"/>
      <c r="H1176" s="34">
        <v>1</v>
      </c>
      <c r="I1176" s="32"/>
      <c r="J1176" s="32"/>
      <c r="K1176" s="31"/>
      <c r="L1176" s="31"/>
      <c r="M1176" s="33"/>
      <c r="N1176" s="39">
        <v>4595542.0999999996</v>
      </c>
      <c r="O1176" s="40" t="s">
        <v>1901</v>
      </c>
      <c r="P1176" s="68">
        <v>1</v>
      </c>
      <c r="Q1176" s="95" t="s">
        <v>2170</v>
      </c>
      <c r="R1176" s="354">
        <v>0.98</v>
      </c>
      <c r="S1176" s="123">
        <v>1</v>
      </c>
      <c r="T1176" s="95" t="s">
        <v>2121</v>
      </c>
      <c r="U1176" s="95"/>
      <c r="V1176" s="95"/>
      <c r="W1176" s="95" t="s">
        <v>2122</v>
      </c>
      <c r="X1176" s="95" t="s">
        <v>2123</v>
      </c>
      <c r="Y1176" s="95" t="s">
        <v>2124</v>
      </c>
      <c r="Z1176" s="95" t="s">
        <v>2125</v>
      </c>
      <c r="AA1176" s="95" t="s">
        <v>2126</v>
      </c>
      <c r="AB1176" s="95" t="s">
        <v>2127</v>
      </c>
      <c r="AC1176" s="95" t="s">
        <v>2128</v>
      </c>
      <c r="AD1176" s="125">
        <v>4565466.8961936645</v>
      </c>
      <c r="AE1176" s="113">
        <f t="shared" si="185"/>
        <v>0</v>
      </c>
      <c r="AF1176" s="60">
        <f t="shared" si="186"/>
        <v>0</v>
      </c>
      <c r="AG1176" s="60">
        <f t="shared" si="187"/>
        <v>0</v>
      </c>
      <c r="AH1176" s="60">
        <f t="shared" si="188"/>
        <v>0</v>
      </c>
      <c r="AI1176" s="60">
        <f t="shared" si="189"/>
        <v>1</v>
      </c>
      <c r="AJ1176" s="60">
        <f t="shared" si="190"/>
        <v>0</v>
      </c>
      <c r="AK1176" s="60">
        <f t="shared" si="191"/>
        <v>0</v>
      </c>
      <c r="AL1176" s="60">
        <f t="shared" si="192"/>
        <v>0</v>
      </c>
      <c r="AM1176" s="60">
        <f t="shared" si="193"/>
        <v>0</v>
      </c>
      <c r="AN1176" s="60">
        <f t="shared" si="194"/>
        <v>1</v>
      </c>
      <c r="AP1176" s="359" t="s">
        <v>3548</v>
      </c>
    </row>
    <row r="1177" spans="1:42" ht="35.450000000000003" hidden="1" customHeight="1">
      <c r="A1177" s="26" t="s">
        <v>598</v>
      </c>
      <c r="B1177" s="34" t="s">
        <v>631</v>
      </c>
      <c r="C1177" s="26">
        <v>304233</v>
      </c>
      <c r="D1177" s="35" t="s">
        <v>634</v>
      </c>
      <c r="E1177" s="35" t="s">
        <v>635</v>
      </c>
      <c r="F1177" s="36">
        <v>1</v>
      </c>
      <c r="G1177" s="33"/>
      <c r="H1177" s="34">
        <v>1</v>
      </c>
      <c r="I1177" s="32"/>
      <c r="J1177" s="32"/>
      <c r="K1177" s="31"/>
      <c r="L1177" s="31"/>
      <c r="M1177" s="33"/>
      <c r="N1177" s="39">
        <v>7579333.4699999997</v>
      </c>
      <c r="O1177" s="40" t="s">
        <v>1901</v>
      </c>
      <c r="P1177" s="68">
        <v>1</v>
      </c>
      <c r="Q1177" s="95" t="s">
        <v>2170</v>
      </c>
      <c r="R1177" s="354">
        <v>0.98</v>
      </c>
      <c r="S1177" s="123">
        <v>1</v>
      </c>
      <c r="T1177" s="95" t="s">
        <v>2121</v>
      </c>
      <c r="U1177" s="95"/>
      <c r="V1177" s="95"/>
      <c r="W1177" s="95" t="s">
        <v>2122</v>
      </c>
      <c r="X1177" s="95" t="s">
        <v>2123</v>
      </c>
      <c r="Y1177" s="95" t="s">
        <v>2124</v>
      </c>
      <c r="Z1177" s="95" t="s">
        <v>2125</v>
      </c>
      <c r="AA1177" s="95" t="s">
        <v>2126</v>
      </c>
      <c r="AB1177" s="95" t="s">
        <v>2127</v>
      </c>
      <c r="AC1177" s="95" t="s">
        <v>2128</v>
      </c>
      <c r="AD1177" s="125">
        <v>7535212.493715534</v>
      </c>
      <c r="AE1177" s="113">
        <f t="shared" si="185"/>
        <v>0</v>
      </c>
      <c r="AF1177" s="60">
        <f t="shared" si="186"/>
        <v>0</v>
      </c>
      <c r="AG1177" s="60">
        <f t="shared" si="187"/>
        <v>0</v>
      </c>
      <c r="AH1177" s="60">
        <f t="shared" si="188"/>
        <v>0</v>
      </c>
      <c r="AI1177" s="60">
        <f t="shared" si="189"/>
        <v>1</v>
      </c>
      <c r="AJ1177" s="60">
        <f t="shared" si="190"/>
        <v>0</v>
      </c>
      <c r="AK1177" s="60">
        <f t="shared" si="191"/>
        <v>0</v>
      </c>
      <c r="AL1177" s="60">
        <f t="shared" si="192"/>
        <v>0</v>
      </c>
      <c r="AM1177" s="60">
        <f t="shared" si="193"/>
        <v>0</v>
      </c>
      <c r="AN1177" s="60">
        <f t="shared" si="194"/>
        <v>1</v>
      </c>
      <c r="AP1177" s="359" t="s">
        <v>3548</v>
      </c>
    </row>
    <row r="1178" spans="1:42" ht="35.450000000000003" hidden="1" customHeight="1">
      <c r="A1178" s="26" t="s">
        <v>598</v>
      </c>
      <c r="B1178" s="34" t="s">
        <v>631</v>
      </c>
      <c r="C1178" s="26">
        <v>304243</v>
      </c>
      <c r="D1178" s="35" t="s">
        <v>636</v>
      </c>
      <c r="E1178" s="35" t="s">
        <v>635</v>
      </c>
      <c r="F1178" s="36">
        <v>1</v>
      </c>
      <c r="G1178" s="33"/>
      <c r="H1178" s="34">
        <v>1</v>
      </c>
      <c r="I1178" s="32"/>
      <c r="J1178" s="32"/>
      <c r="K1178" s="31"/>
      <c r="L1178" s="31"/>
      <c r="M1178" s="33"/>
      <c r="N1178" s="39">
        <v>2515559.9900000002</v>
      </c>
      <c r="O1178" s="40" t="s">
        <v>1901</v>
      </c>
      <c r="P1178" s="68">
        <v>1</v>
      </c>
      <c r="Q1178" s="95" t="s">
        <v>2170</v>
      </c>
      <c r="R1178" s="354">
        <v>0.98</v>
      </c>
      <c r="S1178" s="123">
        <v>1</v>
      </c>
      <c r="T1178" s="95" t="s">
        <v>2121</v>
      </c>
      <c r="U1178" s="95"/>
      <c r="V1178" s="95"/>
      <c r="W1178" s="95" t="s">
        <v>2122</v>
      </c>
      <c r="X1178" s="95" t="s">
        <v>2123</v>
      </c>
      <c r="Y1178" s="95" t="s">
        <v>2124</v>
      </c>
      <c r="Z1178" s="95" t="s">
        <v>2125</v>
      </c>
      <c r="AA1178" s="95" t="s">
        <v>2126</v>
      </c>
      <c r="AB1178" s="95" t="s">
        <v>2127</v>
      </c>
      <c r="AC1178" s="95" t="s">
        <v>2128</v>
      </c>
      <c r="AD1178" s="125">
        <v>2495918.5425394024</v>
      </c>
      <c r="AE1178" s="113">
        <f t="shared" si="185"/>
        <v>0</v>
      </c>
      <c r="AF1178" s="60">
        <f t="shared" si="186"/>
        <v>0</v>
      </c>
      <c r="AG1178" s="60">
        <f t="shared" si="187"/>
        <v>0</v>
      </c>
      <c r="AH1178" s="60">
        <f t="shared" si="188"/>
        <v>0</v>
      </c>
      <c r="AI1178" s="60">
        <f t="shared" si="189"/>
        <v>1</v>
      </c>
      <c r="AJ1178" s="60">
        <f t="shared" si="190"/>
        <v>0</v>
      </c>
      <c r="AK1178" s="60">
        <f t="shared" si="191"/>
        <v>0</v>
      </c>
      <c r="AL1178" s="60">
        <f t="shared" si="192"/>
        <v>0</v>
      </c>
      <c r="AM1178" s="60">
        <f t="shared" si="193"/>
        <v>0</v>
      </c>
      <c r="AN1178" s="60">
        <f t="shared" si="194"/>
        <v>1</v>
      </c>
      <c r="AP1178" s="359" t="s">
        <v>3548</v>
      </c>
    </row>
    <row r="1179" spans="1:42" ht="35.450000000000003" hidden="1" customHeight="1">
      <c r="A1179" s="26" t="s">
        <v>598</v>
      </c>
      <c r="B1179" s="34" t="s">
        <v>631</v>
      </c>
      <c r="C1179" s="26">
        <v>304239</v>
      </c>
      <c r="D1179" s="35" t="s">
        <v>637</v>
      </c>
      <c r="E1179" s="35" t="s">
        <v>638</v>
      </c>
      <c r="F1179" s="36">
        <v>1</v>
      </c>
      <c r="G1179" s="33"/>
      <c r="H1179" s="34">
        <v>1</v>
      </c>
      <c r="I1179" s="32"/>
      <c r="J1179" s="32"/>
      <c r="K1179" s="31"/>
      <c r="L1179" s="31"/>
      <c r="M1179" s="33"/>
      <c r="N1179" s="39">
        <v>2198146.77</v>
      </c>
      <c r="O1179" s="40" t="s">
        <v>1901</v>
      </c>
      <c r="P1179" s="68">
        <v>1</v>
      </c>
      <c r="Q1179" s="95" t="s">
        <v>2170</v>
      </c>
      <c r="R1179" s="354">
        <v>0.98</v>
      </c>
      <c r="S1179" s="123">
        <v>1</v>
      </c>
      <c r="T1179" s="95" t="s">
        <v>2121</v>
      </c>
      <c r="U1179" s="95"/>
      <c r="V1179" s="95"/>
      <c r="W1179" s="95" t="s">
        <v>2122</v>
      </c>
      <c r="X1179" s="95" t="s">
        <v>2123</v>
      </c>
      <c r="Y1179" s="95" t="s">
        <v>2124</v>
      </c>
      <c r="Z1179" s="95" t="s">
        <v>2125</v>
      </c>
      <c r="AA1179" s="95" t="s">
        <v>2126</v>
      </c>
      <c r="AB1179" s="95" t="s">
        <v>2127</v>
      </c>
      <c r="AC1179" s="95" t="s">
        <v>2128</v>
      </c>
      <c r="AD1179" s="125">
        <v>2179840.7664783867</v>
      </c>
      <c r="AE1179" s="113">
        <f t="shared" si="185"/>
        <v>0</v>
      </c>
      <c r="AF1179" s="60">
        <f t="shared" si="186"/>
        <v>0</v>
      </c>
      <c r="AG1179" s="60">
        <f t="shared" si="187"/>
        <v>0</v>
      </c>
      <c r="AH1179" s="60">
        <f t="shared" si="188"/>
        <v>0</v>
      </c>
      <c r="AI1179" s="60">
        <f t="shared" si="189"/>
        <v>1</v>
      </c>
      <c r="AJ1179" s="60">
        <f t="shared" si="190"/>
        <v>0</v>
      </c>
      <c r="AK1179" s="60">
        <f t="shared" si="191"/>
        <v>0</v>
      </c>
      <c r="AL1179" s="60">
        <f t="shared" si="192"/>
        <v>0</v>
      </c>
      <c r="AM1179" s="60">
        <f t="shared" si="193"/>
        <v>0</v>
      </c>
      <c r="AN1179" s="60">
        <f t="shared" si="194"/>
        <v>1</v>
      </c>
      <c r="AP1179" s="359" t="s">
        <v>3548</v>
      </c>
    </row>
    <row r="1180" spans="1:42" ht="35.450000000000003" hidden="1" customHeight="1">
      <c r="A1180" s="26" t="s">
        <v>598</v>
      </c>
      <c r="B1180" s="34" t="s">
        <v>631</v>
      </c>
      <c r="C1180" s="26">
        <v>304248</v>
      </c>
      <c r="D1180" s="35" t="s">
        <v>639</v>
      </c>
      <c r="E1180" s="35" t="s">
        <v>638</v>
      </c>
      <c r="F1180" s="36">
        <v>1</v>
      </c>
      <c r="G1180" s="33"/>
      <c r="H1180" s="34">
        <v>1</v>
      </c>
      <c r="I1180" s="32"/>
      <c r="J1180" s="32"/>
      <c r="K1180" s="31"/>
      <c r="L1180" s="31"/>
      <c r="M1180" s="33"/>
      <c r="N1180" s="39">
        <v>7374066.5800000001</v>
      </c>
      <c r="O1180" s="40" t="s">
        <v>1901</v>
      </c>
      <c r="P1180" s="68">
        <v>1</v>
      </c>
      <c r="Q1180" s="95" t="s">
        <v>2170</v>
      </c>
      <c r="R1180" s="354">
        <v>0.98</v>
      </c>
      <c r="S1180" s="123">
        <v>1</v>
      </c>
      <c r="T1180" s="95" t="s">
        <v>2121</v>
      </c>
      <c r="U1180" s="95"/>
      <c r="V1180" s="95"/>
      <c r="W1180" s="95" t="s">
        <v>2122</v>
      </c>
      <c r="X1180" s="95" t="s">
        <v>2123</v>
      </c>
      <c r="Y1180" s="95" t="s">
        <v>2124</v>
      </c>
      <c r="Z1180" s="95" t="s">
        <v>2125</v>
      </c>
      <c r="AA1180" s="95" t="s">
        <v>2126</v>
      </c>
      <c r="AB1180" s="95" t="s">
        <v>2127</v>
      </c>
      <c r="AC1180" s="95" t="s">
        <v>2128</v>
      </c>
      <c r="AD1180" s="125">
        <v>7330665.0977976127</v>
      </c>
      <c r="AE1180" s="113">
        <f t="shared" si="185"/>
        <v>0</v>
      </c>
      <c r="AF1180" s="60">
        <f t="shared" si="186"/>
        <v>0</v>
      </c>
      <c r="AG1180" s="60">
        <f t="shared" si="187"/>
        <v>0</v>
      </c>
      <c r="AH1180" s="60">
        <f t="shared" si="188"/>
        <v>0</v>
      </c>
      <c r="AI1180" s="60">
        <f t="shared" si="189"/>
        <v>1</v>
      </c>
      <c r="AJ1180" s="60">
        <f t="shared" si="190"/>
        <v>0</v>
      </c>
      <c r="AK1180" s="60">
        <f t="shared" si="191"/>
        <v>0</v>
      </c>
      <c r="AL1180" s="60">
        <f t="shared" si="192"/>
        <v>0</v>
      </c>
      <c r="AM1180" s="60">
        <f t="shared" si="193"/>
        <v>0</v>
      </c>
      <c r="AN1180" s="60">
        <f t="shared" si="194"/>
        <v>1</v>
      </c>
      <c r="AP1180" s="359" t="s">
        <v>3548</v>
      </c>
    </row>
    <row r="1181" spans="1:42" ht="35.450000000000003" hidden="1" customHeight="1">
      <c r="A1181" s="26" t="s">
        <v>598</v>
      </c>
      <c r="B1181" s="34" t="s">
        <v>631</v>
      </c>
      <c r="C1181" s="26">
        <v>304240</v>
      </c>
      <c r="D1181" s="35" t="s">
        <v>640</v>
      </c>
      <c r="E1181" s="35" t="s">
        <v>62</v>
      </c>
      <c r="F1181" s="36">
        <v>1</v>
      </c>
      <c r="G1181" s="33"/>
      <c r="H1181" s="34">
        <v>1</v>
      </c>
      <c r="I1181" s="32"/>
      <c r="J1181" s="32"/>
      <c r="K1181" s="31"/>
      <c r="L1181" s="31"/>
      <c r="M1181" s="33"/>
      <c r="N1181" s="39">
        <v>2119197.91</v>
      </c>
      <c r="O1181" s="40" t="s">
        <v>1901</v>
      </c>
      <c r="P1181" s="68">
        <v>1</v>
      </c>
      <c r="Q1181" s="95" t="s">
        <v>2170</v>
      </c>
      <c r="R1181" s="354">
        <v>0.98</v>
      </c>
      <c r="S1181" s="123">
        <v>1</v>
      </c>
      <c r="T1181" s="95" t="s">
        <v>2121</v>
      </c>
      <c r="U1181" s="95"/>
      <c r="V1181" s="95"/>
      <c r="W1181" s="95" t="s">
        <v>2122</v>
      </c>
      <c r="X1181" s="95" t="s">
        <v>2123</v>
      </c>
      <c r="Y1181" s="95" t="s">
        <v>2124</v>
      </c>
      <c r="Z1181" s="95" t="s">
        <v>2125</v>
      </c>
      <c r="AA1181" s="95" t="s">
        <v>2126</v>
      </c>
      <c r="AB1181" s="95" t="s">
        <v>2127</v>
      </c>
      <c r="AC1181" s="95" t="s">
        <v>2128</v>
      </c>
      <c r="AD1181" s="125">
        <v>2101855.5785208805</v>
      </c>
      <c r="AE1181" s="113">
        <f t="shared" si="185"/>
        <v>0</v>
      </c>
      <c r="AF1181" s="60">
        <f t="shared" si="186"/>
        <v>0</v>
      </c>
      <c r="AG1181" s="60">
        <f t="shared" si="187"/>
        <v>0</v>
      </c>
      <c r="AH1181" s="60">
        <f t="shared" si="188"/>
        <v>0</v>
      </c>
      <c r="AI1181" s="60">
        <f t="shared" si="189"/>
        <v>1</v>
      </c>
      <c r="AJ1181" s="60">
        <f t="shared" si="190"/>
        <v>0</v>
      </c>
      <c r="AK1181" s="60">
        <f t="shared" si="191"/>
        <v>0</v>
      </c>
      <c r="AL1181" s="60">
        <f t="shared" si="192"/>
        <v>0</v>
      </c>
      <c r="AM1181" s="60">
        <f t="shared" si="193"/>
        <v>0</v>
      </c>
      <c r="AN1181" s="60">
        <f t="shared" si="194"/>
        <v>1</v>
      </c>
      <c r="AP1181" s="359" t="s">
        <v>3548</v>
      </c>
    </row>
    <row r="1182" spans="1:42" ht="35.450000000000003" hidden="1" customHeight="1">
      <c r="A1182" s="26" t="s">
        <v>598</v>
      </c>
      <c r="B1182" s="34" t="s">
        <v>641</v>
      </c>
      <c r="C1182" s="26">
        <v>304286</v>
      </c>
      <c r="D1182" s="35" t="s">
        <v>642</v>
      </c>
      <c r="E1182" s="35" t="s">
        <v>643</v>
      </c>
      <c r="F1182" s="36">
        <v>1</v>
      </c>
      <c r="G1182" s="33"/>
      <c r="H1182" s="34">
        <v>1</v>
      </c>
      <c r="I1182" s="32"/>
      <c r="J1182" s="32"/>
      <c r="K1182" s="31"/>
      <c r="L1182" s="31"/>
      <c r="M1182" s="33"/>
      <c r="N1182" s="39">
        <v>1637941.03</v>
      </c>
      <c r="O1182" s="40" t="s">
        <v>1901</v>
      </c>
      <c r="P1182" s="68">
        <v>1</v>
      </c>
      <c r="Q1182" s="95" t="s">
        <v>2170</v>
      </c>
      <c r="R1182" s="291">
        <v>1</v>
      </c>
      <c r="S1182" s="291">
        <v>1</v>
      </c>
      <c r="T1182" s="325">
        <v>43437</v>
      </c>
      <c r="U1182" s="311"/>
      <c r="V1182" s="311"/>
      <c r="W1182" s="311"/>
      <c r="X1182" s="326">
        <v>43206</v>
      </c>
      <c r="Y1182" s="326">
        <v>43218</v>
      </c>
      <c r="Z1182" s="326">
        <v>43227</v>
      </c>
      <c r="AA1182" s="326">
        <v>43277</v>
      </c>
      <c r="AB1182" s="326">
        <v>43312</v>
      </c>
      <c r="AC1182" s="319" t="s">
        <v>3415</v>
      </c>
      <c r="AD1182" s="327">
        <v>1596873.83</v>
      </c>
      <c r="AE1182" s="113">
        <f t="shared" si="185"/>
        <v>0</v>
      </c>
      <c r="AF1182" s="60">
        <f t="shared" si="186"/>
        <v>0</v>
      </c>
      <c r="AG1182" s="60">
        <f t="shared" si="187"/>
        <v>0</v>
      </c>
      <c r="AH1182" s="60">
        <f t="shared" si="188"/>
        <v>0</v>
      </c>
      <c r="AI1182" s="60">
        <f t="shared" si="189"/>
        <v>1</v>
      </c>
      <c r="AJ1182" s="60">
        <f t="shared" si="190"/>
        <v>0</v>
      </c>
      <c r="AK1182" s="60">
        <f t="shared" si="191"/>
        <v>0</v>
      </c>
      <c r="AL1182" s="60">
        <f t="shared" si="192"/>
        <v>0</v>
      </c>
      <c r="AM1182" s="60">
        <f t="shared" si="193"/>
        <v>0</v>
      </c>
      <c r="AN1182" s="60">
        <f t="shared" si="194"/>
        <v>1</v>
      </c>
      <c r="AP1182" s="359" t="s">
        <v>3548</v>
      </c>
    </row>
    <row r="1183" spans="1:42" ht="35.450000000000003" hidden="1" customHeight="1">
      <c r="A1183" s="26" t="s">
        <v>598</v>
      </c>
      <c r="B1183" s="34" t="s">
        <v>641</v>
      </c>
      <c r="C1183" s="26">
        <v>304275</v>
      </c>
      <c r="D1183" s="35" t="s">
        <v>644</v>
      </c>
      <c r="E1183" s="35" t="s">
        <v>645</v>
      </c>
      <c r="F1183" s="36">
        <v>1</v>
      </c>
      <c r="G1183" s="33"/>
      <c r="H1183" s="34">
        <v>1</v>
      </c>
      <c r="I1183" s="32"/>
      <c r="J1183" s="32"/>
      <c r="K1183" s="31"/>
      <c r="L1183" s="31"/>
      <c r="M1183" s="33"/>
      <c r="N1183" s="39">
        <v>1776384.43</v>
      </c>
      <c r="O1183" s="40" t="s">
        <v>1901</v>
      </c>
      <c r="P1183" s="68">
        <v>1</v>
      </c>
      <c r="Q1183" s="95" t="s">
        <v>2170</v>
      </c>
      <c r="R1183" s="291">
        <v>0.9</v>
      </c>
      <c r="S1183" s="291">
        <v>1</v>
      </c>
      <c r="T1183" s="325">
        <v>43438</v>
      </c>
      <c r="U1183" s="311"/>
      <c r="V1183" s="311"/>
      <c r="W1183" s="311"/>
      <c r="X1183" s="326">
        <v>43206</v>
      </c>
      <c r="Y1183" s="326">
        <v>43218</v>
      </c>
      <c r="Z1183" s="326">
        <v>43227</v>
      </c>
      <c r="AA1183" s="326">
        <v>43277</v>
      </c>
      <c r="AB1183" s="326">
        <v>43309</v>
      </c>
      <c r="AC1183" s="319" t="s">
        <v>2128</v>
      </c>
      <c r="AD1183" s="327">
        <v>1739801.33</v>
      </c>
      <c r="AE1183" s="113">
        <f t="shared" si="185"/>
        <v>0</v>
      </c>
      <c r="AF1183" s="60">
        <f t="shared" si="186"/>
        <v>0</v>
      </c>
      <c r="AG1183" s="60">
        <f t="shared" si="187"/>
        <v>0</v>
      </c>
      <c r="AH1183" s="60">
        <f t="shared" si="188"/>
        <v>0</v>
      </c>
      <c r="AI1183" s="60">
        <f t="shared" si="189"/>
        <v>1</v>
      </c>
      <c r="AJ1183" s="60">
        <f t="shared" si="190"/>
        <v>0</v>
      </c>
      <c r="AK1183" s="60">
        <f t="shared" si="191"/>
        <v>0</v>
      </c>
      <c r="AL1183" s="60">
        <f t="shared" si="192"/>
        <v>0</v>
      </c>
      <c r="AM1183" s="60">
        <f t="shared" si="193"/>
        <v>0</v>
      </c>
      <c r="AN1183" s="60">
        <f t="shared" si="194"/>
        <v>1</v>
      </c>
      <c r="AP1183" s="359" t="s">
        <v>3548</v>
      </c>
    </row>
    <row r="1184" spans="1:42" ht="35.450000000000003" hidden="1" customHeight="1">
      <c r="A1184" s="26" t="s">
        <v>598</v>
      </c>
      <c r="B1184" s="34" t="s">
        <v>641</v>
      </c>
      <c r="C1184" s="26">
        <v>304288</v>
      </c>
      <c r="D1184" s="35" t="s">
        <v>646</v>
      </c>
      <c r="E1184" s="35" t="s">
        <v>647</v>
      </c>
      <c r="F1184" s="36">
        <v>1</v>
      </c>
      <c r="G1184" s="33"/>
      <c r="H1184" s="34">
        <v>1</v>
      </c>
      <c r="I1184" s="32"/>
      <c r="J1184" s="32"/>
      <c r="K1184" s="31"/>
      <c r="L1184" s="31"/>
      <c r="M1184" s="33"/>
      <c r="N1184" s="39">
        <v>3208710.59</v>
      </c>
      <c r="O1184" s="40" t="s">
        <v>1901</v>
      </c>
      <c r="P1184" s="68">
        <v>1</v>
      </c>
      <c r="Q1184" s="95" t="s">
        <v>1943</v>
      </c>
      <c r="R1184" s="291">
        <v>0.9</v>
      </c>
      <c r="S1184" s="291">
        <v>0.95</v>
      </c>
      <c r="T1184" s="325">
        <v>43432</v>
      </c>
      <c r="U1184" s="311"/>
      <c r="V1184" s="311"/>
      <c r="W1184" s="311"/>
      <c r="X1184" s="326">
        <v>43206</v>
      </c>
      <c r="Y1184" s="326">
        <v>43218</v>
      </c>
      <c r="Z1184" s="326">
        <v>43227</v>
      </c>
      <c r="AA1184" s="326">
        <v>43277</v>
      </c>
      <c r="AB1184" s="326">
        <v>43314</v>
      </c>
      <c r="AC1184" s="319" t="s">
        <v>3416</v>
      </c>
      <c r="AD1184" s="327">
        <v>2958144.97</v>
      </c>
      <c r="AE1184" s="113">
        <f t="shared" si="185"/>
        <v>0</v>
      </c>
      <c r="AF1184" s="60">
        <f t="shared" si="186"/>
        <v>0</v>
      </c>
      <c r="AG1184" s="60">
        <f t="shared" si="187"/>
        <v>0</v>
      </c>
      <c r="AH1184" s="60">
        <f t="shared" si="188"/>
        <v>1</v>
      </c>
      <c r="AI1184" s="60">
        <f t="shared" si="189"/>
        <v>0</v>
      </c>
      <c r="AJ1184" s="60">
        <f t="shared" si="190"/>
        <v>0</v>
      </c>
      <c r="AK1184" s="60">
        <f t="shared" si="191"/>
        <v>0</v>
      </c>
      <c r="AL1184" s="60">
        <f t="shared" si="192"/>
        <v>0</v>
      </c>
      <c r="AM1184" s="60">
        <f t="shared" si="193"/>
        <v>1</v>
      </c>
      <c r="AN1184" s="60">
        <f t="shared" si="194"/>
        <v>0</v>
      </c>
      <c r="AP1184" s="359" t="s">
        <v>3548</v>
      </c>
    </row>
    <row r="1185" spans="1:42" ht="35.450000000000003" hidden="1" customHeight="1">
      <c r="A1185" s="26" t="s">
        <v>598</v>
      </c>
      <c r="B1185" s="34" t="s">
        <v>641</v>
      </c>
      <c r="C1185" s="26">
        <v>304289</v>
      </c>
      <c r="D1185" s="35" t="s">
        <v>648</v>
      </c>
      <c r="E1185" s="35" t="s">
        <v>647</v>
      </c>
      <c r="F1185" s="36">
        <v>1</v>
      </c>
      <c r="G1185" s="33"/>
      <c r="H1185" s="34">
        <v>1</v>
      </c>
      <c r="I1185" s="32"/>
      <c r="J1185" s="32"/>
      <c r="K1185" s="31"/>
      <c r="L1185" s="31"/>
      <c r="M1185" s="33"/>
      <c r="N1185" s="39">
        <v>1438008.41</v>
      </c>
      <c r="O1185" s="40" t="s">
        <v>1901</v>
      </c>
      <c r="P1185" s="68">
        <v>1</v>
      </c>
      <c r="Q1185" s="95" t="s">
        <v>1943</v>
      </c>
      <c r="R1185" s="291">
        <v>0.9</v>
      </c>
      <c r="S1185" s="291">
        <v>0.95</v>
      </c>
      <c r="T1185" s="325">
        <v>43432</v>
      </c>
      <c r="U1185" s="311"/>
      <c r="V1185" s="311"/>
      <c r="W1185" s="311"/>
      <c r="X1185" s="326">
        <v>43206</v>
      </c>
      <c r="Y1185" s="326">
        <v>43218</v>
      </c>
      <c r="Z1185" s="326">
        <v>43227</v>
      </c>
      <c r="AA1185" s="326">
        <v>43277</v>
      </c>
      <c r="AB1185" s="326">
        <v>43314</v>
      </c>
      <c r="AC1185" s="319" t="s">
        <v>3416</v>
      </c>
      <c r="AD1185" s="327">
        <v>1541904.44</v>
      </c>
      <c r="AE1185" s="113">
        <f t="shared" si="185"/>
        <v>0</v>
      </c>
      <c r="AF1185" s="60">
        <f t="shared" si="186"/>
        <v>0</v>
      </c>
      <c r="AG1185" s="60">
        <f t="shared" si="187"/>
        <v>0</v>
      </c>
      <c r="AH1185" s="60">
        <f t="shared" si="188"/>
        <v>1</v>
      </c>
      <c r="AI1185" s="60">
        <f t="shared" si="189"/>
        <v>0</v>
      </c>
      <c r="AJ1185" s="60">
        <f t="shared" si="190"/>
        <v>0</v>
      </c>
      <c r="AK1185" s="60">
        <f t="shared" si="191"/>
        <v>0</v>
      </c>
      <c r="AL1185" s="60">
        <f t="shared" si="192"/>
        <v>0</v>
      </c>
      <c r="AM1185" s="60">
        <f t="shared" si="193"/>
        <v>1</v>
      </c>
      <c r="AN1185" s="60">
        <f t="shared" si="194"/>
        <v>0</v>
      </c>
      <c r="AP1185" s="359" t="s">
        <v>3548</v>
      </c>
    </row>
    <row r="1186" spans="1:42" ht="35.450000000000003" hidden="1" customHeight="1">
      <c r="A1186" s="26" t="s">
        <v>598</v>
      </c>
      <c r="B1186" s="34" t="s">
        <v>641</v>
      </c>
      <c r="C1186" s="26">
        <v>316003</v>
      </c>
      <c r="D1186" s="35" t="s">
        <v>649</v>
      </c>
      <c r="E1186" s="35" t="s">
        <v>647</v>
      </c>
      <c r="F1186" s="36">
        <v>1</v>
      </c>
      <c r="G1186" s="33"/>
      <c r="H1186" s="34">
        <v>1</v>
      </c>
      <c r="I1186" s="32"/>
      <c r="J1186" s="32"/>
      <c r="K1186" s="31"/>
      <c r="L1186" s="31"/>
      <c r="M1186" s="33"/>
      <c r="N1186" s="39">
        <v>1525198.43</v>
      </c>
      <c r="O1186" s="40" t="s">
        <v>1901</v>
      </c>
      <c r="P1186" s="68">
        <v>1</v>
      </c>
      <c r="Q1186" s="95" t="s">
        <v>1943</v>
      </c>
      <c r="R1186" s="291">
        <v>0.9</v>
      </c>
      <c r="S1186" s="291">
        <v>0.95</v>
      </c>
      <c r="T1186" s="325">
        <v>43432</v>
      </c>
      <c r="U1186" s="311"/>
      <c r="V1186" s="311"/>
      <c r="W1186" s="311"/>
      <c r="X1186" s="326">
        <v>43206</v>
      </c>
      <c r="Y1186" s="326">
        <v>43218</v>
      </c>
      <c r="Z1186" s="326">
        <v>43227</v>
      </c>
      <c r="AA1186" s="326">
        <v>43277</v>
      </c>
      <c r="AB1186" s="326">
        <v>43314</v>
      </c>
      <c r="AC1186" s="319" t="s">
        <v>3416</v>
      </c>
      <c r="AD1186" s="328">
        <v>1578855.9</v>
      </c>
      <c r="AE1186" s="113">
        <f t="shared" si="185"/>
        <v>0</v>
      </c>
      <c r="AF1186" s="60">
        <f t="shared" si="186"/>
        <v>0</v>
      </c>
      <c r="AG1186" s="60">
        <f t="shared" si="187"/>
        <v>0</v>
      </c>
      <c r="AH1186" s="60">
        <f t="shared" si="188"/>
        <v>1</v>
      </c>
      <c r="AI1186" s="60">
        <f t="shared" si="189"/>
        <v>0</v>
      </c>
      <c r="AJ1186" s="60">
        <f t="shared" si="190"/>
        <v>0</v>
      </c>
      <c r="AK1186" s="60">
        <f t="shared" si="191"/>
        <v>0</v>
      </c>
      <c r="AL1186" s="60">
        <f t="shared" si="192"/>
        <v>0</v>
      </c>
      <c r="AM1186" s="60">
        <f t="shared" si="193"/>
        <v>1</v>
      </c>
      <c r="AN1186" s="60">
        <f t="shared" si="194"/>
        <v>0</v>
      </c>
      <c r="AP1186" s="359" t="s">
        <v>3548</v>
      </c>
    </row>
    <row r="1187" spans="1:42" ht="35.450000000000003" hidden="1" customHeight="1">
      <c r="A1187" s="26" t="s">
        <v>598</v>
      </c>
      <c r="B1187" s="34" t="s">
        <v>641</v>
      </c>
      <c r="C1187" s="26">
        <v>316002</v>
      </c>
      <c r="D1187" s="35" t="s">
        <v>650</v>
      </c>
      <c r="E1187" s="35" t="s">
        <v>651</v>
      </c>
      <c r="F1187" s="36">
        <v>1</v>
      </c>
      <c r="G1187" s="33"/>
      <c r="H1187" s="34">
        <v>1</v>
      </c>
      <c r="I1187" s="32"/>
      <c r="J1187" s="32"/>
      <c r="K1187" s="31"/>
      <c r="L1187" s="31"/>
      <c r="M1187" s="33"/>
      <c r="N1187" s="39">
        <v>1528067.29</v>
      </c>
      <c r="O1187" s="40" t="s">
        <v>1901</v>
      </c>
      <c r="P1187" s="68">
        <v>1</v>
      </c>
      <c r="Q1187" s="95" t="s">
        <v>2170</v>
      </c>
      <c r="R1187" s="291">
        <v>0.9</v>
      </c>
      <c r="S1187" s="291">
        <v>1</v>
      </c>
      <c r="T1187" s="325">
        <v>43438</v>
      </c>
      <c r="U1187" s="311"/>
      <c r="V1187" s="311"/>
      <c r="W1187" s="311"/>
      <c r="X1187" s="326">
        <v>43206</v>
      </c>
      <c r="Y1187" s="326">
        <v>43218</v>
      </c>
      <c r="Z1187" s="326">
        <v>43227</v>
      </c>
      <c r="AA1187" s="326">
        <v>43277</v>
      </c>
      <c r="AB1187" s="326">
        <v>43309</v>
      </c>
      <c r="AC1187" s="319" t="s">
        <v>2128</v>
      </c>
      <c r="AD1187" s="328">
        <v>1518730.69</v>
      </c>
      <c r="AE1187" s="113">
        <f t="shared" si="185"/>
        <v>0</v>
      </c>
      <c r="AF1187" s="60">
        <f t="shared" si="186"/>
        <v>0</v>
      </c>
      <c r="AG1187" s="60">
        <f t="shared" si="187"/>
        <v>0</v>
      </c>
      <c r="AH1187" s="60">
        <f t="shared" si="188"/>
        <v>0</v>
      </c>
      <c r="AI1187" s="60">
        <f t="shared" si="189"/>
        <v>1</v>
      </c>
      <c r="AJ1187" s="60">
        <f t="shared" si="190"/>
        <v>0</v>
      </c>
      <c r="AK1187" s="60">
        <f t="shared" si="191"/>
        <v>0</v>
      </c>
      <c r="AL1187" s="60">
        <f t="shared" si="192"/>
        <v>0</v>
      </c>
      <c r="AM1187" s="60">
        <f t="shared" si="193"/>
        <v>0</v>
      </c>
      <c r="AN1187" s="60">
        <f t="shared" si="194"/>
        <v>1</v>
      </c>
      <c r="AP1187" s="359" t="s">
        <v>3548</v>
      </c>
    </row>
    <row r="1188" spans="1:42" ht="35.450000000000003" hidden="1" customHeight="1">
      <c r="A1188" s="26" t="s">
        <v>598</v>
      </c>
      <c r="B1188" s="34" t="s">
        <v>641</v>
      </c>
      <c r="C1188" s="26">
        <v>304294</v>
      </c>
      <c r="D1188" s="35" t="s">
        <v>652</v>
      </c>
      <c r="E1188" s="35" t="s">
        <v>424</v>
      </c>
      <c r="F1188" s="36">
        <v>1</v>
      </c>
      <c r="G1188" s="33"/>
      <c r="H1188" s="34">
        <v>1</v>
      </c>
      <c r="I1188" s="32"/>
      <c r="J1188" s="32"/>
      <c r="K1188" s="31"/>
      <c r="L1188" s="31"/>
      <c r="M1188" s="33"/>
      <c r="N1188" s="39">
        <v>1931198.96</v>
      </c>
      <c r="O1188" s="40" t="s">
        <v>1901</v>
      </c>
      <c r="P1188" s="68">
        <v>1</v>
      </c>
      <c r="Q1188" s="95" t="s">
        <v>2170</v>
      </c>
      <c r="R1188" s="291">
        <v>1</v>
      </c>
      <c r="S1188" s="291">
        <v>1</v>
      </c>
      <c r="T1188" s="325">
        <v>43437</v>
      </c>
      <c r="U1188" s="311"/>
      <c r="V1188" s="311"/>
      <c r="W1188" s="311"/>
      <c r="X1188" s="326">
        <v>43206</v>
      </c>
      <c r="Y1188" s="326">
        <v>43218</v>
      </c>
      <c r="Z1188" s="326">
        <v>43227</v>
      </c>
      <c r="AA1188" s="326">
        <v>43277</v>
      </c>
      <c r="AB1188" s="326">
        <v>43312</v>
      </c>
      <c r="AC1188" s="319" t="s">
        <v>3415</v>
      </c>
      <c r="AD1188" s="328">
        <v>1916291.38</v>
      </c>
      <c r="AE1188" s="113">
        <f t="shared" si="185"/>
        <v>0</v>
      </c>
      <c r="AF1188" s="60">
        <f t="shared" si="186"/>
        <v>0</v>
      </c>
      <c r="AG1188" s="60">
        <f t="shared" si="187"/>
        <v>0</v>
      </c>
      <c r="AH1188" s="60">
        <f t="shared" si="188"/>
        <v>0</v>
      </c>
      <c r="AI1188" s="60">
        <f t="shared" si="189"/>
        <v>1</v>
      </c>
      <c r="AJ1188" s="60">
        <f t="shared" si="190"/>
        <v>0</v>
      </c>
      <c r="AK1188" s="60">
        <f t="shared" si="191"/>
        <v>0</v>
      </c>
      <c r="AL1188" s="60">
        <f t="shared" si="192"/>
        <v>0</v>
      </c>
      <c r="AM1188" s="60">
        <f t="shared" si="193"/>
        <v>0</v>
      </c>
      <c r="AN1188" s="60">
        <f t="shared" si="194"/>
        <v>1</v>
      </c>
      <c r="AP1188" s="359" t="s">
        <v>3548</v>
      </c>
    </row>
    <row r="1189" spans="1:42" ht="35.450000000000003" hidden="1" customHeight="1">
      <c r="A1189" s="26" t="s">
        <v>598</v>
      </c>
      <c r="B1189" s="34" t="s">
        <v>641</v>
      </c>
      <c r="C1189" s="26">
        <v>304295</v>
      </c>
      <c r="D1189" s="35" t="s">
        <v>653</v>
      </c>
      <c r="E1189" s="35" t="s">
        <v>424</v>
      </c>
      <c r="F1189" s="36">
        <v>1</v>
      </c>
      <c r="G1189" s="33"/>
      <c r="H1189" s="34">
        <v>1</v>
      </c>
      <c r="I1189" s="32"/>
      <c r="J1189" s="32"/>
      <c r="K1189" s="31"/>
      <c r="L1189" s="31"/>
      <c r="M1189" s="33"/>
      <c r="N1189" s="39">
        <v>1636984.63</v>
      </c>
      <c r="O1189" s="40" t="s">
        <v>1901</v>
      </c>
      <c r="P1189" s="68">
        <v>1</v>
      </c>
      <c r="Q1189" s="95" t="s">
        <v>2170</v>
      </c>
      <c r="R1189" s="291">
        <v>1</v>
      </c>
      <c r="S1189" s="291">
        <v>1</v>
      </c>
      <c r="T1189" s="325">
        <v>43437</v>
      </c>
      <c r="U1189" s="311"/>
      <c r="V1189" s="311"/>
      <c r="W1189" s="311"/>
      <c r="X1189" s="326">
        <v>43206</v>
      </c>
      <c r="Y1189" s="326">
        <v>43218</v>
      </c>
      <c r="Z1189" s="326">
        <v>43227</v>
      </c>
      <c r="AA1189" s="326">
        <v>43277</v>
      </c>
      <c r="AB1189" s="326">
        <v>43312</v>
      </c>
      <c r="AC1189" s="319" t="s">
        <v>3415</v>
      </c>
      <c r="AD1189" s="328">
        <v>1617487.41</v>
      </c>
      <c r="AE1189" s="113">
        <f t="shared" si="185"/>
        <v>0</v>
      </c>
      <c r="AF1189" s="60">
        <f t="shared" si="186"/>
        <v>0</v>
      </c>
      <c r="AG1189" s="60">
        <f t="shared" si="187"/>
        <v>0</v>
      </c>
      <c r="AH1189" s="60">
        <f t="shared" si="188"/>
        <v>0</v>
      </c>
      <c r="AI1189" s="60">
        <f t="shared" si="189"/>
        <v>1</v>
      </c>
      <c r="AJ1189" s="60">
        <f t="shared" si="190"/>
        <v>0</v>
      </c>
      <c r="AK1189" s="60">
        <f t="shared" si="191"/>
        <v>0</v>
      </c>
      <c r="AL1189" s="60">
        <f t="shared" si="192"/>
        <v>0</v>
      </c>
      <c r="AM1189" s="60">
        <f t="shared" si="193"/>
        <v>0</v>
      </c>
      <c r="AN1189" s="60">
        <f t="shared" si="194"/>
        <v>1</v>
      </c>
      <c r="AP1189" s="359" t="s">
        <v>3548</v>
      </c>
    </row>
    <row r="1190" spans="1:42" ht="35.450000000000003" hidden="1" customHeight="1">
      <c r="A1190" s="26" t="s">
        <v>598</v>
      </c>
      <c r="B1190" s="34" t="s">
        <v>641</v>
      </c>
      <c r="C1190" s="26">
        <v>304274</v>
      </c>
      <c r="D1190" s="35" t="s">
        <v>654</v>
      </c>
      <c r="E1190" s="35" t="s">
        <v>655</v>
      </c>
      <c r="F1190" s="36">
        <v>1</v>
      </c>
      <c r="G1190" s="33"/>
      <c r="H1190" s="34">
        <v>1</v>
      </c>
      <c r="I1190" s="32"/>
      <c r="J1190" s="32"/>
      <c r="K1190" s="31"/>
      <c r="L1190" s="31"/>
      <c r="M1190" s="33"/>
      <c r="N1190" s="39">
        <v>1258038.7</v>
      </c>
      <c r="O1190" s="40" t="s">
        <v>1901</v>
      </c>
      <c r="P1190" s="68">
        <v>1</v>
      </c>
      <c r="Q1190" s="95" t="s">
        <v>2170</v>
      </c>
      <c r="R1190" s="291">
        <v>0.9</v>
      </c>
      <c r="S1190" s="291">
        <v>1</v>
      </c>
      <c r="T1190" s="325">
        <v>43438</v>
      </c>
      <c r="U1190" s="311"/>
      <c r="V1190" s="311"/>
      <c r="W1190" s="311"/>
      <c r="X1190" s="326">
        <v>43206</v>
      </c>
      <c r="Y1190" s="326">
        <v>43218</v>
      </c>
      <c r="Z1190" s="326">
        <v>43227</v>
      </c>
      <c r="AA1190" s="326">
        <v>43277</v>
      </c>
      <c r="AB1190" s="326">
        <v>43309</v>
      </c>
      <c r="AC1190" s="319" t="s">
        <v>2128</v>
      </c>
      <c r="AD1190" s="328">
        <v>1250520.3799999999</v>
      </c>
      <c r="AE1190" s="113">
        <f t="shared" si="185"/>
        <v>0</v>
      </c>
      <c r="AF1190" s="60">
        <f t="shared" si="186"/>
        <v>0</v>
      </c>
      <c r="AG1190" s="60">
        <f t="shared" si="187"/>
        <v>0</v>
      </c>
      <c r="AH1190" s="60">
        <f t="shared" si="188"/>
        <v>0</v>
      </c>
      <c r="AI1190" s="60">
        <f t="shared" si="189"/>
        <v>1</v>
      </c>
      <c r="AJ1190" s="60">
        <f t="shared" si="190"/>
        <v>0</v>
      </c>
      <c r="AK1190" s="60">
        <f t="shared" si="191"/>
        <v>0</v>
      </c>
      <c r="AL1190" s="60">
        <f t="shared" si="192"/>
        <v>0</v>
      </c>
      <c r="AM1190" s="60">
        <f t="shared" si="193"/>
        <v>0</v>
      </c>
      <c r="AN1190" s="60">
        <f t="shared" si="194"/>
        <v>1</v>
      </c>
      <c r="AP1190" s="359" t="s">
        <v>3548</v>
      </c>
    </row>
    <row r="1191" spans="1:42" ht="35.450000000000003" hidden="1" customHeight="1">
      <c r="A1191" s="26" t="s">
        <v>598</v>
      </c>
      <c r="B1191" s="34" t="s">
        <v>641</v>
      </c>
      <c r="C1191" s="26">
        <v>304277</v>
      </c>
      <c r="D1191" s="35" t="s">
        <v>656</v>
      </c>
      <c r="E1191" s="35" t="s">
        <v>655</v>
      </c>
      <c r="F1191" s="36">
        <v>1</v>
      </c>
      <c r="G1191" s="33"/>
      <c r="H1191" s="34">
        <v>1</v>
      </c>
      <c r="I1191" s="32"/>
      <c r="J1191" s="32"/>
      <c r="K1191" s="31"/>
      <c r="L1191" s="31"/>
      <c r="M1191" s="33"/>
      <c r="N1191" s="39">
        <v>1059283.01</v>
      </c>
      <c r="O1191" s="40" t="s">
        <v>1901</v>
      </c>
      <c r="P1191" s="68">
        <v>1</v>
      </c>
      <c r="Q1191" s="95" t="s">
        <v>2170</v>
      </c>
      <c r="R1191" s="291">
        <v>0.9</v>
      </c>
      <c r="S1191" s="291">
        <v>1</v>
      </c>
      <c r="T1191" s="325">
        <v>43438</v>
      </c>
      <c r="U1191" s="311"/>
      <c r="V1191" s="311"/>
      <c r="W1191" s="311"/>
      <c r="X1191" s="326">
        <v>43206</v>
      </c>
      <c r="Y1191" s="326">
        <v>43218</v>
      </c>
      <c r="Z1191" s="326">
        <v>43227</v>
      </c>
      <c r="AA1191" s="326">
        <v>43277</v>
      </c>
      <c r="AB1191" s="326">
        <v>43309</v>
      </c>
      <c r="AC1191" s="319" t="s">
        <v>2128</v>
      </c>
      <c r="AD1191" s="328">
        <v>1052188.73</v>
      </c>
      <c r="AE1191" s="113">
        <f t="shared" si="185"/>
        <v>0</v>
      </c>
      <c r="AF1191" s="60">
        <f t="shared" si="186"/>
        <v>0</v>
      </c>
      <c r="AG1191" s="60">
        <f t="shared" si="187"/>
        <v>0</v>
      </c>
      <c r="AH1191" s="60">
        <f t="shared" si="188"/>
        <v>0</v>
      </c>
      <c r="AI1191" s="60">
        <f t="shared" si="189"/>
        <v>1</v>
      </c>
      <c r="AJ1191" s="60">
        <f t="shared" si="190"/>
        <v>0</v>
      </c>
      <c r="AK1191" s="60">
        <f t="shared" si="191"/>
        <v>0</v>
      </c>
      <c r="AL1191" s="60">
        <f t="shared" si="192"/>
        <v>0</v>
      </c>
      <c r="AM1191" s="60">
        <f t="shared" si="193"/>
        <v>0</v>
      </c>
      <c r="AN1191" s="60">
        <f t="shared" si="194"/>
        <v>1</v>
      </c>
      <c r="AP1191" s="359" t="s">
        <v>3548</v>
      </c>
    </row>
    <row r="1192" spans="1:42" ht="35.450000000000003" hidden="1" customHeight="1">
      <c r="A1192" s="26" t="s">
        <v>598</v>
      </c>
      <c r="B1192" s="34" t="s">
        <v>641</v>
      </c>
      <c r="C1192" s="26">
        <v>316001</v>
      </c>
      <c r="D1192" s="35" t="s">
        <v>657</v>
      </c>
      <c r="E1192" s="35" t="s">
        <v>655</v>
      </c>
      <c r="F1192" s="36">
        <v>1</v>
      </c>
      <c r="G1192" s="33"/>
      <c r="H1192" s="34">
        <v>1</v>
      </c>
      <c r="I1192" s="32"/>
      <c r="J1192" s="32"/>
      <c r="K1192" s="31"/>
      <c r="L1192" s="31"/>
      <c r="M1192" s="33"/>
      <c r="N1192" s="39">
        <v>1689841.2</v>
      </c>
      <c r="O1192" s="40" t="s">
        <v>1901</v>
      </c>
      <c r="P1192" s="68">
        <v>1</v>
      </c>
      <c r="Q1192" s="95" t="s">
        <v>2170</v>
      </c>
      <c r="R1192" s="291">
        <v>0.95</v>
      </c>
      <c r="S1192" s="291">
        <v>1</v>
      </c>
      <c r="T1192" s="325">
        <v>43438</v>
      </c>
      <c r="U1192" s="311"/>
      <c r="V1192" s="311"/>
      <c r="W1192" s="311"/>
      <c r="X1192" s="326">
        <v>43206</v>
      </c>
      <c r="Y1192" s="326">
        <v>43218</v>
      </c>
      <c r="Z1192" s="326">
        <v>43227</v>
      </c>
      <c r="AA1192" s="326">
        <v>43277</v>
      </c>
      <c r="AB1192" s="326">
        <v>43309</v>
      </c>
      <c r="AC1192" s="319" t="s">
        <v>2128</v>
      </c>
      <c r="AD1192" s="328">
        <v>1679718.85</v>
      </c>
      <c r="AE1192" s="113">
        <f t="shared" si="185"/>
        <v>0</v>
      </c>
      <c r="AF1192" s="60">
        <f t="shared" si="186"/>
        <v>0</v>
      </c>
      <c r="AG1192" s="60">
        <f t="shared" si="187"/>
        <v>0</v>
      </c>
      <c r="AH1192" s="60">
        <f t="shared" si="188"/>
        <v>0</v>
      </c>
      <c r="AI1192" s="60">
        <f t="shared" si="189"/>
        <v>1</v>
      </c>
      <c r="AJ1192" s="60">
        <f t="shared" si="190"/>
        <v>0</v>
      </c>
      <c r="AK1192" s="60">
        <f t="shared" si="191"/>
        <v>0</v>
      </c>
      <c r="AL1192" s="60">
        <f t="shared" si="192"/>
        <v>0</v>
      </c>
      <c r="AM1192" s="60">
        <f t="shared" si="193"/>
        <v>0</v>
      </c>
      <c r="AN1192" s="60">
        <f t="shared" si="194"/>
        <v>1</v>
      </c>
      <c r="AP1192" s="359" t="s">
        <v>3548</v>
      </c>
    </row>
    <row r="1193" spans="1:42" ht="35.450000000000003" hidden="1" customHeight="1">
      <c r="A1193" s="26" t="s">
        <v>598</v>
      </c>
      <c r="B1193" s="34" t="s">
        <v>641</v>
      </c>
      <c r="C1193" s="26">
        <v>304270</v>
      </c>
      <c r="D1193" s="35" t="s">
        <v>658</v>
      </c>
      <c r="E1193" s="35" t="s">
        <v>659</v>
      </c>
      <c r="F1193" s="36">
        <v>1</v>
      </c>
      <c r="G1193" s="33"/>
      <c r="H1193" s="34">
        <v>1</v>
      </c>
      <c r="I1193" s="32"/>
      <c r="J1193" s="32"/>
      <c r="K1193" s="31"/>
      <c r="L1193" s="31"/>
      <c r="M1193" s="33"/>
      <c r="N1193" s="39">
        <v>1532696.52</v>
      </c>
      <c r="O1193" s="40" t="s">
        <v>1901</v>
      </c>
      <c r="P1193" s="68">
        <v>1</v>
      </c>
      <c r="Q1193" s="95" t="s">
        <v>2170</v>
      </c>
      <c r="R1193" s="291">
        <v>0.9</v>
      </c>
      <c r="S1193" s="291">
        <v>1</v>
      </c>
      <c r="T1193" s="325">
        <v>43438</v>
      </c>
      <c r="U1193" s="311"/>
      <c r="V1193" s="311"/>
      <c r="W1193" s="311"/>
      <c r="X1193" s="326">
        <v>43206</v>
      </c>
      <c r="Y1193" s="326">
        <v>43218</v>
      </c>
      <c r="Z1193" s="326">
        <v>43227</v>
      </c>
      <c r="AA1193" s="326">
        <v>43277</v>
      </c>
      <c r="AB1193" s="326">
        <v>43309</v>
      </c>
      <c r="AC1193" s="319" t="s">
        <v>2128</v>
      </c>
      <c r="AD1193" s="328">
        <v>1523160.17</v>
      </c>
      <c r="AE1193" s="113">
        <f t="shared" si="185"/>
        <v>0</v>
      </c>
      <c r="AF1193" s="60">
        <f t="shared" si="186"/>
        <v>0</v>
      </c>
      <c r="AG1193" s="60">
        <f t="shared" si="187"/>
        <v>0</v>
      </c>
      <c r="AH1193" s="60">
        <f t="shared" si="188"/>
        <v>0</v>
      </c>
      <c r="AI1193" s="60">
        <f t="shared" si="189"/>
        <v>1</v>
      </c>
      <c r="AJ1193" s="60">
        <f t="shared" si="190"/>
        <v>0</v>
      </c>
      <c r="AK1193" s="60">
        <f t="shared" si="191"/>
        <v>0</v>
      </c>
      <c r="AL1193" s="60">
        <f t="shared" si="192"/>
        <v>0</v>
      </c>
      <c r="AM1193" s="60">
        <f t="shared" si="193"/>
        <v>0</v>
      </c>
      <c r="AN1193" s="60">
        <f t="shared" si="194"/>
        <v>1</v>
      </c>
      <c r="AP1193" s="359" t="s">
        <v>3548</v>
      </c>
    </row>
    <row r="1194" spans="1:42" ht="35.450000000000003" hidden="1" customHeight="1">
      <c r="A1194" s="26" t="s">
        <v>598</v>
      </c>
      <c r="B1194" s="34" t="s">
        <v>641</v>
      </c>
      <c r="C1194" s="26">
        <v>304297</v>
      </c>
      <c r="D1194" s="35" t="s">
        <v>660</v>
      </c>
      <c r="E1194" s="35" t="s">
        <v>661</v>
      </c>
      <c r="F1194" s="36">
        <v>1</v>
      </c>
      <c r="G1194" s="33"/>
      <c r="H1194" s="34">
        <v>1</v>
      </c>
      <c r="I1194" s="32"/>
      <c r="J1194" s="32"/>
      <c r="K1194" s="31"/>
      <c r="L1194" s="31"/>
      <c r="M1194" s="33"/>
      <c r="N1194" s="39">
        <v>1673254.53</v>
      </c>
      <c r="O1194" s="40" t="s">
        <v>1901</v>
      </c>
      <c r="P1194" s="68">
        <v>1</v>
      </c>
      <c r="Q1194" s="95" t="s">
        <v>2170</v>
      </c>
      <c r="R1194" s="291">
        <v>0.9</v>
      </c>
      <c r="S1194" s="291">
        <v>1</v>
      </c>
      <c r="T1194" s="325">
        <v>43438</v>
      </c>
      <c r="U1194" s="311"/>
      <c r="V1194" s="311"/>
      <c r="W1194" s="311"/>
      <c r="X1194" s="326">
        <v>43206</v>
      </c>
      <c r="Y1194" s="326">
        <v>43218</v>
      </c>
      <c r="Z1194" s="326">
        <v>43227</v>
      </c>
      <c r="AA1194" s="326">
        <v>43277</v>
      </c>
      <c r="AB1194" s="326">
        <v>43309</v>
      </c>
      <c r="AC1194" s="319" t="s">
        <v>2128</v>
      </c>
      <c r="AD1194" s="328">
        <v>1663115.64</v>
      </c>
      <c r="AE1194" s="113">
        <f t="shared" si="185"/>
        <v>0</v>
      </c>
      <c r="AF1194" s="60">
        <f t="shared" si="186"/>
        <v>0</v>
      </c>
      <c r="AG1194" s="60">
        <f t="shared" si="187"/>
        <v>0</v>
      </c>
      <c r="AH1194" s="60">
        <f t="shared" si="188"/>
        <v>0</v>
      </c>
      <c r="AI1194" s="60">
        <f t="shared" si="189"/>
        <v>1</v>
      </c>
      <c r="AJ1194" s="60">
        <f t="shared" si="190"/>
        <v>0</v>
      </c>
      <c r="AK1194" s="60">
        <f t="shared" si="191"/>
        <v>0</v>
      </c>
      <c r="AL1194" s="60">
        <f t="shared" si="192"/>
        <v>0</v>
      </c>
      <c r="AM1194" s="60">
        <f t="shared" si="193"/>
        <v>0</v>
      </c>
      <c r="AN1194" s="60">
        <f t="shared" si="194"/>
        <v>1</v>
      </c>
      <c r="AP1194" s="359" t="s">
        <v>3548</v>
      </c>
    </row>
    <row r="1195" spans="1:42" ht="35.450000000000003" hidden="1" customHeight="1">
      <c r="A1195" s="26" t="s">
        <v>598</v>
      </c>
      <c r="B1195" s="34" t="s">
        <v>641</v>
      </c>
      <c r="C1195" s="26">
        <v>316005</v>
      </c>
      <c r="D1195" s="35" t="s">
        <v>662</v>
      </c>
      <c r="E1195" s="35" t="s">
        <v>661</v>
      </c>
      <c r="F1195" s="36">
        <v>1</v>
      </c>
      <c r="G1195" s="33"/>
      <c r="H1195" s="34">
        <v>1</v>
      </c>
      <c r="I1195" s="32"/>
      <c r="J1195" s="32"/>
      <c r="K1195" s="31"/>
      <c r="L1195" s="31"/>
      <c r="M1195" s="33"/>
      <c r="N1195" s="39">
        <v>1415134.64</v>
      </c>
      <c r="O1195" s="40" t="s">
        <v>1901</v>
      </c>
      <c r="P1195" s="68">
        <v>1</v>
      </c>
      <c r="Q1195" s="95" t="s">
        <v>2170</v>
      </c>
      <c r="R1195" s="291">
        <v>1</v>
      </c>
      <c r="S1195" s="291">
        <v>1</v>
      </c>
      <c r="T1195" s="325">
        <v>43438</v>
      </c>
      <c r="U1195" s="311"/>
      <c r="V1195" s="311"/>
      <c r="W1195" s="311"/>
      <c r="X1195" s="326">
        <v>43206</v>
      </c>
      <c r="Y1195" s="326">
        <v>43218</v>
      </c>
      <c r="Z1195" s="326">
        <v>43227</v>
      </c>
      <c r="AA1195" s="326">
        <v>43277</v>
      </c>
      <c r="AB1195" s="326">
        <v>43309</v>
      </c>
      <c r="AC1195" s="319" t="s">
        <v>2128</v>
      </c>
      <c r="AD1195" s="328">
        <v>1405605.54</v>
      </c>
      <c r="AE1195" s="113">
        <f t="shared" si="185"/>
        <v>0</v>
      </c>
      <c r="AF1195" s="60">
        <f t="shared" si="186"/>
        <v>0</v>
      </c>
      <c r="AG1195" s="60">
        <f t="shared" si="187"/>
        <v>0</v>
      </c>
      <c r="AH1195" s="60">
        <f t="shared" si="188"/>
        <v>0</v>
      </c>
      <c r="AI1195" s="60">
        <f t="shared" si="189"/>
        <v>1</v>
      </c>
      <c r="AJ1195" s="60">
        <f t="shared" si="190"/>
        <v>0</v>
      </c>
      <c r="AK1195" s="60">
        <f t="shared" si="191"/>
        <v>0</v>
      </c>
      <c r="AL1195" s="60">
        <f t="shared" si="192"/>
        <v>0</v>
      </c>
      <c r="AM1195" s="60">
        <f t="shared" si="193"/>
        <v>0</v>
      </c>
      <c r="AN1195" s="60">
        <f t="shared" si="194"/>
        <v>1</v>
      </c>
      <c r="AP1195" s="359" t="s">
        <v>3548</v>
      </c>
    </row>
    <row r="1196" spans="1:42" ht="35.450000000000003" hidden="1" customHeight="1">
      <c r="A1196" s="26" t="s">
        <v>598</v>
      </c>
      <c r="B1196" s="34" t="s">
        <v>663</v>
      </c>
      <c r="C1196" s="26">
        <v>304272</v>
      </c>
      <c r="D1196" s="35" t="s">
        <v>664</v>
      </c>
      <c r="E1196" s="35" t="s">
        <v>665</v>
      </c>
      <c r="F1196" s="36">
        <v>0</v>
      </c>
      <c r="G1196" s="33"/>
      <c r="H1196" s="34">
        <v>1</v>
      </c>
      <c r="I1196" s="32"/>
      <c r="J1196" s="32"/>
      <c r="K1196" s="31"/>
      <c r="L1196" s="31"/>
      <c r="M1196" s="33"/>
      <c r="N1196" s="39">
        <v>1196696.01</v>
      </c>
      <c r="O1196" s="40" t="s">
        <v>1901</v>
      </c>
      <c r="P1196" s="68">
        <v>1</v>
      </c>
      <c r="Q1196" s="95" t="s">
        <v>1943</v>
      </c>
      <c r="R1196" s="347">
        <v>0.77</v>
      </c>
      <c r="S1196" s="347">
        <v>0.9</v>
      </c>
      <c r="T1196" s="95"/>
      <c r="U1196" s="95"/>
      <c r="V1196" s="95"/>
      <c r="W1196" s="95"/>
      <c r="X1196" s="95"/>
      <c r="Y1196" s="95"/>
      <c r="Z1196" s="95"/>
      <c r="AA1196" s="95"/>
      <c r="AB1196" s="95"/>
      <c r="AC1196" s="95"/>
      <c r="AD1196" s="95"/>
      <c r="AE1196" s="113">
        <f t="shared" si="185"/>
        <v>0</v>
      </c>
      <c r="AF1196" s="60">
        <f t="shared" si="186"/>
        <v>0</v>
      </c>
      <c r="AG1196" s="60">
        <f t="shared" si="187"/>
        <v>0</v>
      </c>
      <c r="AH1196" s="60">
        <f t="shared" si="188"/>
        <v>1</v>
      </c>
      <c r="AI1196" s="60">
        <f t="shared" si="189"/>
        <v>0</v>
      </c>
      <c r="AJ1196" s="60">
        <f t="shared" si="190"/>
        <v>0</v>
      </c>
      <c r="AK1196" s="60">
        <f t="shared" si="191"/>
        <v>0</v>
      </c>
      <c r="AL1196" s="60">
        <f t="shared" si="192"/>
        <v>0</v>
      </c>
      <c r="AM1196" s="60">
        <f t="shared" si="193"/>
        <v>1</v>
      </c>
      <c r="AN1196" s="60">
        <f t="shared" si="194"/>
        <v>0</v>
      </c>
      <c r="AP1196" s="359" t="s">
        <v>3548</v>
      </c>
    </row>
    <row r="1197" spans="1:42" ht="35.450000000000003" hidden="1" customHeight="1">
      <c r="A1197" s="26" t="s">
        <v>598</v>
      </c>
      <c r="B1197" s="34" t="s">
        <v>663</v>
      </c>
      <c r="C1197" s="26">
        <v>304291</v>
      </c>
      <c r="D1197" s="35" t="s">
        <v>666</v>
      </c>
      <c r="E1197" s="35" t="s">
        <v>665</v>
      </c>
      <c r="F1197" s="36">
        <v>0</v>
      </c>
      <c r="G1197" s="33"/>
      <c r="H1197" s="34">
        <v>1</v>
      </c>
      <c r="I1197" s="32"/>
      <c r="J1197" s="32"/>
      <c r="K1197" s="31"/>
      <c r="L1197" s="31"/>
      <c r="M1197" s="33"/>
      <c r="N1197" s="39">
        <v>1369552.62</v>
      </c>
      <c r="O1197" s="40" t="s">
        <v>1901</v>
      </c>
      <c r="P1197" s="68">
        <v>1</v>
      </c>
      <c r="Q1197" s="283" t="s">
        <v>1943</v>
      </c>
      <c r="R1197" s="347">
        <v>0.77</v>
      </c>
      <c r="S1197" s="347">
        <v>0.9</v>
      </c>
      <c r="T1197" s="95"/>
      <c r="U1197" s="95"/>
      <c r="V1197" s="95"/>
      <c r="W1197" s="95"/>
      <c r="X1197" s="95"/>
      <c r="Y1197" s="95"/>
      <c r="Z1197" s="95"/>
      <c r="AA1197" s="95"/>
      <c r="AB1197" s="95"/>
      <c r="AC1197" s="95"/>
      <c r="AD1197" s="95"/>
      <c r="AE1197" s="113">
        <f t="shared" si="185"/>
        <v>0</v>
      </c>
      <c r="AF1197" s="60">
        <f t="shared" si="186"/>
        <v>0</v>
      </c>
      <c r="AG1197" s="60">
        <f t="shared" si="187"/>
        <v>0</v>
      </c>
      <c r="AH1197" s="60">
        <f t="shared" si="188"/>
        <v>1</v>
      </c>
      <c r="AI1197" s="60">
        <f t="shared" si="189"/>
        <v>0</v>
      </c>
      <c r="AJ1197" s="60">
        <f t="shared" si="190"/>
        <v>0</v>
      </c>
      <c r="AK1197" s="60">
        <f t="shared" si="191"/>
        <v>0</v>
      </c>
      <c r="AL1197" s="60">
        <f t="shared" si="192"/>
        <v>0</v>
      </c>
      <c r="AM1197" s="60">
        <f t="shared" si="193"/>
        <v>1</v>
      </c>
      <c r="AN1197" s="60">
        <f t="shared" si="194"/>
        <v>0</v>
      </c>
      <c r="AP1197" s="359" t="s">
        <v>3548</v>
      </c>
    </row>
    <row r="1198" spans="1:42" ht="35.450000000000003" hidden="1" customHeight="1">
      <c r="A1198" s="26" t="s">
        <v>598</v>
      </c>
      <c r="B1198" s="34" t="s">
        <v>663</v>
      </c>
      <c r="C1198" s="26">
        <v>304264</v>
      </c>
      <c r="D1198" s="35" t="s">
        <v>667</v>
      </c>
      <c r="E1198" s="35" t="s">
        <v>668</v>
      </c>
      <c r="F1198" s="36">
        <v>0</v>
      </c>
      <c r="G1198" s="33"/>
      <c r="H1198" s="34">
        <v>1</v>
      </c>
      <c r="I1198" s="32"/>
      <c r="J1198" s="32"/>
      <c r="K1198" s="31"/>
      <c r="L1198" s="31"/>
      <c r="M1198" s="33"/>
      <c r="N1198" s="39">
        <v>1247574.58</v>
      </c>
      <c r="O1198" s="40" t="s">
        <v>1901</v>
      </c>
      <c r="P1198" s="68">
        <v>1</v>
      </c>
      <c r="Q1198" s="283" t="s">
        <v>1943</v>
      </c>
      <c r="R1198" s="347">
        <v>0.7</v>
      </c>
      <c r="S1198" s="347">
        <v>0.9</v>
      </c>
      <c r="T1198" s="95"/>
      <c r="U1198" s="95"/>
      <c r="V1198" s="95"/>
      <c r="W1198" s="95"/>
      <c r="X1198" s="95"/>
      <c r="Y1198" s="95"/>
      <c r="Z1198" s="95"/>
      <c r="AA1198" s="95"/>
      <c r="AB1198" s="95"/>
      <c r="AC1198" s="95"/>
      <c r="AD1198" s="95"/>
      <c r="AE1198" s="113">
        <f t="shared" si="185"/>
        <v>0</v>
      </c>
      <c r="AF1198" s="60">
        <f t="shared" si="186"/>
        <v>0</v>
      </c>
      <c r="AG1198" s="60">
        <f t="shared" si="187"/>
        <v>0</v>
      </c>
      <c r="AH1198" s="60">
        <f t="shared" si="188"/>
        <v>1</v>
      </c>
      <c r="AI1198" s="60">
        <f t="shared" si="189"/>
        <v>0</v>
      </c>
      <c r="AJ1198" s="60">
        <f t="shared" si="190"/>
        <v>0</v>
      </c>
      <c r="AK1198" s="60">
        <f t="shared" si="191"/>
        <v>0</v>
      </c>
      <c r="AL1198" s="60">
        <f t="shared" si="192"/>
        <v>0</v>
      </c>
      <c r="AM1198" s="60">
        <f t="shared" si="193"/>
        <v>1</v>
      </c>
      <c r="AN1198" s="60">
        <f t="shared" si="194"/>
        <v>0</v>
      </c>
      <c r="AP1198" s="359" t="s">
        <v>3548</v>
      </c>
    </row>
    <row r="1199" spans="1:42" ht="35.450000000000003" hidden="1" customHeight="1">
      <c r="A1199" s="26" t="s">
        <v>598</v>
      </c>
      <c r="B1199" s="34" t="s">
        <v>663</v>
      </c>
      <c r="C1199" s="26">
        <v>304273</v>
      </c>
      <c r="D1199" s="35" t="s">
        <v>669</v>
      </c>
      <c r="E1199" s="35" t="s">
        <v>668</v>
      </c>
      <c r="F1199" s="36">
        <v>0</v>
      </c>
      <c r="G1199" s="33"/>
      <c r="H1199" s="34">
        <v>1</v>
      </c>
      <c r="I1199" s="32"/>
      <c r="J1199" s="32"/>
      <c r="K1199" s="31"/>
      <c r="L1199" s="31"/>
      <c r="M1199" s="33"/>
      <c r="N1199" s="39">
        <v>1407917.46</v>
      </c>
      <c r="O1199" s="40" t="s">
        <v>1901</v>
      </c>
      <c r="P1199" s="68">
        <v>1</v>
      </c>
      <c r="Q1199" s="283" t="s">
        <v>1943</v>
      </c>
      <c r="R1199" s="347">
        <v>0.7</v>
      </c>
      <c r="S1199" s="347">
        <v>0.9</v>
      </c>
      <c r="T1199" s="95"/>
      <c r="U1199" s="95"/>
      <c r="V1199" s="95"/>
      <c r="W1199" s="95"/>
      <c r="X1199" s="95"/>
      <c r="Y1199" s="95"/>
      <c r="Z1199" s="95"/>
      <c r="AA1199" s="95"/>
      <c r="AB1199" s="95"/>
      <c r="AC1199" s="95"/>
      <c r="AD1199" s="95"/>
      <c r="AE1199" s="113">
        <f t="shared" si="185"/>
        <v>0</v>
      </c>
      <c r="AF1199" s="60">
        <f t="shared" si="186"/>
        <v>0</v>
      </c>
      <c r="AG1199" s="60">
        <f t="shared" si="187"/>
        <v>0</v>
      </c>
      <c r="AH1199" s="60">
        <f t="shared" si="188"/>
        <v>1</v>
      </c>
      <c r="AI1199" s="60">
        <f t="shared" si="189"/>
        <v>0</v>
      </c>
      <c r="AJ1199" s="60">
        <f t="shared" si="190"/>
        <v>0</v>
      </c>
      <c r="AK1199" s="60">
        <f t="shared" si="191"/>
        <v>0</v>
      </c>
      <c r="AL1199" s="60">
        <f t="shared" si="192"/>
        <v>0</v>
      </c>
      <c r="AM1199" s="60">
        <f t="shared" si="193"/>
        <v>1</v>
      </c>
      <c r="AN1199" s="60">
        <f t="shared" si="194"/>
        <v>0</v>
      </c>
      <c r="AP1199" s="359" t="s">
        <v>3548</v>
      </c>
    </row>
    <row r="1200" spans="1:42" ht="35.450000000000003" hidden="1" customHeight="1">
      <c r="A1200" s="26" t="s">
        <v>598</v>
      </c>
      <c r="B1200" s="34" t="s">
        <v>663</v>
      </c>
      <c r="C1200" s="26">
        <v>304281</v>
      </c>
      <c r="D1200" s="35" t="s">
        <v>670</v>
      </c>
      <c r="E1200" s="35" t="s">
        <v>668</v>
      </c>
      <c r="F1200" s="36">
        <v>0</v>
      </c>
      <c r="G1200" s="33"/>
      <c r="H1200" s="34">
        <v>1</v>
      </c>
      <c r="I1200" s="32"/>
      <c r="J1200" s="32"/>
      <c r="K1200" s="31"/>
      <c r="L1200" s="31"/>
      <c r="M1200" s="33"/>
      <c r="N1200" s="39">
        <v>1912853.84</v>
      </c>
      <c r="O1200" s="40" t="s">
        <v>1901</v>
      </c>
      <c r="P1200" s="68">
        <v>1</v>
      </c>
      <c r="Q1200" s="283" t="s">
        <v>1943</v>
      </c>
      <c r="R1200" s="347">
        <v>0.5</v>
      </c>
      <c r="S1200" s="347">
        <v>0.9</v>
      </c>
      <c r="T1200" s="95"/>
      <c r="U1200" s="95"/>
      <c r="V1200" s="95"/>
      <c r="W1200" s="95"/>
      <c r="X1200" s="95"/>
      <c r="Y1200" s="95"/>
      <c r="Z1200" s="95"/>
      <c r="AA1200" s="95"/>
      <c r="AB1200" s="95"/>
      <c r="AC1200" s="95"/>
      <c r="AD1200" s="95"/>
      <c r="AE1200" s="113">
        <f t="shared" si="185"/>
        <v>0</v>
      </c>
      <c r="AF1200" s="60">
        <f t="shared" si="186"/>
        <v>0</v>
      </c>
      <c r="AG1200" s="60">
        <f t="shared" si="187"/>
        <v>0</v>
      </c>
      <c r="AH1200" s="60">
        <f t="shared" si="188"/>
        <v>1</v>
      </c>
      <c r="AI1200" s="60">
        <f t="shared" si="189"/>
        <v>0</v>
      </c>
      <c r="AJ1200" s="60">
        <f t="shared" si="190"/>
        <v>0</v>
      </c>
      <c r="AK1200" s="60">
        <f t="shared" si="191"/>
        <v>0</v>
      </c>
      <c r="AL1200" s="60">
        <f t="shared" si="192"/>
        <v>0</v>
      </c>
      <c r="AM1200" s="60">
        <f t="shared" si="193"/>
        <v>1</v>
      </c>
      <c r="AN1200" s="60">
        <f t="shared" si="194"/>
        <v>0</v>
      </c>
      <c r="AP1200" s="359" t="s">
        <v>3548</v>
      </c>
    </row>
    <row r="1201" spans="1:46" ht="35.450000000000003" hidden="1" customHeight="1">
      <c r="A1201" s="26" t="s">
        <v>598</v>
      </c>
      <c r="B1201" s="34" t="s">
        <v>663</v>
      </c>
      <c r="C1201" s="26">
        <v>304283</v>
      </c>
      <c r="D1201" s="35" t="s">
        <v>671</v>
      </c>
      <c r="E1201" s="35" t="s">
        <v>668</v>
      </c>
      <c r="F1201" s="36">
        <v>0</v>
      </c>
      <c r="G1201" s="33"/>
      <c r="H1201" s="34">
        <v>1</v>
      </c>
      <c r="I1201" s="32"/>
      <c r="J1201" s="32"/>
      <c r="K1201" s="31"/>
      <c r="L1201" s="31"/>
      <c r="M1201" s="33"/>
      <c r="N1201" s="39">
        <v>1461438.74</v>
      </c>
      <c r="O1201" s="40" t="s">
        <v>1901</v>
      </c>
      <c r="P1201" s="68">
        <v>1</v>
      </c>
      <c r="Q1201" s="283" t="s">
        <v>1943</v>
      </c>
      <c r="R1201" s="347">
        <v>0.7</v>
      </c>
      <c r="S1201" s="347">
        <v>0.9</v>
      </c>
      <c r="T1201" s="95"/>
      <c r="U1201" s="95"/>
      <c r="V1201" s="95"/>
      <c r="W1201" s="95"/>
      <c r="X1201" s="95"/>
      <c r="Y1201" s="95"/>
      <c r="Z1201" s="95"/>
      <c r="AA1201" s="95"/>
      <c r="AB1201" s="95"/>
      <c r="AC1201" s="95"/>
      <c r="AD1201" s="95"/>
      <c r="AE1201" s="113">
        <f t="shared" si="185"/>
        <v>0</v>
      </c>
      <c r="AF1201" s="60">
        <f t="shared" si="186"/>
        <v>0</v>
      </c>
      <c r="AG1201" s="60">
        <f t="shared" si="187"/>
        <v>0</v>
      </c>
      <c r="AH1201" s="60">
        <f t="shared" si="188"/>
        <v>1</v>
      </c>
      <c r="AI1201" s="60">
        <f t="shared" si="189"/>
        <v>0</v>
      </c>
      <c r="AJ1201" s="60">
        <f t="shared" si="190"/>
        <v>0</v>
      </c>
      <c r="AK1201" s="60">
        <f t="shared" si="191"/>
        <v>0</v>
      </c>
      <c r="AL1201" s="60">
        <f t="shared" si="192"/>
        <v>0</v>
      </c>
      <c r="AM1201" s="60">
        <f t="shared" si="193"/>
        <v>1</v>
      </c>
      <c r="AN1201" s="60">
        <f t="shared" si="194"/>
        <v>0</v>
      </c>
      <c r="AP1201" s="359" t="s">
        <v>3548</v>
      </c>
    </row>
    <row r="1202" spans="1:46" ht="35.450000000000003" hidden="1" customHeight="1">
      <c r="A1202" s="26" t="s">
        <v>598</v>
      </c>
      <c r="B1202" s="34" t="s">
        <v>663</v>
      </c>
      <c r="C1202" s="26">
        <v>304271</v>
      </c>
      <c r="D1202" s="35" t="s">
        <v>672</v>
      </c>
      <c r="E1202" s="35" t="s">
        <v>673</v>
      </c>
      <c r="F1202" s="36">
        <v>0</v>
      </c>
      <c r="G1202" s="33"/>
      <c r="H1202" s="34">
        <v>1</v>
      </c>
      <c r="I1202" s="32"/>
      <c r="J1202" s="32"/>
      <c r="K1202" s="31"/>
      <c r="L1202" s="31"/>
      <c r="M1202" s="33"/>
      <c r="N1202" s="39">
        <v>1406972.92</v>
      </c>
      <c r="O1202" s="40" t="s">
        <v>1901</v>
      </c>
      <c r="P1202" s="68">
        <v>1</v>
      </c>
      <c r="Q1202" s="283" t="s">
        <v>1943</v>
      </c>
      <c r="R1202" s="347">
        <v>0.77</v>
      </c>
      <c r="S1202" s="347">
        <v>0.9</v>
      </c>
      <c r="T1202" s="95"/>
      <c r="U1202" s="95"/>
      <c r="V1202" s="95"/>
      <c r="W1202" s="95"/>
      <c r="X1202" s="95"/>
      <c r="Y1202" s="95"/>
      <c r="Z1202" s="95"/>
      <c r="AA1202" s="95"/>
      <c r="AB1202" s="95"/>
      <c r="AC1202" s="95"/>
      <c r="AD1202" s="95"/>
      <c r="AE1202" s="113">
        <f t="shared" si="185"/>
        <v>0</v>
      </c>
      <c r="AF1202" s="60">
        <f t="shared" si="186"/>
        <v>0</v>
      </c>
      <c r="AG1202" s="60">
        <f t="shared" si="187"/>
        <v>0</v>
      </c>
      <c r="AH1202" s="60">
        <f t="shared" si="188"/>
        <v>1</v>
      </c>
      <c r="AI1202" s="60">
        <f t="shared" si="189"/>
        <v>0</v>
      </c>
      <c r="AJ1202" s="60">
        <f t="shared" si="190"/>
        <v>0</v>
      </c>
      <c r="AK1202" s="60">
        <f t="shared" si="191"/>
        <v>0</v>
      </c>
      <c r="AL1202" s="60">
        <f t="shared" si="192"/>
        <v>0</v>
      </c>
      <c r="AM1202" s="60">
        <f t="shared" si="193"/>
        <v>1</v>
      </c>
      <c r="AN1202" s="60">
        <f t="shared" si="194"/>
        <v>0</v>
      </c>
      <c r="AP1202" s="359" t="s">
        <v>3548</v>
      </c>
    </row>
    <row r="1203" spans="1:46" ht="35.450000000000003" hidden="1" customHeight="1">
      <c r="A1203" s="26" t="s">
        <v>598</v>
      </c>
      <c r="B1203" s="34" t="s">
        <v>663</v>
      </c>
      <c r="C1203" s="26">
        <v>304287</v>
      </c>
      <c r="D1203" s="35" t="s">
        <v>674</v>
      </c>
      <c r="E1203" s="35" t="s">
        <v>673</v>
      </c>
      <c r="F1203" s="36">
        <v>0</v>
      </c>
      <c r="G1203" s="33"/>
      <c r="H1203" s="34">
        <v>1</v>
      </c>
      <c r="I1203" s="32"/>
      <c r="J1203" s="32"/>
      <c r="K1203" s="31"/>
      <c r="L1203" s="31"/>
      <c r="M1203" s="33"/>
      <c r="N1203" s="39">
        <v>1586869.34</v>
      </c>
      <c r="O1203" s="40" t="s">
        <v>1901</v>
      </c>
      <c r="P1203" s="68">
        <v>1</v>
      </c>
      <c r="Q1203" s="283" t="s">
        <v>1943</v>
      </c>
      <c r="R1203" s="347">
        <v>0.77</v>
      </c>
      <c r="S1203" s="347">
        <v>0.9</v>
      </c>
      <c r="T1203" s="95"/>
      <c r="U1203" s="95"/>
      <c r="V1203" s="95"/>
      <c r="W1203" s="95"/>
      <c r="X1203" s="95"/>
      <c r="Y1203" s="95"/>
      <c r="Z1203" s="95"/>
      <c r="AA1203" s="95"/>
      <c r="AB1203" s="95"/>
      <c r="AC1203" s="95"/>
      <c r="AD1203" s="95"/>
      <c r="AE1203" s="113">
        <f t="shared" si="185"/>
        <v>0</v>
      </c>
      <c r="AF1203" s="60">
        <f t="shared" si="186"/>
        <v>0</v>
      </c>
      <c r="AG1203" s="60">
        <f t="shared" si="187"/>
        <v>0</v>
      </c>
      <c r="AH1203" s="60">
        <f t="shared" si="188"/>
        <v>1</v>
      </c>
      <c r="AI1203" s="60">
        <f t="shared" si="189"/>
        <v>0</v>
      </c>
      <c r="AJ1203" s="60">
        <f t="shared" si="190"/>
        <v>0</v>
      </c>
      <c r="AK1203" s="60">
        <f t="shared" si="191"/>
        <v>0</v>
      </c>
      <c r="AL1203" s="60">
        <f t="shared" si="192"/>
        <v>0</v>
      </c>
      <c r="AM1203" s="60">
        <f t="shared" si="193"/>
        <v>1</v>
      </c>
      <c r="AN1203" s="60">
        <f t="shared" si="194"/>
        <v>0</v>
      </c>
      <c r="AP1203" s="359" t="s">
        <v>3548</v>
      </c>
    </row>
    <row r="1204" spans="1:46" ht="35.450000000000003" hidden="1" customHeight="1">
      <c r="A1204" s="26" t="s">
        <v>598</v>
      </c>
      <c r="B1204" s="34" t="s">
        <v>663</v>
      </c>
      <c r="C1204" s="26">
        <v>304266</v>
      </c>
      <c r="D1204" s="35" t="s">
        <v>675</v>
      </c>
      <c r="E1204" s="35" t="s">
        <v>74</v>
      </c>
      <c r="F1204" s="36">
        <v>0</v>
      </c>
      <c r="G1204" s="33"/>
      <c r="H1204" s="34">
        <v>1</v>
      </c>
      <c r="I1204" s="32"/>
      <c r="J1204" s="32"/>
      <c r="K1204" s="31"/>
      <c r="L1204" s="31"/>
      <c r="M1204" s="33"/>
      <c r="N1204" s="39">
        <v>1403358.25</v>
      </c>
      <c r="O1204" s="40" t="s">
        <v>1901</v>
      </c>
      <c r="P1204" s="68">
        <v>1</v>
      </c>
      <c r="Q1204" s="283" t="s">
        <v>1943</v>
      </c>
      <c r="R1204" s="347">
        <v>0.2</v>
      </c>
      <c r="S1204" s="347">
        <v>0.6</v>
      </c>
      <c r="T1204" s="95"/>
      <c r="U1204" s="95"/>
      <c r="V1204" s="95"/>
      <c r="W1204" s="95"/>
      <c r="X1204" s="95"/>
      <c r="Y1204" s="95"/>
      <c r="Z1204" s="95"/>
      <c r="AA1204" s="95"/>
      <c r="AB1204" s="95"/>
      <c r="AC1204" s="95"/>
      <c r="AD1204" s="95"/>
      <c r="AE1204" s="113">
        <f t="shared" si="185"/>
        <v>0</v>
      </c>
      <c r="AF1204" s="60">
        <f t="shared" si="186"/>
        <v>0</v>
      </c>
      <c r="AG1204" s="60">
        <f t="shared" si="187"/>
        <v>0</v>
      </c>
      <c r="AH1204" s="60">
        <f t="shared" si="188"/>
        <v>1</v>
      </c>
      <c r="AI1204" s="60">
        <f t="shared" si="189"/>
        <v>0</v>
      </c>
      <c r="AJ1204" s="60">
        <f t="shared" si="190"/>
        <v>0</v>
      </c>
      <c r="AK1204" s="60">
        <f t="shared" si="191"/>
        <v>0</v>
      </c>
      <c r="AL1204" s="60">
        <f t="shared" si="192"/>
        <v>0</v>
      </c>
      <c r="AM1204" s="60">
        <f t="shared" si="193"/>
        <v>1</v>
      </c>
      <c r="AN1204" s="60">
        <f t="shared" si="194"/>
        <v>0</v>
      </c>
      <c r="AP1204" s="359" t="s">
        <v>3548</v>
      </c>
    </row>
    <row r="1205" spans="1:46" ht="35.450000000000003" hidden="1" customHeight="1">
      <c r="A1205" s="26" t="s">
        <v>598</v>
      </c>
      <c r="B1205" s="34" t="s">
        <v>663</v>
      </c>
      <c r="C1205" s="26">
        <v>304268</v>
      </c>
      <c r="D1205" s="35" t="s">
        <v>676</v>
      </c>
      <c r="E1205" s="35" t="s">
        <v>74</v>
      </c>
      <c r="F1205" s="36">
        <v>0</v>
      </c>
      <c r="G1205" s="33"/>
      <c r="H1205" s="34">
        <v>1</v>
      </c>
      <c r="I1205" s="32"/>
      <c r="J1205" s="32"/>
      <c r="K1205" s="31"/>
      <c r="L1205" s="31"/>
      <c r="M1205" s="33"/>
      <c r="N1205" s="39">
        <v>1441567.12</v>
      </c>
      <c r="O1205" s="40" t="s">
        <v>1901</v>
      </c>
      <c r="P1205" s="68">
        <v>1</v>
      </c>
      <c r="Q1205" s="283" t="s">
        <v>1943</v>
      </c>
      <c r="R1205" s="347">
        <v>0.2</v>
      </c>
      <c r="S1205" s="347">
        <v>0.6</v>
      </c>
      <c r="T1205" s="95"/>
      <c r="U1205" s="95"/>
      <c r="V1205" s="95"/>
      <c r="W1205" s="95"/>
      <c r="X1205" s="95"/>
      <c r="Y1205" s="95"/>
      <c r="Z1205" s="95"/>
      <c r="AA1205" s="95"/>
      <c r="AB1205" s="95"/>
      <c r="AC1205" s="95"/>
      <c r="AD1205" s="95"/>
      <c r="AE1205" s="113">
        <f t="shared" si="185"/>
        <v>0</v>
      </c>
      <c r="AF1205" s="60">
        <f t="shared" si="186"/>
        <v>0</v>
      </c>
      <c r="AG1205" s="60">
        <f t="shared" si="187"/>
        <v>0</v>
      </c>
      <c r="AH1205" s="60">
        <f t="shared" si="188"/>
        <v>1</v>
      </c>
      <c r="AI1205" s="60">
        <f t="shared" si="189"/>
        <v>0</v>
      </c>
      <c r="AJ1205" s="60">
        <f t="shared" si="190"/>
        <v>0</v>
      </c>
      <c r="AK1205" s="60">
        <f t="shared" si="191"/>
        <v>0</v>
      </c>
      <c r="AL1205" s="60">
        <f t="shared" si="192"/>
        <v>0</v>
      </c>
      <c r="AM1205" s="60">
        <f t="shared" si="193"/>
        <v>1</v>
      </c>
      <c r="AN1205" s="60">
        <f t="shared" si="194"/>
        <v>0</v>
      </c>
      <c r="AP1205" s="359" t="s">
        <v>3548</v>
      </c>
    </row>
    <row r="1206" spans="1:46" ht="35.450000000000003" hidden="1" customHeight="1">
      <c r="A1206" s="26" t="s">
        <v>598</v>
      </c>
      <c r="B1206" s="34" t="s">
        <v>663</v>
      </c>
      <c r="C1206" s="26">
        <v>304276</v>
      </c>
      <c r="D1206" s="35" t="s">
        <v>677</v>
      </c>
      <c r="E1206" s="35" t="s">
        <v>74</v>
      </c>
      <c r="F1206" s="36">
        <v>0</v>
      </c>
      <c r="G1206" s="33"/>
      <c r="H1206" s="34">
        <v>1</v>
      </c>
      <c r="I1206" s="32"/>
      <c r="J1206" s="32"/>
      <c r="K1206" s="31"/>
      <c r="L1206" s="31"/>
      <c r="M1206" s="33"/>
      <c r="N1206" s="39">
        <v>4916224.97</v>
      </c>
      <c r="O1206" s="40" t="s">
        <v>1901</v>
      </c>
      <c r="P1206" s="68">
        <v>1</v>
      </c>
      <c r="Q1206" s="283" t="s">
        <v>1943</v>
      </c>
      <c r="R1206" s="347">
        <v>0.2</v>
      </c>
      <c r="S1206" s="347">
        <v>0.6</v>
      </c>
      <c r="T1206" s="95"/>
      <c r="U1206" s="95"/>
      <c r="V1206" s="95"/>
      <c r="W1206" s="95"/>
      <c r="X1206" s="95"/>
      <c r="Y1206" s="95"/>
      <c r="Z1206" s="95"/>
      <c r="AA1206" s="95"/>
      <c r="AB1206" s="95"/>
      <c r="AC1206" s="95"/>
      <c r="AD1206" s="95"/>
      <c r="AE1206" s="113">
        <f t="shared" si="185"/>
        <v>0</v>
      </c>
      <c r="AF1206" s="60">
        <f t="shared" si="186"/>
        <v>0</v>
      </c>
      <c r="AG1206" s="60">
        <f t="shared" si="187"/>
        <v>0</v>
      </c>
      <c r="AH1206" s="60">
        <f t="shared" si="188"/>
        <v>1</v>
      </c>
      <c r="AI1206" s="60">
        <f t="shared" si="189"/>
        <v>0</v>
      </c>
      <c r="AJ1206" s="60">
        <f t="shared" si="190"/>
        <v>0</v>
      </c>
      <c r="AK1206" s="60">
        <f t="shared" si="191"/>
        <v>0</v>
      </c>
      <c r="AL1206" s="60">
        <f t="shared" si="192"/>
        <v>0</v>
      </c>
      <c r="AM1206" s="60">
        <f t="shared" si="193"/>
        <v>1</v>
      </c>
      <c r="AN1206" s="60">
        <f t="shared" si="194"/>
        <v>0</v>
      </c>
      <c r="AP1206" s="359" t="s">
        <v>3548</v>
      </c>
    </row>
    <row r="1207" spans="1:46" ht="35.450000000000003" hidden="1" customHeight="1">
      <c r="A1207" s="26" t="s">
        <v>598</v>
      </c>
      <c r="B1207" s="34" t="s">
        <v>678</v>
      </c>
      <c r="C1207" s="26">
        <v>128598</v>
      </c>
      <c r="D1207" s="35" t="s">
        <v>685</v>
      </c>
      <c r="E1207" s="35" t="s">
        <v>680</v>
      </c>
      <c r="F1207" s="36">
        <v>2</v>
      </c>
      <c r="G1207" s="33"/>
      <c r="H1207" s="34">
        <v>1</v>
      </c>
      <c r="I1207" s="32"/>
      <c r="J1207" s="32"/>
      <c r="K1207" s="31"/>
      <c r="L1207" s="31"/>
      <c r="M1207" s="33"/>
      <c r="N1207" s="39">
        <v>2121738.7999999998</v>
      </c>
      <c r="O1207" s="40" t="s">
        <v>1901</v>
      </c>
      <c r="P1207" s="68">
        <v>1</v>
      </c>
      <c r="Q1207" s="345" t="s">
        <v>1934</v>
      </c>
      <c r="R1207" s="354"/>
      <c r="S1207" s="123"/>
      <c r="T1207" s="95"/>
      <c r="U1207" s="95"/>
      <c r="V1207" s="95"/>
      <c r="W1207" s="95"/>
      <c r="X1207" s="95"/>
      <c r="Y1207" s="95"/>
      <c r="Z1207" s="95"/>
      <c r="AA1207" s="95"/>
      <c r="AB1207" s="95"/>
      <c r="AC1207" s="95"/>
      <c r="AD1207" s="95"/>
      <c r="AE1207" s="113">
        <f t="shared" si="185"/>
        <v>0</v>
      </c>
      <c r="AF1207" s="60">
        <f t="shared" si="186"/>
        <v>0</v>
      </c>
      <c r="AG1207" s="60">
        <f t="shared" si="187"/>
        <v>1</v>
      </c>
      <c r="AH1207" s="60">
        <f t="shared" si="188"/>
        <v>0</v>
      </c>
      <c r="AI1207" s="60">
        <f t="shared" si="189"/>
        <v>0</v>
      </c>
      <c r="AJ1207" s="60">
        <f t="shared" si="190"/>
        <v>0</v>
      </c>
      <c r="AK1207" s="60">
        <f t="shared" si="191"/>
        <v>0</v>
      </c>
      <c r="AL1207" s="60">
        <f t="shared" si="192"/>
        <v>1</v>
      </c>
      <c r="AM1207" s="60">
        <f t="shared" si="193"/>
        <v>0</v>
      </c>
      <c r="AN1207" s="60">
        <f t="shared" si="194"/>
        <v>0</v>
      </c>
      <c r="AO1207" t="s">
        <v>2167</v>
      </c>
      <c r="AP1207" s="359" t="s">
        <v>3548</v>
      </c>
      <c r="AT1207" t="s">
        <v>2167</v>
      </c>
    </row>
    <row r="1208" spans="1:46" ht="35.450000000000003" hidden="1" customHeight="1">
      <c r="A1208" s="26" t="s">
        <v>598</v>
      </c>
      <c r="B1208" s="34" t="s">
        <v>678</v>
      </c>
      <c r="C1208" s="26">
        <v>128599</v>
      </c>
      <c r="D1208" s="35" t="s">
        <v>686</v>
      </c>
      <c r="E1208" s="35" t="s">
        <v>680</v>
      </c>
      <c r="F1208" s="36">
        <v>2</v>
      </c>
      <c r="G1208" s="33"/>
      <c r="H1208" s="34">
        <v>1</v>
      </c>
      <c r="I1208" s="32"/>
      <c r="J1208" s="32"/>
      <c r="K1208" s="31"/>
      <c r="L1208" s="31"/>
      <c r="M1208" s="33"/>
      <c r="N1208" s="39">
        <v>1586670.16</v>
      </c>
      <c r="O1208" s="40" t="s">
        <v>1901</v>
      </c>
      <c r="P1208" s="68">
        <v>1</v>
      </c>
      <c r="Q1208" s="345" t="s">
        <v>1934</v>
      </c>
      <c r="R1208" s="354"/>
      <c r="S1208" s="123"/>
      <c r="T1208" s="95"/>
      <c r="U1208" s="95"/>
      <c r="V1208" s="95"/>
      <c r="W1208" s="95"/>
      <c r="X1208" s="95"/>
      <c r="Y1208" s="95"/>
      <c r="Z1208" s="95"/>
      <c r="AA1208" s="95"/>
      <c r="AB1208" s="95"/>
      <c r="AC1208" s="95"/>
      <c r="AD1208" s="95"/>
      <c r="AE1208" s="113">
        <f t="shared" si="185"/>
        <v>0</v>
      </c>
      <c r="AF1208" s="60">
        <f t="shared" si="186"/>
        <v>0</v>
      </c>
      <c r="AG1208" s="60">
        <f t="shared" si="187"/>
        <v>1</v>
      </c>
      <c r="AH1208" s="60">
        <f t="shared" si="188"/>
        <v>0</v>
      </c>
      <c r="AI1208" s="60">
        <f t="shared" si="189"/>
        <v>0</v>
      </c>
      <c r="AJ1208" s="60">
        <f t="shared" si="190"/>
        <v>0</v>
      </c>
      <c r="AK1208" s="60">
        <f t="shared" si="191"/>
        <v>0</v>
      </c>
      <c r="AL1208" s="60">
        <f t="shared" si="192"/>
        <v>1</v>
      </c>
      <c r="AM1208" s="60">
        <f t="shared" si="193"/>
        <v>0</v>
      </c>
      <c r="AN1208" s="60">
        <f t="shared" si="194"/>
        <v>0</v>
      </c>
      <c r="AO1208" t="s">
        <v>2167</v>
      </c>
      <c r="AP1208" s="359" t="s">
        <v>3548</v>
      </c>
      <c r="AT1208" t="s">
        <v>2167</v>
      </c>
    </row>
    <row r="1209" spans="1:46" ht="35.450000000000003" hidden="1" customHeight="1">
      <c r="A1209" s="26" t="s">
        <v>598</v>
      </c>
      <c r="B1209" s="34" t="s">
        <v>678</v>
      </c>
      <c r="C1209" s="26">
        <v>304216</v>
      </c>
      <c r="D1209" s="35" t="s">
        <v>681</v>
      </c>
      <c r="E1209" s="35" t="s">
        <v>680</v>
      </c>
      <c r="F1209" s="36">
        <v>2</v>
      </c>
      <c r="G1209" s="33"/>
      <c r="H1209" s="34">
        <v>1</v>
      </c>
      <c r="I1209" s="32"/>
      <c r="J1209" s="32"/>
      <c r="K1209" s="31"/>
      <c r="L1209" s="31"/>
      <c r="M1209" s="33"/>
      <c r="N1209" s="39">
        <v>1720922.63</v>
      </c>
      <c r="O1209" s="40" t="s">
        <v>1901</v>
      </c>
      <c r="P1209" s="68">
        <v>1</v>
      </c>
      <c r="Q1209" s="95" t="s">
        <v>2378</v>
      </c>
      <c r="R1209" s="354"/>
      <c r="S1209" s="123">
        <v>1</v>
      </c>
      <c r="T1209" s="95"/>
      <c r="U1209" s="95"/>
      <c r="V1209" s="95"/>
      <c r="W1209" s="95"/>
      <c r="X1209" s="95"/>
      <c r="Y1209" s="95"/>
      <c r="Z1209" s="95"/>
      <c r="AA1209" s="95"/>
      <c r="AB1209" s="95"/>
      <c r="AC1209" s="95"/>
      <c r="AD1209" s="95"/>
      <c r="AE1209" s="113">
        <f t="shared" si="185"/>
        <v>0</v>
      </c>
      <c r="AF1209" s="60">
        <f t="shared" si="186"/>
        <v>0</v>
      </c>
      <c r="AG1209" s="60">
        <f t="shared" si="187"/>
        <v>0</v>
      </c>
      <c r="AH1209" s="60">
        <f t="shared" si="188"/>
        <v>0</v>
      </c>
      <c r="AI1209" s="60">
        <f t="shared" si="189"/>
        <v>1</v>
      </c>
      <c r="AJ1209" s="60">
        <f t="shared" si="190"/>
        <v>0</v>
      </c>
      <c r="AK1209" s="60">
        <f t="shared" si="191"/>
        <v>0</v>
      </c>
      <c r="AL1209" s="60">
        <f t="shared" si="192"/>
        <v>0</v>
      </c>
      <c r="AM1209" s="60">
        <f t="shared" si="193"/>
        <v>0</v>
      </c>
      <c r="AN1209" s="60">
        <f t="shared" si="194"/>
        <v>1</v>
      </c>
      <c r="AP1209" s="359" t="s">
        <v>3548</v>
      </c>
    </row>
    <row r="1210" spans="1:46" ht="35.450000000000003" hidden="1" customHeight="1">
      <c r="A1210" s="26" t="s">
        <v>598</v>
      </c>
      <c r="B1210" s="34" t="s">
        <v>678</v>
      </c>
      <c r="C1210" s="26">
        <v>304223</v>
      </c>
      <c r="D1210" s="35" t="s">
        <v>688</v>
      </c>
      <c r="E1210" s="35" t="s">
        <v>680</v>
      </c>
      <c r="F1210" s="36">
        <v>2</v>
      </c>
      <c r="G1210" s="33"/>
      <c r="H1210" s="34">
        <v>1</v>
      </c>
      <c r="I1210" s="32"/>
      <c r="J1210" s="32"/>
      <c r="K1210" s="31"/>
      <c r="L1210" s="31"/>
      <c r="M1210" s="33"/>
      <c r="N1210" s="39">
        <v>1278338.1599999999</v>
      </c>
      <c r="O1210" s="40" t="s">
        <v>1901</v>
      </c>
      <c r="P1210" s="68">
        <v>1</v>
      </c>
      <c r="Q1210" s="345" t="s">
        <v>1934</v>
      </c>
      <c r="R1210" s="354"/>
      <c r="S1210" s="123"/>
      <c r="T1210" s="95"/>
      <c r="U1210" s="95"/>
      <c r="V1210" s="95"/>
      <c r="W1210" s="95"/>
      <c r="X1210" s="95"/>
      <c r="Y1210" s="95"/>
      <c r="Z1210" s="95"/>
      <c r="AA1210" s="95"/>
      <c r="AB1210" s="95"/>
      <c r="AC1210" s="95"/>
      <c r="AD1210" s="95"/>
      <c r="AE1210" s="113">
        <f t="shared" si="185"/>
        <v>0</v>
      </c>
      <c r="AF1210" s="60">
        <f t="shared" si="186"/>
        <v>0</v>
      </c>
      <c r="AG1210" s="60">
        <f t="shared" si="187"/>
        <v>1</v>
      </c>
      <c r="AH1210" s="60">
        <f t="shared" si="188"/>
        <v>0</v>
      </c>
      <c r="AI1210" s="60">
        <f t="shared" si="189"/>
        <v>0</v>
      </c>
      <c r="AJ1210" s="60">
        <f t="shared" si="190"/>
        <v>0</v>
      </c>
      <c r="AK1210" s="60">
        <f t="shared" si="191"/>
        <v>0</v>
      </c>
      <c r="AL1210" s="60">
        <f t="shared" si="192"/>
        <v>1</v>
      </c>
      <c r="AM1210" s="60">
        <f t="shared" si="193"/>
        <v>0</v>
      </c>
      <c r="AN1210" s="60">
        <f t="shared" si="194"/>
        <v>0</v>
      </c>
      <c r="AO1210" t="s">
        <v>2167</v>
      </c>
      <c r="AP1210" s="359" t="s">
        <v>3548</v>
      </c>
      <c r="AT1210" t="s">
        <v>2167</v>
      </c>
    </row>
    <row r="1211" spans="1:46" ht="35.450000000000003" hidden="1" customHeight="1">
      <c r="A1211" s="26" t="s">
        <v>598</v>
      </c>
      <c r="B1211" s="34" t="s">
        <v>678</v>
      </c>
      <c r="C1211" s="26">
        <v>304236</v>
      </c>
      <c r="D1211" s="35" t="s">
        <v>684</v>
      </c>
      <c r="E1211" s="35" t="s">
        <v>680</v>
      </c>
      <c r="F1211" s="36">
        <v>2</v>
      </c>
      <c r="G1211" s="33"/>
      <c r="H1211" s="34">
        <v>1</v>
      </c>
      <c r="I1211" s="32"/>
      <c r="J1211" s="32"/>
      <c r="K1211" s="31"/>
      <c r="L1211" s="31"/>
      <c r="M1211" s="33"/>
      <c r="N1211" s="39">
        <v>1719112.37</v>
      </c>
      <c r="O1211" s="40" t="s">
        <v>1901</v>
      </c>
      <c r="P1211" s="68">
        <v>1</v>
      </c>
      <c r="Q1211" s="95" t="s">
        <v>2378</v>
      </c>
      <c r="R1211" s="354"/>
      <c r="S1211" s="123">
        <v>1</v>
      </c>
      <c r="T1211" s="95"/>
      <c r="U1211" s="95"/>
      <c r="V1211" s="95"/>
      <c r="W1211" s="95"/>
      <c r="X1211" s="95"/>
      <c r="Y1211" s="95"/>
      <c r="Z1211" s="95"/>
      <c r="AA1211" s="95"/>
      <c r="AB1211" s="95"/>
      <c r="AC1211" s="95"/>
      <c r="AD1211" s="95"/>
      <c r="AE1211" s="113">
        <f t="shared" si="185"/>
        <v>0</v>
      </c>
      <c r="AF1211" s="60">
        <f t="shared" si="186"/>
        <v>0</v>
      </c>
      <c r="AG1211" s="60">
        <f t="shared" si="187"/>
        <v>0</v>
      </c>
      <c r="AH1211" s="60">
        <f t="shared" si="188"/>
        <v>0</v>
      </c>
      <c r="AI1211" s="60">
        <f t="shared" si="189"/>
        <v>1</v>
      </c>
      <c r="AJ1211" s="60">
        <f t="shared" si="190"/>
        <v>0</v>
      </c>
      <c r="AK1211" s="60">
        <f t="shared" si="191"/>
        <v>0</v>
      </c>
      <c r="AL1211" s="60">
        <f t="shared" si="192"/>
        <v>0</v>
      </c>
      <c r="AM1211" s="60">
        <f t="shared" si="193"/>
        <v>0</v>
      </c>
      <c r="AN1211" s="60">
        <f t="shared" si="194"/>
        <v>1</v>
      </c>
      <c r="AP1211" s="359" t="s">
        <v>3548</v>
      </c>
    </row>
    <row r="1212" spans="1:46" ht="35.450000000000003" hidden="1" customHeight="1">
      <c r="A1212" s="26" t="s">
        <v>598</v>
      </c>
      <c r="B1212" s="34" t="s">
        <v>678</v>
      </c>
      <c r="C1212" s="26">
        <v>304245</v>
      </c>
      <c r="D1212" s="35" t="s">
        <v>683</v>
      </c>
      <c r="E1212" s="35" t="s">
        <v>680</v>
      </c>
      <c r="F1212" s="36">
        <v>2</v>
      </c>
      <c r="G1212" s="33"/>
      <c r="H1212" s="34">
        <v>1</v>
      </c>
      <c r="I1212" s="32"/>
      <c r="J1212" s="32"/>
      <c r="K1212" s="31"/>
      <c r="L1212" s="31"/>
      <c r="M1212" s="33"/>
      <c r="N1212" s="39">
        <v>1994248.56</v>
      </c>
      <c r="O1212" s="40" t="s">
        <v>1901</v>
      </c>
      <c r="P1212" s="68">
        <v>1</v>
      </c>
      <c r="Q1212" s="95" t="s">
        <v>2378</v>
      </c>
      <c r="R1212" s="354"/>
      <c r="S1212" s="123">
        <v>1</v>
      </c>
      <c r="T1212" s="95"/>
      <c r="U1212" s="95"/>
      <c r="V1212" s="95"/>
      <c r="W1212" s="95"/>
      <c r="X1212" s="95"/>
      <c r="Y1212" s="95"/>
      <c r="Z1212" s="95"/>
      <c r="AA1212" s="95"/>
      <c r="AB1212" s="95"/>
      <c r="AC1212" s="95"/>
      <c r="AD1212" s="95"/>
      <c r="AE1212" s="113">
        <f t="shared" si="185"/>
        <v>0</v>
      </c>
      <c r="AF1212" s="60">
        <f t="shared" si="186"/>
        <v>0</v>
      </c>
      <c r="AG1212" s="60">
        <f t="shared" si="187"/>
        <v>0</v>
      </c>
      <c r="AH1212" s="60">
        <f t="shared" si="188"/>
        <v>0</v>
      </c>
      <c r="AI1212" s="60">
        <f t="shared" si="189"/>
        <v>1</v>
      </c>
      <c r="AJ1212" s="60">
        <f t="shared" si="190"/>
        <v>0</v>
      </c>
      <c r="AK1212" s="60">
        <f t="shared" si="191"/>
        <v>0</v>
      </c>
      <c r="AL1212" s="60">
        <f t="shared" si="192"/>
        <v>0</v>
      </c>
      <c r="AM1212" s="60">
        <f t="shared" si="193"/>
        <v>0</v>
      </c>
      <c r="AN1212" s="60">
        <f t="shared" si="194"/>
        <v>1</v>
      </c>
      <c r="AP1212" s="359" t="s">
        <v>3548</v>
      </c>
    </row>
    <row r="1213" spans="1:46" ht="35.450000000000003" hidden="1" customHeight="1">
      <c r="A1213" s="26" t="s">
        <v>598</v>
      </c>
      <c r="B1213" s="34" t="s">
        <v>678</v>
      </c>
      <c r="C1213" s="26">
        <v>304247</v>
      </c>
      <c r="D1213" s="35" t="s">
        <v>690</v>
      </c>
      <c r="E1213" s="35" t="s">
        <v>680</v>
      </c>
      <c r="F1213" s="36">
        <v>2</v>
      </c>
      <c r="G1213" s="33"/>
      <c r="H1213" s="34">
        <v>1</v>
      </c>
      <c r="I1213" s="32"/>
      <c r="J1213" s="32"/>
      <c r="K1213" s="31"/>
      <c r="L1213" s="31"/>
      <c r="M1213" s="33"/>
      <c r="N1213" s="39">
        <v>1227424.98</v>
      </c>
      <c r="O1213" s="40" t="s">
        <v>1901</v>
      </c>
      <c r="P1213" s="68">
        <v>1</v>
      </c>
      <c r="Q1213" s="95" t="s">
        <v>2378</v>
      </c>
      <c r="R1213" s="354"/>
      <c r="S1213" s="123">
        <v>1</v>
      </c>
      <c r="T1213" s="95"/>
      <c r="U1213" s="95"/>
      <c r="V1213" s="95"/>
      <c r="W1213" s="95"/>
      <c r="X1213" s="95"/>
      <c r="Y1213" s="95"/>
      <c r="Z1213" s="95"/>
      <c r="AA1213" s="95"/>
      <c r="AB1213" s="95"/>
      <c r="AC1213" s="95"/>
      <c r="AD1213" s="95"/>
      <c r="AE1213" s="113">
        <f t="shared" si="185"/>
        <v>0</v>
      </c>
      <c r="AF1213" s="60">
        <f t="shared" si="186"/>
        <v>0</v>
      </c>
      <c r="AG1213" s="60">
        <f t="shared" si="187"/>
        <v>0</v>
      </c>
      <c r="AH1213" s="60">
        <f t="shared" si="188"/>
        <v>0</v>
      </c>
      <c r="AI1213" s="60">
        <f t="shared" si="189"/>
        <v>1</v>
      </c>
      <c r="AJ1213" s="60">
        <f t="shared" si="190"/>
        <v>0</v>
      </c>
      <c r="AK1213" s="60">
        <f t="shared" si="191"/>
        <v>0</v>
      </c>
      <c r="AL1213" s="60">
        <f t="shared" si="192"/>
        <v>0</v>
      </c>
      <c r="AM1213" s="60">
        <f t="shared" si="193"/>
        <v>0</v>
      </c>
      <c r="AN1213" s="60">
        <f t="shared" si="194"/>
        <v>1</v>
      </c>
      <c r="AP1213" s="359" t="s">
        <v>3548</v>
      </c>
    </row>
    <row r="1214" spans="1:46" ht="35.450000000000003" hidden="1" customHeight="1">
      <c r="A1214" s="26" t="s">
        <v>598</v>
      </c>
      <c r="B1214" s="34" t="s">
        <v>678</v>
      </c>
      <c r="C1214" s="26">
        <v>304259</v>
      </c>
      <c r="D1214" s="35" t="s">
        <v>679</v>
      </c>
      <c r="E1214" s="35" t="s">
        <v>680</v>
      </c>
      <c r="F1214" s="36">
        <v>2</v>
      </c>
      <c r="G1214" s="33"/>
      <c r="H1214" s="34">
        <v>1</v>
      </c>
      <c r="I1214" s="32"/>
      <c r="J1214" s="32"/>
      <c r="K1214" s="31"/>
      <c r="L1214" s="31"/>
      <c r="M1214" s="33"/>
      <c r="N1214" s="39">
        <v>1624588.6</v>
      </c>
      <c r="O1214" s="40" t="s">
        <v>1901</v>
      </c>
      <c r="P1214" s="68">
        <v>1</v>
      </c>
      <c r="Q1214" s="95" t="s">
        <v>2378</v>
      </c>
      <c r="R1214" s="354"/>
      <c r="S1214" s="123">
        <v>1</v>
      </c>
      <c r="T1214" s="95"/>
      <c r="U1214" s="95"/>
      <c r="V1214" s="95"/>
      <c r="W1214" s="95"/>
      <c r="X1214" s="95"/>
      <c r="Y1214" s="95"/>
      <c r="Z1214" s="95"/>
      <c r="AA1214" s="95"/>
      <c r="AB1214" s="95"/>
      <c r="AC1214" s="95"/>
      <c r="AD1214" s="95"/>
      <c r="AE1214" s="113">
        <f t="shared" si="185"/>
        <v>0</v>
      </c>
      <c r="AF1214" s="60">
        <f t="shared" si="186"/>
        <v>0</v>
      </c>
      <c r="AG1214" s="60">
        <f t="shared" si="187"/>
        <v>0</v>
      </c>
      <c r="AH1214" s="60">
        <f t="shared" si="188"/>
        <v>0</v>
      </c>
      <c r="AI1214" s="60">
        <f t="shared" si="189"/>
        <v>1</v>
      </c>
      <c r="AJ1214" s="60">
        <f t="shared" si="190"/>
        <v>0</v>
      </c>
      <c r="AK1214" s="60">
        <f t="shared" si="191"/>
        <v>0</v>
      </c>
      <c r="AL1214" s="60">
        <f t="shared" si="192"/>
        <v>0</v>
      </c>
      <c r="AM1214" s="60">
        <f t="shared" si="193"/>
        <v>0</v>
      </c>
      <c r="AN1214" s="60">
        <f t="shared" si="194"/>
        <v>1</v>
      </c>
      <c r="AP1214" s="359" t="s">
        <v>3548</v>
      </c>
    </row>
    <row r="1215" spans="1:46" ht="35.450000000000003" hidden="1" customHeight="1">
      <c r="A1215" s="26" t="s">
        <v>598</v>
      </c>
      <c r="B1215" s="34" t="s">
        <v>678</v>
      </c>
      <c r="C1215" s="26">
        <v>323402</v>
      </c>
      <c r="D1215" s="35" t="s">
        <v>691</v>
      </c>
      <c r="E1215" s="35" t="s">
        <v>680</v>
      </c>
      <c r="F1215" s="36">
        <v>2</v>
      </c>
      <c r="G1215" s="33"/>
      <c r="H1215" s="34">
        <v>1</v>
      </c>
      <c r="I1215" s="32"/>
      <c r="J1215" s="32"/>
      <c r="K1215" s="31"/>
      <c r="L1215" s="31"/>
      <c r="M1215" s="33"/>
      <c r="N1215" s="39">
        <v>1376220.48</v>
      </c>
      <c r="O1215" s="40" t="s">
        <v>1901</v>
      </c>
      <c r="P1215" s="68">
        <v>1</v>
      </c>
      <c r="Q1215" s="95" t="s">
        <v>2378</v>
      </c>
      <c r="R1215" s="354"/>
      <c r="S1215" s="123">
        <v>1</v>
      </c>
      <c r="T1215" s="95"/>
      <c r="U1215" s="95"/>
      <c r="V1215" s="95"/>
      <c r="W1215" s="95"/>
      <c r="X1215" s="95"/>
      <c r="Y1215" s="95"/>
      <c r="Z1215" s="95"/>
      <c r="AA1215" s="95"/>
      <c r="AB1215" s="95"/>
      <c r="AC1215" s="95"/>
      <c r="AD1215" s="95"/>
      <c r="AE1215" s="113">
        <f t="shared" si="185"/>
        <v>0</v>
      </c>
      <c r="AF1215" s="60">
        <f t="shared" si="186"/>
        <v>0</v>
      </c>
      <c r="AG1215" s="60">
        <f t="shared" si="187"/>
        <v>0</v>
      </c>
      <c r="AH1215" s="60">
        <f t="shared" si="188"/>
        <v>0</v>
      </c>
      <c r="AI1215" s="60">
        <f t="shared" si="189"/>
        <v>1</v>
      </c>
      <c r="AJ1215" s="60">
        <f t="shared" si="190"/>
        <v>0</v>
      </c>
      <c r="AK1215" s="60">
        <f t="shared" si="191"/>
        <v>0</v>
      </c>
      <c r="AL1215" s="60">
        <f t="shared" si="192"/>
        <v>0</v>
      </c>
      <c r="AM1215" s="60">
        <f t="shared" si="193"/>
        <v>0</v>
      </c>
      <c r="AN1215" s="60">
        <f t="shared" si="194"/>
        <v>1</v>
      </c>
      <c r="AP1215" s="359" t="s">
        <v>3548</v>
      </c>
    </row>
    <row r="1216" spans="1:46" ht="35.450000000000003" hidden="1" customHeight="1">
      <c r="A1216" s="26" t="s">
        <v>598</v>
      </c>
      <c r="B1216" s="34" t="s">
        <v>678</v>
      </c>
      <c r="C1216" s="26">
        <v>323403</v>
      </c>
      <c r="D1216" s="35" t="s">
        <v>682</v>
      </c>
      <c r="E1216" s="35" t="s">
        <v>680</v>
      </c>
      <c r="F1216" s="36">
        <v>2</v>
      </c>
      <c r="G1216" s="33"/>
      <c r="H1216" s="34">
        <v>1</v>
      </c>
      <c r="I1216" s="32"/>
      <c r="J1216" s="32"/>
      <c r="K1216" s="31"/>
      <c r="L1216" s="31"/>
      <c r="M1216" s="33"/>
      <c r="N1216" s="39">
        <v>1813766.35</v>
      </c>
      <c r="O1216" s="40" t="s">
        <v>1901</v>
      </c>
      <c r="P1216" s="68">
        <v>1</v>
      </c>
      <c r="Q1216" s="95" t="s">
        <v>2378</v>
      </c>
      <c r="R1216" s="354"/>
      <c r="S1216" s="123">
        <v>1</v>
      </c>
      <c r="T1216" s="95"/>
      <c r="U1216" s="95"/>
      <c r="V1216" s="95"/>
      <c r="W1216" s="95"/>
      <c r="X1216" s="95"/>
      <c r="Y1216" s="95"/>
      <c r="Z1216" s="95"/>
      <c r="AA1216" s="95"/>
      <c r="AB1216" s="95"/>
      <c r="AC1216" s="95"/>
      <c r="AD1216" s="95"/>
      <c r="AE1216" s="113">
        <f t="shared" si="185"/>
        <v>0</v>
      </c>
      <c r="AF1216" s="60">
        <f t="shared" si="186"/>
        <v>0</v>
      </c>
      <c r="AG1216" s="60">
        <f t="shared" si="187"/>
        <v>0</v>
      </c>
      <c r="AH1216" s="60">
        <f t="shared" si="188"/>
        <v>0</v>
      </c>
      <c r="AI1216" s="60">
        <f t="shared" si="189"/>
        <v>1</v>
      </c>
      <c r="AJ1216" s="60">
        <f t="shared" si="190"/>
        <v>0</v>
      </c>
      <c r="AK1216" s="60">
        <f t="shared" si="191"/>
        <v>0</v>
      </c>
      <c r="AL1216" s="60">
        <f t="shared" si="192"/>
        <v>0</v>
      </c>
      <c r="AM1216" s="60">
        <f t="shared" si="193"/>
        <v>0</v>
      </c>
      <c r="AN1216" s="60">
        <f t="shared" si="194"/>
        <v>1</v>
      </c>
      <c r="AP1216" s="359" t="s">
        <v>3548</v>
      </c>
    </row>
    <row r="1217" spans="1:46" ht="35.450000000000003" hidden="1" customHeight="1">
      <c r="A1217" s="26" t="s">
        <v>598</v>
      </c>
      <c r="B1217" s="34" t="s">
        <v>678</v>
      </c>
      <c r="C1217" s="26">
        <v>330002</v>
      </c>
      <c r="D1217" s="35" t="s">
        <v>689</v>
      </c>
      <c r="E1217" s="35" t="s">
        <v>680</v>
      </c>
      <c r="F1217" s="36">
        <v>2</v>
      </c>
      <c r="G1217" s="33"/>
      <c r="H1217" s="34">
        <v>1</v>
      </c>
      <c r="I1217" s="32"/>
      <c r="J1217" s="32"/>
      <c r="K1217" s="31"/>
      <c r="L1217" s="31"/>
      <c r="M1217" s="33"/>
      <c r="N1217" s="39">
        <v>1296202.48</v>
      </c>
      <c r="O1217" s="40" t="s">
        <v>1901</v>
      </c>
      <c r="P1217" s="68">
        <v>1</v>
      </c>
      <c r="Q1217" s="95" t="s">
        <v>2378</v>
      </c>
      <c r="R1217" s="354"/>
      <c r="S1217" s="123">
        <v>1</v>
      </c>
      <c r="T1217" s="95"/>
      <c r="U1217" s="95"/>
      <c r="V1217" s="95"/>
      <c r="W1217" s="95"/>
      <c r="X1217" s="95"/>
      <c r="Y1217" s="95"/>
      <c r="Z1217" s="95"/>
      <c r="AA1217" s="95"/>
      <c r="AB1217" s="95"/>
      <c r="AC1217" s="95"/>
      <c r="AD1217" s="95"/>
      <c r="AE1217" s="113">
        <f t="shared" si="185"/>
        <v>0</v>
      </c>
      <c r="AF1217" s="60">
        <f t="shared" si="186"/>
        <v>0</v>
      </c>
      <c r="AG1217" s="60">
        <f t="shared" si="187"/>
        <v>0</v>
      </c>
      <c r="AH1217" s="60">
        <f t="shared" si="188"/>
        <v>0</v>
      </c>
      <c r="AI1217" s="60">
        <f t="shared" si="189"/>
        <v>1</v>
      </c>
      <c r="AJ1217" s="60">
        <f t="shared" si="190"/>
        <v>0</v>
      </c>
      <c r="AK1217" s="60">
        <f t="shared" si="191"/>
        <v>0</v>
      </c>
      <c r="AL1217" s="60">
        <f t="shared" si="192"/>
        <v>0</v>
      </c>
      <c r="AM1217" s="60">
        <f t="shared" si="193"/>
        <v>0</v>
      </c>
      <c r="AN1217" s="60">
        <f t="shared" si="194"/>
        <v>1</v>
      </c>
      <c r="AP1217" s="359" t="s">
        <v>3548</v>
      </c>
    </row>
    <row r="1218" spans="1:46" ht="35.450000000000003" hidden="1" customHeight="1">
      <c r="A1218" s="26" t="s">
        <v>598</v>
      </c>
      <c r="B1218" s="34" t="s">
        <v>678</v>
      </c>
      <c r="C1218" s="26">
        <v>330003</v>
      </c>
      <c r="D1218" s="35" t="s">
        <v>687</v>
      </c>
      <c r="E1218" s="35" t="s">
        <v>680</v>
      </c>
      <c r="F1218" s="36">
        <v>2</v>
      </c>
      <c r="G1218" s="33"/>
      <c r="H1218" s="34">
        <v>1</v>
      </c>
      <c r="I1218" s="32"/>
      <c r="J1218" s="32"/>
      <c r="K1218" s="31"/>
      <c r="L1218" s="31"/>
      <c r="M1218" s="33"/>
      <c r="N1218" s="39">
        <v>1321344.21</v>
      </c>
      <c r="O1218" s="40" t="s">
        <v>1901</v>
      </c>
      <c r="P1218" s="68">
        <v>1</v>
      </c>
      <c r="Q1218" s="345" t="s">
        <v>1934</v>
      </c>
      <c r="R1218" s="354"/>
      <c r="S1218" s="123"/>
      <c r="T1218" s="95"/>
      <c r="U1218" s="95"/>
      <c r="V1218" s="95"/>
      <c r="W1218" s="95"/>
      <c r="X1218" s="95"/>
      <c r="Y1218" s="95"/>
      <c r="Z1218" s="95"/>
      <c r="AA1218" s="95"/>
      <c r="AB1218" s="95"/>
      <c r="AC1218" s="95"/>
      <c r="AD1218" s="95"/>
      <c r="AE1218" s="113">
        <f t="shared" si="185"/>
        <v>0</v>
      </c>
      <c r="AF1218" s="60">
        <f t="shared" si="186"/>
        <v>0</v>
      </c>
      <c r="AG1218" s="60">
        <f t="shared" si="187"/>
        <v>1</v>
      </c>
      <c r="AH1218" s="60">
        <f t="shared" si="188"/>
        <v>0</v>
      </c>
      <c r="AI1218" s="60">
        <f t="shared" si="189"/>
        <v>0</v>
      </c>
      <c r="AJ1218" s="60">
        <f t="shared" si="190"/>
        <v>0</v>
      </c>
      <c r="AK1218" s="60">
        <f t="shared" si="191"/>
        <v>0</v>
      </c>
      <c r="AL1218" s="60">
        <f t="shared" si="192"/>
        <v>1</v>
      </c>
      <c r="AM1218" s="60">
        <f t="shared" si="193"/>
        <v>0</v>
      </c>
      <c r="AN1218" s="60">
        <f t="shared" si="194"/>
        <v>0</v>
      </c>
      <c r="AO1218" t="s">
        <v>2167</v>
      </c>
      <c r="AP1218" s="359" t="s">
        <v>3548</v>
      </c>
      <c r="AT1218" t="s">
        <v>2167</v>
      </c>
    </row>
    <row r="1219" spans="1:46" ht="35.450000000000003" hidden="1" customHeight="1">
      <c r="A1219" s="26" t="s">
        <v>598</v>
      </c>
      <c r="B1219" s="34" t="s">
        <v>678</v>
      </c>
      <c r="C1219" s="26">
        <v>330004</v>
      </c>
      <c r="D1219" s="35" t="s">
        <v>147</v>
      </c>
      <c r="E1219" s="35" t="s">
        <v>680</v>
      </c>
      <c r="F1219" s="36">
        <v>2</v>
      </c>
      <c r="G1219" s="33"/>
      <c r="H1219" s="34">
        <v>1</v>
      </c>
      <c r="I1219" s="32"/>
      <c r="J1219" s="32"/>
      <c r="K1219" s="31"/>
      <c r="L1219" s="31"/>
      <c r="M1219" s="33"/>
      <c r="N1219" s="39">
        <v>1653793.35</v>
      </c>
      <c r="O1219" s="40" t="s">
        <v>1901</v>
      </c>
      <c r="P1219" s="68">
        <v>1</v>
      </c>
      <c r="Q1219" s="95" t="s">
        <v>2378</v>
      </c>
      <c r="R1219" s="354"/>
      <c r="S1219" s="123">
        <v>1</v>
      </c>
      <c r="T1219" s="95"/>
      <c r="U1219" s="95"/>
      <c r="V1219" s="95"/>
      <c r="W1219" s="95"/>
      <c r="X1219" s="95"/>
      <c r="Y1219" s="95"/>
      <c r="Z1219" s="95"/>
      <c r="AA1219" s="95"/>
      <c r="AB1219" s="95"/>
      <c r="AC1219" s="95"/>
      <c r="AD1219" s="95"/>
      <c r="AE1219" s="113">
        <f t="shared" si="185"/>
        <v>0</v>
      </c>
      <c r="AF1219" s="60">
        <f t="shared" si="186"/>
        <v>0</v>
      </c>
      <c r="AG1219" s="60">
        <f t="shared" si="187"/>
        <v>0</v>
      </c>
      <c r="AH1219" s="60">
        <f t="shared" si="188"/>
        <v>0</v>
      </c>
      <c r="AI1219" s="60">
        <f t="shared" si="189"/>
        <v>1</v>
      </c>
      <c r="AJ1219" s="60">
        <f t="shared" si="190"/>
        <v>0</v>
      </c>
      <c r="AK1219" s="60">
        <f t="shared" si="191"/>
        <v>0</v>
      </c>
      <c r="AL1219" s="60">
        <f t="shared" si="192"/>
        <v>0</v>
      </c>
      <c r="AM1219" s="60">
        <f t="shared" si="193"/>
        <v>0</v>
      </c>
      <c r="AN1219" s="60">
        <f t="shared" si="194"/>
        <v>1</v>
      </c>
      <c r="AP1219" s="359" t="s">
        <v>3548</v>
      </c>
    </row>
    <row r="1220" spans="1:46" ht="35.450000000000003" hidden="1" customHeight="1">
      <c r="A1220" s="26" t="s">
        <v>1060</v>
      </c>
      <c r="B1220" s="34" t="s">
        <v>1061</v>
      </c>
      <c r="C1220" s="26">
        <v>304412</v>
      </c>
      <c r="D1220" s="35" t="s">
        <v>1062</v>
      </c>
      <c r="E1220" s="35" t="s">
        <v>1063</v>
      </c>
      <c r="F1220" s="36">
        <v>1</v>
      </c>
      <c r="G1220" s="33"/>
      <c r="H1220" s="34">
        <v>1</v>
      </c>
      <c r="I1220" s="32"/>
      <c r="J1220" s="32"/>
      <c r="K1220" s="31"/>
      <c r="L1220" s="31"/>
      <c r="M1220" s="33"/>
      <c r="N1220" s="39">
        <v>2028571.9982432099</v>
      </c>
      <c r="O1220" s="40" t="s">
        <v>1901</v>
      </c>
      <c r="P1220" s="68">
        <v>1</v>
      </c>
      <c r="Q1220" s="95" t="s">
        <v>2378</v>
      </c>
      <c r="R1220" s="354"/>
      <c r="S1220" s="123">
        <v>1</v>
      </c>
      <c r="T1220" s="95"/>
      <c r="U1220" s="95"/>
      <c r="V1220" s="95"/>
      <c r="W1220" s="95"/>
      <c r="X1220" s="95"/>
      <c r="Y1220" s="95"/>
      <c r="Z1220" s="95"/>
      <c r="AA1220" s="95"/>
      <c r="AB1220" s="95"/>
      <c r="AC1220" s="95"/>
      <c r="AD1220" s="95"/>
      <c r="AE1220" s="113">
        <f t="shared" si="185"/>
        <v>0</v>
      </c>
      <c r="AF1220" s="60">
        <f t="shared" si="186"/>
        <v>0</v>
      </c>
      <c r="AG1220" s="60">
        <f t="shared" si="187"/>
        <v>0</v>
      </c>
      <c r="AH1220" s="60">
        <f t="shared" si="188"/>
        <v>0</v>
      </c>
      <c r="AI1220" s="60">
        <f t="shared" si="189"/>
        <v>1</v>
      </c>
      <c r="AJ1220" s="60">
        <f t="shared" si="190"/>
        <v>0</v>
      </c>
      <c r="AK1220" s="60">
        <f t="shared" si="191"/>
        <v>0</v>
      </c>
      <c r="AL1220" s="60">
        <f t="shared" si="192"/>
        <v>0</v>
      </c>
      <c r="AM1220" s="60">
        <f t="shared" si="193"/>
        <v>0</v>
      </c>
      <c r="AN1220" s="60">
        <f t="shared" si="194"/>
        <v>1</v>
      </c>
      <c r="AP1220"/>
    </row>
    <row r="1221" spans="1:46" ht="35.450000000000003" hidden="1" customHeight="1">
      <c r="A1221" s="26" t="s">
        <v>1060</v>
      </c>
      <c r="B1221" s="34" t="s">
        <v>1061</v>
      </c>
      <c r="C1221" s="26">
        <v>304413</v>
      </c>
      <c r="D1221" s="35" t="s">
        <v>1064</v>
      </c>
      <c r="E1221" s="35" t="s">
        <v>1065</v>
      </c>
      <c r="F1221" s="36">
        <v>1</v>
      </c>
      <c r="G1221" s="33"/>
      <c r="H1221" s="34">
        <v>1</v>
      </c>
      <c r="I1221" s="32"/>
      <c r="J1221" s="32"/>
      <c r="K1221" s="31"/>
      <c r="L1221" s="31"/>
      <c r="M1221" s="33"/>
      <c r="N1221" s="39">
        <v>2024350.9982432099</v>
      </c>
      <c r="O1221" s="40" t="s">
        <v>1901</v>
      </c>
      <c r="P1221" s="68">
        <v>1</v>
      </c>
      <c r="Q1221" s="283" t="s">
        <v>2378</v>
      </c>
      <c r="R1221" s="354"/>
      <c r="S1221" s="123">
        <v>1</v>
      </c>
      <c r="T1221" s="95"/>
      <c r="U1221" s="95"/>
      <c r="V1221" s="95"/>
      <c r="W1221" s="95"/>
      <c r="X1221" s="95"/>
      <c r="Y1221" s="95"/>
      <c r="Z1221" s="95"/>
      <c r="AA1221" s="95"/>
      <c r="AB1221" s="95"/>
      <c r="AC1221" s="95"/>
      <c r="AD1221" s="95"/>
      <c r="AE1221" s="113">
        <f t="shared" si="185"/>
        <v>0</v>
      </c>
      <c r="AF1221" s="60">
        <f t="shared" si="186"/>
        <v>0</v>
      </c>
      <c r="AG1221" s="60">
        <f t="shared" si="187"/>
        <v>0</v>
      </c>
      <c r="AH1221" s="60">
        <f t="shared" si="188"/>
        <v>0</v>
      </c>
      <c r="AI1221" s="60">
        <f t="shared" si="189"/>
        <v>1</v>
      </c>
      <c r="AJ1221" s="60">
        <f t="shared" si="190"/>
        <v>0</v>
      </c>
      <c r="AK1221" s="60">
        <f t="shared" si="191"/>
        <v>0</v>
      </c>
      <c r="AL1221" s="60">
        <f t="shared" si="192"/>
        <v>0</v>
      </c>
      <c r="AM1221" s="60">
        <f t="shared" si="193"/>
        <v>0</v>
      </c>
      <c r="AN1221" s="60">
        <f t="shared" si="194"/>
        <v>1</v>
      </c>
      <c r="AP1221"/>
    </row>
    <row r="1222" spans="1:46" ht="35.450000000000003" hidden="1" customHeight="1">
      <c r="A1222" s="26" t="s">
        <v>1060</v>
      </c>
      <c r="B1222" s="34" t="s">
        <v>1061</v>
      </c>
      <c r="C1222" s="26">
        <v>304461</v>
      </c>
      <c r="D1222" s="35" t="s">
        <v>1078</v>
      </c>
      <c r="E1222" s="35" t="s">
        <v>1079</v>
      </c>
      <c r="F1222" s="36">
        <v>1</v>
      </c>
      <c r="G1222" s="33"/>
      <c r="H1222" s="34">
        <v>1</v>
      </c>
      <c r="I1222" s="32"/>
      <c r="J1222" s="32"/>
      <c r="K1222" s="31"/>
      <c r="L1222" s="31"/>
      <c r="M1222" s="33"/>
      <c r="N1222" s="39">
        <v>2024562.04824321</v>
      </c>
      <c r="O1222" s="40" t="s">
        <v>1901</v>
      </c>
      <c r="P1222" s="68">
        <v>1</v>
      </c>
      <c r="Q1222" s="283" t="s">
        <v>2378</v>
      </c>
      <c r="R1222" s="354"/>
      <c r="S1222" s="123">
        <v>1</v>
      </c>
      <c r="T1222" s="95"/>
      <c r="U1222" s="95"/>
      <c r="V1222" s="95"/>
      <c r="W1222" s="95"/>
      <c r="X1222" s="95"/>
      <c r="Y1222" s="95"/>
      <c r="Z1222" s="95"/>
      <c r="AA1222" s="95"/>
      <c r="AB1222" s="95"/>
      <c r="AC1222" s="95"/>
      <c r="AD1222" s="95"/>
      <c r="AE1222" s="113">
        <f t="shared" si="185"/>
        <v>0</v>
      </c>
      <c r="AF1222" s="60">
        <f t="shared" si="186"/>
        <v>0</v>
      </c>
      <c r="AG1222" s="60">
        <f t="shared" si="187"/>
        <v>0</v>
      </c>
      <c r="AH1222" s="60">
        <f t="shared" si="188"/>
        <v>0</v>
      </c>
      <c r="AI1222" s="60">
        <f t="shared" si="189"/>
        <v>1</v>
      </c>
      <c r="AJ1222" s="60">
        <f t="shared" si="190"/>
        <v>0</v>
      </c>
      <c r="AK1222" s="60">
        <f t="shared" si="191"/>
        <v>0</v>
      </c>
      <c r="AL1222" s="60">
        <f t="shared" si="192"/>
        <v>0</v>
      </c>
      <c r="AM1222" s="60">
        <f t="shared" si="193"/>
        <v>0</v>
      </c>
      <c r="AN1222" s="60">
        <f t="shared" si="194"/>
        <v>1</v>
      </c>
      <c r="AP1222"/>
    </row>
    <row r="1223" spans="1:46" ht="35.450000000000003" hidden="1" customHeight="1">
      <c r="A1223" s="26" t="s">
        <v>1060</v>
      </c>
      <c r="B1223" s="34" t="s">
        <v>1061</v>
      </c>
      <c r="C1223" s="26">
        <v>304432</v>
      </c>
      <c r="D1223" s="35" t="s">
        <v>1072</v>
      </c>
      <c r="E1223" s="35" t="s">
        <v>1073</v>
      </c>
      <c r="F1223" s="36">
        <v>1</v>
      </c>
      <c r="G1223" s="33"/>
      <c r="H1223" s="34">
        <v>1</v>
      </c>
      <c r="I1223" s="438"/>
      <c r="J1223" s="438"/>
      <c r="K1223" s="31"/>
      <c r="L1223" s="31"/>
      <c r="M1223" s="33"/>
      <c r="N1223" s="39">
        <v>2024878.6232432099</v>
      </c>
      <c r="O1223" s="40" t="s">
        <v>1901</v>
      </c>
      <c r="P1223" s="68">
        <v>1</v>
      </c>
      <c r="Q1223" s="283" t="s">
        <v>2378</v>
      </c>
      <c r="R1223" s="354"/>
      <c r="S1223" s="123">
        <v>1</v>
      </c>
      <c r="T1223" s="95"/>
      <c r="U1223" s="95"/>
      <c r="V1223" s="95"/>
      <c r="W1223" s="95"/>
      <c r="X1223" s="95"/>
      <c r="Y1223" s="95"/>
      <c r="Z1223" s="95"/>
      <c r="AA1223" s="95"/>
      <c r="AB1223" s="95"/>
      <c r="AC1223" s="95"/>
      <c r="AD1223" s="95"/>
      <c r="AE1223" s="113">
        <f t="shared" si="185"/>
        <v>0</v>
      </c>
      <c r="AF1223" s="60">
        <f t="shared" si="186"/>
        <v>0</v>
      </c>
      <c r="AG1223" s="60">
        <f t="shared" si="187"/>
        <v>0</v>
      </c>
      <c r="AH1223" s="60">
        <f t="shared" si="188"/>
        <v>0</v>
      </c>
      <c r="AI1223" s="60">
        <f t="shared" si="189"/>
        <v>1</v>
      </c>
      <c r="AJ1223" s="60">
        <f t="shared" si="190"/>
        <v>0</v>
      </c>
      <c r="AK1223" s="60">
        <f t="shared" si="191"/>
        <v>0</v>
      </c>
      <c r="AL1223" s="60">
        <f t="shared" si="192"/>
        <v>0</v>
      </c>
      <c r="AM1223" s="60">
        <f t="shared" si="193"/>
        <v>0</v>
      </c>
      <c r="AN1223" s="60">
        <f t="shared" si="194"/>
        <v>1</v>
      </c>
      <c r="AP1223"/>
    </row>
    <row r="1224" spans="1:46" ht="35.450000000000003" hidden="1" customHeight="1">
      <c r="A1224" s="26" t="s">
        <v>1060</v>
      </c>
      <c r="B1224" s="34" t="s">
        <v>1061</v>
      </c>
      <c r="C1224" s="26">
        <v>304493</v>
      </c>
      <c r="D1224" s="35" t="s">
        <v>1089</v>
      </c>
      <c r="E1224" s="35" t="s">
        <v>1090</v>
      </c>
      <c r="F1224" s="36">
        <v>1</v>
      </c>
      <c r="G1224" s="33"/>
      <c r="H1224" s="34">
        <v>1</v>
      </c>
      <c r="I1224" s="438"/>
      <c r="J1224" s="438"/>
      <c r="K1224" s="31"/>
      <c r="L1224" s="31"/>
      <c r="M1224" s="33"/>
      <c r="N1224" s="39">
        <v>2028360.9482432099</v>
      </c>
      <c r="O1224" s="40" t="s">
        <v>1901</v>
      </c>
      <c r="P1224" s="68">
        <v>1</v>
      </c>
      <c r="Q1224" s="283" t="s">
        <v>2378</v>
      </c>
      <c r="R1224" s="354"/>
      <c r="S1224" s="123">
        <v>1</v>
      </c>
      <c r="T1224" s="95"/>
      <c r="U1224" s="95"/>
      <c r="V1224" s="95"/>
      <c r="W1224" s="95"/>
      <c r="X1224" s="95"/>
      <c r="Y1224" s="95"/>
      <c r="Z1224" s="95"/>
      <c r="AA1224" s="95"/>
      <c r="AB1224" s="95"/>
      <c r="AC1224" s="95"/>
      <c r="AD1224" s="95"/>
      <c r="AE1224" s="113">
        <f t="shared" ref="AE1224:AE1237" si="195">IF($Q1224="Reverted",1,0)</f>
        <v>0</v>
      </c>
      <c r="AF1224" s="60">
        <f t="shared" ref="AF1224:AF1237" si="196">IF($Q1224="Not yet started",1,0)</f>
        <v>0</v>
      </c>
      <c r="AG1224" s="60">
        <f t="shared" ref="AG1224:AG1237" si="197">IF($Q1224="Under Procurement",1,0)</f>
        <v>0</v>
      </c>
      <c r="AH1224" s="60">
        <f t="shared" ref="AH1224:AH1237" si="198">IF($Q1224="Ongoing",1,0)</f>
        <v>0</v>
      </c>
      <c r="AI1224" s="60">
        <f t="shared" ref="AI1224:AI1237" si="199">IF($Q1224="Completed",1,0)</f>
        <v>1</v>
      </c>
      <c r="AJ1224" s="60">
        <f t="shared" ref="AJ1224:AJ1237" si="200">IF($AE1224=1,$H1224,0)</f>
        <v>0</v>
      </c>
      <c r="AK1224" s="60">
        <f t="shared" ref="AK1224:AK1237" si="201">IF($AF1224=1,$H1224,0)</f>
        <v>0</v>
      </c>
      <c r="AL1224" s="60">
        <f t="shared" ref="AL1224:AL1237" si="202">IF($AG1224=1,$H1224,0)</f>
        <v>0</v>
      </c>
      <c r="AM1224" s="60">
        <f t="shared" ref="AM1224:AM1237" si="203">IF($AH1224=1,$H1224,0)</f>
        <v>0</v>
      </c>
      <c r="AN1224" s="60">
        <f t="shared" ref="AN1224:AN1237" si="204">IF($AI1224=1,$H1224,0)</f>
        <v>1</v>
      </c>
      <c r="AP1224"/>
    </row>
    <row r="1225" spans="1:46" ht="35.450000000000003" hidden="1" customHeight="1">
      <c r="A1225" s="26" t="s">
        <v>1060</v>
      </c>
      <c r="B1225" s="34" t="s">
        <v>1061</v>
      </c>
      <c r="C1225" s="26">
        <v>304494</v>
      </c>
      <c r="D1225" s="35" t="s">
        <v>1091</v>
      </c>
      <c r="E1225" s="35" t="s">
        <v>1092</v>
      </c>
      <c r="F1225" s="36">
        <v>1</v>
      </c>
      <c r="G1225" s="33"/>
      <c r="H1225" s="34">
        <v>1</v>
      </c>
      <c r="I1225" s="32"/>
      <c r="J1225" s="32"/>
      <c r="K1225" s="31"/>
      <c r="L1225" s="31"/>
      <c r="M1225" s="33"/>
      <c r="N1225" s="39">
        <v>2022240.4982432099</v>
      </c>
      <c r="O1225" s="40" t="s">
        <v>1901</v>
      </c>
      <c r="P1225" s="68">
        <v>1</v>
      </c>
      <c r="Q1225" s="283" t="s">
        <v>2378</v>
      </c>
      <c r="R1225" s="354"/>
      <c r="S1225" s="123">
        <v>1</v>
      </c>
      <c r="T1225" s="95"/>
      <c r="U1225" s="95"/>
      <c r="V1225" s="95"/>
      <c r="W1225" s="95"/>
      <c r="X1225" s="95"/>
      <c r="Y1225" s="95"/>
      <c r="Z1225" s="95"/>
      <c r="AA1225" s="95"/>
      <c r="AB1225" s="95"/>
      <c r="AC1225" s="95"/>
      <c r="AD1225" s="95"/>
      <c r="AE1225" s="113">
        <f t="shared" si="195"/>
        <v>0</v>
      </c>
      <c r="AF1225" s="60">
        <f t="shared" si="196"/>
        <v>0</v>
      </c>
      <c r="AG1225" s="60">
        <f t="shared" si="197"/>
        <v>0</v>
      </c>
      <c r="AH1225" s="60">
        <f t="shared" si="198"/>
        <v>0</v>
      </c>
      <c r="AI1225" s="60">
        <f t="shared" si="199"/>
        <v>1</v>
      </c>
      <c r="AJ1225" s="60">
        <f t="shared" si="200"/>
        <v>0</v>
      </c>
      <c r="AK1225" s="60">
        <f t="shared" si="201"/>
        <v>0</v>
      </c>
      <c r="AL1225" s="60">
        <f t="shared" si="202"/>
        <v>0</v>
      </c>
      <c r="AM1225" s="60">
        <f t="shared" si="203"/>
        <v>0</v>
      </c>
      <c r="AN1225" s="60">
        <f t="shared" si="204"/>
        <v>1</v>
      </c>
      <c r="AP1225"/>
    </row>
    <row r="1226" spans="1:46" ht="35.450000000000003" hidden="1" customHeight="1">
      <c r="A1226" s="26" t="s">
        <v>1060</v>
      </c>
      <c r="B1226" s="34" t="s">
        <v>1061</v>
      </c>
      <c r="C1226" s="26">
        <v>304415</v>
      </c>
      <c r="D1226" s="35" t="s">
        <v>1066</v>
      </c>
      <c r="E1226" s="35" t="s">
        <v>1067</v>
      </c>
      <c r="F1226" s="36">
        <v>2</v>
      </c>
      <c r="G1226" s="33"/>
      <c r="H1226" s="34">
        <v>1</v>
      </c>
      <c r="I1226" s="32"/>
      <c r="J1226" s="32"/>
      <c r="K1226" s="31"/>
      <c r="L1226" s="31"/>
      <c r="M1226" s="33"/>
      <c r="N1226" s="39">
        <v>2029099.6232432099</v>
      </c>
      <c r="O1226" s="40" t="s">
        <v>1901</v>
      </c>
      <c r="P1226" s="68">
        <v>1</v>
      </c>
      <c r="Q1226" s="283" t="s">
        <v>2378</v>
      </c>
      <c r="R1226" s="354"/>
      <c r="S1226" s="123">
        <v>1</v>
      </c>
      <c r="T1226" s="95"/>
      <c r="U1226" s="95"/>
      <c r="V1226" s="95"/>
      <c r="W1226" s="95"/>
      <c r="X1226" s="95"/>
      <c r="Y1226" s="95"/>
      <c r="Z1226" s="95"/>
      <c r="AA1226" s="95"/>
      <c r="AB1226" s="95"/>
      <c r="AC1226" s="95"/>
      <c r="AD1226" s="95"/>
      <c r="AE1226" s="113">
        <f t="shared" si="195"/>
        <v>0</v>
      </c>
      <c r="AF1226" s="60">
        <f t="shared" si="196"/>
        <v>0</v>
      </c>
      <c r="AG1226" s="60">
        <f t="shared" si="197"/>
        <v>0</v>
      </c>
      <c r="AH1226" s="60">
        <f t="shared" si="198"/>
        <v>0</v>
      </c>
      <c r="AI1226" s="60">
        <f t="shared" si="199"/>
        <v>1</v>
      </c>
      <c r="AJ1226" s="60">
        <f t="shared" si="200"/>
        <v>0</v>
      </c>
      <c r="AK1226" s="60">
        <f t="shared" si="201"/>
        <v>0</v>
      </c>
      <c r="AL1226" s="60">
        <f t="shared" si="202"/>
        <v>0</v>
      </c>
      <c r="AM1226" s="60">
        <f t="shared" si="203"/>
        <v>0</v>
      </c>
      <c r="AN1226" s="60">
        <f t="shared" si="204"/>
        <v>1</v>
      </c>
      <c r="AP1226"/>
    </row>
    <row r="1227" spans="1:46" ht="35.450000000000003" hidden="1" customHeight="1">
      <c r="A1227" s="26" t="s">
        <v>1060</v>
      </c>
      <c r="B1227" s="34" t="s">
        <v>1061</v>
      </c>
      <c r="C1227" s="26">
        <v>304436</v>
      </c>
      <c r="D1227" s="35" t="s">
        <v>1074</v>
      </c>
      <c r="E1227" s="35" t="s">
        <v>1075</v>
      </c>
      <c r="F1227" s="36">
        <v>2</v>
      </c>
      <c r="G1227" s="33"/>
      <c r="H1227" s="34">
        <v>1</v>
      </c>
      <c r="I1227" s="32"/>
      <c r="J1227" s="32"/>
      <c r="K1227" s="31"/>
      <c r="L1227" s="31"/>
      <c r="M1227" s="33"/>
      <c r="N1227" s="39">
        <v>2035958.7482432099</v>
      </c>
      <c r="O1227" s="40" t="s">
        <v>1901</v>
      </c>
      <c r="P1227" s="68">
        <v>1</v>
      </c>
      <c r="Q1227" s="283" t="s">
        <v>2378</v>
      </c>
      <c r="R1227" s="354"/>
      <c r="S1227" s="123">
        <v>1</v>
      </c>
      <c r="T1227" s="95"/>
      <c r="U1227" s="95"/>
      <c r="V1227" s="95"/>
      <c r="W1227" s="95"/>
      <c r="X1227" s="95"/>
      <c r="Y1227" s="95"/>
      <c r="Z1227" s="95"/>
      <c r="AA1227" s="95"/>
      <c r="AB1227" s="95"/>
      <c r="AC1227" s="95"/>
      <c r="AD1227" s="95"/>
      <c r="AE1227" s="113">
        <f t="shared" si="195"/>
        <v>0</v>
      </c>
      <c r="AF1227" s="60">
        <f t="shared" si="196"/>
        <v>0</v>
      </c>
      <c r="AG1227" s="60">
        <f t="shared" si="197"/>
        <v>0</v>
      </c>
      <c r="AH1227" s="60">
        <f t="shared" si="198"/>
        <v>0</v>
      </c>
      <c r="AI1227" s="60">
        <f t="shared" si="199"/>
        <v>1</v>
      </c>
      <c r="AJ1227" s="60">
        <f t="shared" si="200"/>
        <v>0</v>
      </c>
      <c r="AK1227" s="60">
        <f t="shared" si="201"/>
        <v>0</v>
      </c>
      <c r="AL1227" s="60">
        <f t="shared" si="202"/>
        <v>0</v>
      </c>
      <c r="AM1227" s="60">
        <f t="shared" si="203"/>
        <v>0</v>
      </c>
      <c r="AN1227" s="60">
        <f t="shared" si="204"/>
        <v>1</v>
      </c>
      <c r="AP1227"/>
    </row>
    <row r="1228" spans="1:46" ht="35.450000000000003" hidden="1" customHeight="1">
      <c r="A1228" s="26" t="s">
        <v>1060</v>
      </c>
      <c r="B1228" s="34" t="s">
        <v>1061</v>
      </c>
      <c r="C1228" s="26">
        <v>304463</v>
      </c>
      <c r="D1228" s="35" t="s">
        <v>1080</v>
      </c>
      <c r="E1228" s="35" t="s">
        <v>1081</v>
      </c>
      <c r="F1228" s="36">
        <v>2</v>
      </c>
      <c r="G1228" s="33"/>
      <c r="H1228" s="34">
        <v>1</v>
      </c>
      <c r="I1228" s="32"/>
      <c r="J1228" s="32"/>
      <c r="K1228" s="31"/>
      <c r="L1228" s="31"/>
      <c r="M1228" s="33"/>
      <c r="N1228" s="39">
        <v>2022768.1232432099</v>
      </c>
      <c r="O1228" s="40" t="s">
        <v>1901</v>
      </c>
      <c r="P1228" s="68">
        <v>1</v>
      </c>
      <c r="Q1228" s="283" t="s">
        <v>2378</v>
      </c>
      <c r="R1228" s="354"/>
      <c r="S1228" s="123">
        <v>1</v>
      </c>
      <c r="T1228" s="95"/>
      <c r="U1228" s="95"/>
      <c r="V1228" s="95"/>
      <c r="W1228" s="95"/>
      <c r="X1228" s="95"/>
      <c r="Y1228" s="95"/>
      <c r="Z1228" s="95"/>
      <c r="AA1228" s="95"/>
      <c r="AB1228" s="95"/>
      <c r="AC1228" s="95"/>
      <c r="AD1228" s="95"/>
      <c r="AE1228" s="113">
        <f t="shared" si="195"/>
        <v>0</v>
      </c>
      <c r="AF1228" s="60">
        <f t="shared" si="196"/>
        <v>0</v>
      </c>
      <c r="AG1228" s="60">
        <f t="shared" si="197"/>
        <v>0</v>
      </c>
      <c r="AH1228" s="60">
        <f t="shared" si="198"/>
        <v>0</v>
      </c>
      <c r="AI1228" s="60">
        <f t="shared" si="199"/>
        <v>1</v>
      </c>
      <c r="AJ1228" s="60">
        <f t="shared" si="200"/>
        <v>0</v>
      </c>
      <c r="AK1228" s="60">
        <f t="shared" si="201"/>
        <v>0</v>
      </c>
      <c r="AL1228" s="60">
        <f t="shared" si="202"/>
        <v>0</v>
      </c>
      <c r="AM1228" s="60">
        <f t="shared" si="203"/>
        <v>0</v>
      </c>
      <c r="AN1228" s="60">
        <f t="shared" si="204"/>
        <v>1</v>
      </c>
      <c r="AP1228"/>
    </row>
    <row r="1229" spans="1:46" ht="35.450000000000003" hidden="1" customHeight="1">
      <c r="A1229" s="26" t="s">
        <v>1060</v>
      </c>
      <c r="B1229" s="34" t="s">
        <v>1061</v>
      </c>
      <c r="C1229" s="26">
        <v>304466</v>
      </c>
      <c r="D1229" s="35" t="s">
        <v>1082</v>
      </c>
      <c r="E1229" s="35" t="s">
        <v>1083</v>
      </c>
      <c r="F1229" s="36">
        <v>2</v>
      </c>
      <c r="G1229" s="33"/>
      <c r="H1229" s="34">
        <v>1</v>
      </c>
      <c r="I1229" s="32"/>
      <c r="J1229" s="32"/>
      <c r="K1229" s="31"/>
      <c r="L1229" s="31"/>
      <c r="M1229" s="33"/>
      <c r="N1229" s="39">
        <v>2021185.2482432099</v>
      </c>
      <c r="O1229" s="40" t="s">
        <v>1901</v>
      </c>
      <c r="P1229" s="68">
        <v>1</v>
      </c>
      <c r="Q1229" s="283" t="s">
        <v>2378</v>
      </c>
      <c r="R1229" s="354"/>
      <c r="S1229" s="123">
        <v>1</v>
      </c>
      <c r="T1229" s="95"/>
      <c r="U1229" s="95"/>
      <c r="V1229" s="95"/>
      <c r="W1229" s="95"/>
      <c r="X1229" s="95"/>
      <c r="Y1229" s="95"/>
      <c r="Z1229" s="95"/>
      <c r="AA1229" s="95"/>
      <c r="AB1229" s="95"/>
      <c r="AC1229" s="95"/>
      <c r="AD1229" s="95"/>
      <c r="AE1229" s="113">
        <f t="shared" si="195"/>
        <v>0</v>
      </c>
      <c r="AF1229" s="60">
        <f t="shared" si="196"/>
        <v>0</v>
      </c>
      <c r="AG1229" s="60">
        <f t="shared" si="197"/>
        <v>0</v>
      </c>
      <c r="AH1229" s="60">
        <f t="shared" si="198"/>
        <v>0</v>
      </c>
      <c r="AI1229" s="60">
        <f t="shared" si="199"/>
        <v>1</v>
      </c>
      <c r="AJ1229" s="60">
        <f t="shared" si="200"/>
        <v>0</v>
      </c>
      <c r="AK1229" s="60">
        <f t="shared" si="201"/>
        <v>0</v>
      </c>
      <c r="AL1229" s="60">
        <f t="shared" si="202"/>
        <v>0</v>
      </c>
      <c r="AM1229" s="60">
        <f t="shared" si="203"/>
        <v>0</v>
      </c>
      <c r="AN1229" s="60">
        <f t="shared" si="204"/>
        <v>1</v>
      </c>
      <c r="AP1229"/>
    </row>
    <row r="1230" spans="1:46" ht="35.450000000000003" hidden="1" customHeight="1">
      <c r="A1230" s="26" t="s">
        <v>1060</v>
      </c>
      <c r="B1230" s="34" t="s">
        <v>1061</v>
      </c>
      <c r="C1230" s="26">
        <v>304496</v>
      </c>
      <c r="D1230" s="35" t="s">
        <v>1093</v>
      </c>
      <c r="E1230" s="35" t="s">
        <v>1094</v>
      </c>
      <c r="F1230" s="36">
        <v>2</v>
      </c>
      <c r="G1230" s="33"/>
      <c r="H1230" s="34">
        <v>1</v>
      </c>
      <c r="I1230" s="32"/>
      <c r="J1230" s="32"/>
      <c r="K1230" s="31"/>
      <c r="L1230" s="31"/>
      <c r="M1230" s="33"/>
      <c r="N1230" s="39">
        <v>2023295.7482432099</v>
      </c>
      <c r="O1230" s="40" t="s">
        <v>1901</v>
      </c>
      <c r="P1230" s="68">
        <v>1</v>
      </c>
      <c r="Q1230" s="283" t="s">
        <v>2378</v>
      </c>
      <c r="R1230" s="354"/>
      <c r="S1230" s="123">
        <v>1</v>
      </c>
      <c r="T1230" s="95"/>
      <c r="U1230" s="95"/>
      <c r="V1230" s="95"/>
      <c r="W1230" s="95"/>
      <c r="X1230" s="95"/>
      <c r="Y1230" s="95"/>
      <c r="Z1230" s="95"/>
      <c r="AA1230" s="95"/>
      <c r="AB1230" s="95"/>
      <c r="AC1230" s="95"/>
      <c r="AD1230" s="95"/>
      <c r="AE1230" s="113">
        <f t="shared" si="195"/>
        <v>0</v>
      </c>
      <c r="AF1230" s="60">
        <f t="shared" si="196"/>
        <v>0</v>
      </c>
      <c r="AG1230" s="60">
        <f t="shared" si="197"/>
        <v>0</v>
      </c>
      <c r="AH1230" s="60">
        <f t="shared" si="198"/>
        <v>0</v>
      </c>
      <c r="AI1230" s="60">
        <f t="shared" si="199"/>
        <v>1</v>
      </c>
      <c r="AJ1230" s="60">
        <f t="shared" si="200"/>
        <v>0</v>
      </c>
      <c r="AK1230" s="60">
        <f t="shared" si="201"/>
        <v>0</v>
      </c>
      <c r="AL1230" s="60">
        <f t="shared" si="202"/>
        <v>0</v>
      </c>
      <c r="AM1230" s="60">
        <f t="shared" si="203"/>
        <v>0</v>
      </c>
      <c r="AN1230" s="60">
        <f t="shared" si="204"/>
        <v>1</v>
      </c>
      <c r="AP1230"/>
    </row>
    <row r="1231" spans="1:46" ht="35.450000000000003" hidden="1" customHeight="1">
      <c r="A1231" s="26" t="s">
        <v>1060</v>
      </c>
      <c r="B1231" s="34" t="s">
        <v>1061</v>
      </c>
      <c r="C1231" s="26">
        <v>304420</v>
      </c>
      <c r="D1231" s="35" t="s">
        <v>1068</v>
      </c>
      <c r="E1231" s="35" t="s">
        <v>1069</v>
      </c>
      <c r="F1231" s="36">
        <v>3</v>
      </c>
      <c r="G1231" s="33"/>
      <c r="H1231" s="34">
        <v>1</v>
      </c>
      <c r="I1231" s="32"/>
      <c r="J1231" s="32"/>
      <c r="K1231" s="31"/>
      <c r="L1231" s="31"/>
      <c r="M1231" s="33"/>
      <c r="N1231" s="39">
        <v>2041234.9982432099</v>
      </c>
      <c r="O1231" s="40" t="s">
        <v>1901</v>
      </c>
      <c r="P1231" s="68">
        <v>1</v>
      </c>
      <c r="Q1231" s="283" t="s">
        <v>2378</v>
      </c>
      <c r="R1231" s="354"/>
      <c r="S1231" s="123">
        <v>1</v>
      </c>
      <c r="T1231" s="95"/>
      <c r="U1231" s="95"/>
      <c r="V1231" s="95"/>
      <c r="W1231" s="95"/>
      <c r="X1231" s="95"/>
      <c r="Y1231" s="95"/>
      <c r="Z1231" s="95"/>
      <c r="AA1231" s="95"/>
      <c r="AB1231" s="95"/>
      <c r="AC1231" s="95"/>
      <c r="AD1231" s="95"/>
      <c r="AE1231" s="113">
        <f t="shared" si="195"/>
        <v>0</v>
      </c>
      <c r="AF1231" s="60">
        <f t="shared" si="196"/>
        <v>0</v>
      </c>
      <c r="AG1231" s="60">
        <f t="shared" si="197"/>
        <v>0</v>
      </c>
      <c r="AH1231" s="60">
        <f t="shared" si="198"/>
        <v>0</v>
      </c>
      <c r="AI1231" s="60">
        <f t="shared" si="199"/>
        <v>1</v>
      </c>
      <c r="AJ1231" s="60">
        <f t="shared" si="200"/>
        <v>0</v>
      </c>
      <c r="AK1231" s="60">
        <f t="shared" si="201"/>
        <v>0</v>
      </c>
      <c r="AL1231" s="60">
        <f t="shared" si="202"/>
        <v>0</v>
      </c>
      <c r="AM1231" s="60">
        <f t="shared" si="203"/>
        <v>0</v>
      </c>
      <c r="AN1231" s="60">
        <f t="shared" si="204"/>
        <v>1</v>
      </c>
      <c r="AP1231"/>
    </row>
    <row r="1232" spans="1:46" ht="35.450000000000003" hidden="1" customHeight="1">
      <c r="A1232" s="26" t="s">
        <v>1060</v>
      </c>
      <c r="B1232" s="34" t="s">
        <v>1061</v>
      </c>
      <c r="C1232" s="26">
        <v>304427</v>
      </c>
      <c r="D1232" s="35" t="s">
        <v>1070</v>
      </c>
      <c r="E1232" s="35" t="s">
        <v>1071</v>
      </c>
      <c r="F1232" s="36">
        <v>3</v>
      </c>
      <c r="G1232" s="33"/>
      <c r="H1232" s="34">
        <v>1</v>
      </c>
      <c r="I1232" s="32"/>
      <c r="J1232" s="32"/>
      <c r="K1232" s="31"/>
      <c r="L1232" s="31"/>
      <c r="M1232" s="33"/>
      <c r="N1232" s="39">
        <v>1992027.421171935</v>
      </c>
      <c r="O1232" s="40" t="s">
        <v>1901</v>
      </c>
      <c r="P1232" s="68">
        <v>1</v>
      </c>
      <c r="Q1232" s="283" t="s">
        <v>2378</v>
      </c>
      <c r="R1232" s="354"/>
      <c r="S1232" s="123">
        <v>1</v>
      </c>
      <c r="T1232" s="95"/>
      <c r="U1232" s="95"/>
      <c r="V1232" s="95"/>
      <c r="W1232" s="95"/>
      <c r="X1232" s="95"/>
      <c r="Y1232" s="95"/>
      <c r="Z1232" s="95"/>
      <c r="AA1232" s="95"/>
      <c r="AB1232" s="95"/>
      <c r="AC1232" s="95"/>
      <c r="AD1232" s="95"/>
      <c r="AE1232" s="113">
        <f t="shared" si="195"/>
        <v>0</v>
      </c>
      <c r="AF1232" s="60">
        <f t="shared" si="196"/>
        <v>0</v>
      </c>
      <c r="AG1232" s="60">
        <f t="shared" si="197"/>
        <v>0</v>
      </c>
      <c r="AH1232" s="60">
        <f t="shared" si="198"/>
        <v>0</v>
      </c>
      <c r="AI1232" s="60">
        <f t="shared" si="199"/>
        <v>1</v>
      </c>
      <c r="AJ1232" s="60">
        <f t="shared" si="200"/>
        <v>0</v>
      </c>
      <c r="AK1232" s="60">
        <f t="shared" si="201"/>
        <v>0</v>
      </c>
      <c r="AL1232" s="60">
        <f t="shared" si="202"/>
        <v>0</v>
      </c>
      <c r="AM1232" s="60">
        <f t="shared" si="203"/>
        <v>0</v>
      </c>
      <c r="AN1232" s="60">
        <f t="shared" si="204"/>
        <v>1</v>
      </c>
      <c r="AP1232"/>
    </row>
    <row r="1233" spans="1:42" ht="35.450000000000003" hidden="1" customHeight="1">
      <c r="A1233" s="26" t="s">
        <v>1060</v>
      </c>
      <c r="B1233" s="34" t="s">
        <v>1061</v>
      </c>
      <c r="C1233" s="26">
        <v>304444</v>
      </c>
      <c r="D1233" s="35" t="s">
        <v>1076</v>
      </c>
      <c r="E1233" s="35" t="s">
        <v>1077</v>
      </c>
      <c r="F1233" s="36">
        <v>3</v>
      </c>
      <c r="G1233" s="33"/>
      <c r="H1233" s="34">
        <v>1</v>
      </c>
      <c r="I1233" s="32"/>
      <c r="J1233" s="32"/>
      <c r="K1233" s="31"/>
      <c r="L1233" s="31"/>
      <c r="M1233" s="33"/>
      <c r="N1233" s="39">
        <v>2020129.9982432099</v>
      </c>
      <c r="O1233" s="40" t="s">
        <v>1901</v>
      </c>
      <c r="P1233" s="68">
        <v>1</v>
      </c>
      <c r="Q1233" s="283" t="s">
        <v>2378</v>
      </c>
      <c r="R1233" s="354"/>
      <c r="S1233" s="123">
        <v>1</v>
      </c>
      <c r="T1233" s="95"/>
      <c r="U1233" s="95"/>
      <c r="V1233" s="95"/>
      <c r="W1233" s="95"/>
      <c r="X1233" s="95"/>
      <c r="Y1233" s="95"/>
      <c r="Z1233" s="95"/>
      <c r="AA1233" s="95"/>
      <c r="AB1233" s="95"/>
      <c r="AC1233" s="95"/>
      <c r="AD1233" s="95"/>
      <c r="AE1233" s="113">
        <f t="shared" si="195"/>
        <v>0</v>
      </c>
      <c r="AF1233" s="60">
        <f t="shared" si="196"/>
        <v>0</v>
      </c>
      <c r="AG1233" s="60">
        <f t="shared" si="197"/>
        <v>0</v>
      </c>
      <c r="AH1233" s="60">
        <f t="shared" si="198"/>
        <v>0</v>
      </c>
      <c r="AI1233" s="60">
        <f t="shared" si="199"/>
        <v>1</v>
      </c>
      <c r="AJ1233" s="60">
        <f t="shared" si="200"/>
        <v>0</v>
      </c>
      <c r="AK1233" s="60">
        <f t="shared" si="201"/>
        <v>0</v>
      </c>
      <c r="AL1233" s="60">
        <f t="shared" si="202"/>
        <v>0</v>
      </c>
      <c r="AM1233" s="60">
        <f t="shared" si="203"/>
        <v>0</v>
      </c>
      <c r="AN1233" s="60">
        <f t="shared" si="204"/>
        <v>1</v>
      </c>
      <c r="AP1233"/>
    </row>
    <row r="1234" spans="1:42" ht="35.450000000000003" hidden="1" customHeight="1">
      <c r="A1234" s="26" t="s">
        <v>1060</v>
      </c>
      <c r="B1234" s="34" t="s">
        <v>1061</v>
      </c>
      <c r="C1234" s="26">
        <v>304452</v>
      </c>
      <c r="D1234" s="35" t="s">
        <v>1086</v>
      </c>
      <c r="E1234" s="35" t="s">
        <v>1085</v>
      </c>
      <c r="F1234" s="36">
        <v>3</v>
      </c>
      <c r="G1234" s="33"/>
      <c r="H1234" s="34">
        <v>1</v>
      </c>
      <c r="I1234" s="32"/>
      <c r="J1234" s="32"/>
      <c r="K1234" s="31"/>
      <c r="L1234" s="31"/>
      <c r="M1234" s="33"/>
      <c r="N1234" s="39">
        <v>2024350.9982432099</v>
      </c>
      <c r="O1234" s="40" t="s">
        <v>1901</v>
      </c>
      <c r="P1234" s="68">
        <v>1</v>
      </c>
      <c r="Q1234" s="283" t="s">
        <v>2378</v>
      </c>
      <c r="R1234" s="354"/>
      <c r="S1234" s="123">
        <v>1</v>
      </c>
      <c r="T1234" s="95"/>
      <c r="U1234" s="95"/>
      <c r="V1234" s="95"/>
      <c r="W1234" s="95"/>
      <c r="X1234" s="95"/>
      <c r="Y1234" s="95"/>
      <c r="Z1234" s="95"/>
      <c r="AA1234" s="95"/>
      <c r="AB1234" s="95"/>
      <c r="AC1234" s="95"/>
      <c r="AD1234" s="95"/>
      <c r="AE1234" s="113">
        <f t="shared" si="195"/>
        <v>0</v>
      </c>
      <c r="AF1234" s="60">
        <f t="shared" si="196"/>
        <v>0</v>
      </c>
      <c r="AG1234" s="60">
        <f t="shared" si="197"/>
        <v>0</v>
      </c>
      <c r="AH1234" s="60">
        <f t="shared" si="198"/>
        <v>0</v>
      </c>
      <c r="AI1234" s="60">
        <f t="shared" si="199"/>
        <v>1</v>
      </c>
      <c r="AJ1234" s="60">
        <f t="shared" si="200"/>
        <v>0</v>
      </c>
      <c r="AK1234" s="60">
        <f t="shared" si="201"/>
        <v>0</v>
      </c>
      <c r="AL1234" s="60">
        <f t="shared" si="202"/>
        <v>0</v>
      </c>
      <c r="AM1234" s="60">
        <f t="shared" si="203"/>
        <v>0</v>
      </c>
      <c r="AN1234" s="60">
        <f t="shared" si="204"/>
        <v>1</v>
      </c>
      <c r="AP1234"/>
    </row>
    <row r="1235" spans="1:42" ht="35.450000000000003" hidden="1" customHeight="1">
      <c r="A1235" s="26" t="s">
        <v>1060</v>
      </c>
      <c r="B1235" s="34" t="s">
        <v>1061</v>
      </c>
      <c r="C1235" s="26">
        <v>304478</v>
      </c>
      <c r="D1235" s="35" t="s">
        <v>1084</v>
      </c>
      <c r="E1235" s="35" t="s">
        <v>1085</v>
      </c>
      <c r="F1235" s="36">
        <v>3</v>
      </c>
      <c r="G1235" s="33"/>
      <c r="H1235" s="34">
        <v>1</v>
      </c>
      <c r="I1235" s="32"/>
      <c r="J1235" s="32"/>
      <c r="K1235" s="31"/>
      <c r="L1235" s="31"/>
      <c r="M1235" s="33"/>
      <c r="N1235" s="39">
        <v>2020129.9982432099</v>
      </c>
      <c r="O1235" s="40" t="s">
        <v>1901</v>
      </c>
      <c r="P1235" s="68">
        <v>1</v>
      </c>
      <c r="Q1235" s="283" t="s">
        <v>2378</v>
      </c>
      <c r="R1235" s="354"/>
      <c r="S1235" s="123">
        <v>1</v>
      </c>
      <c r="T1235" s="95"/>
      <c r="U1235" s="95"/>
      <c r="V1235" s="95"/>
      <c r="W1235" s="95"/>
      <c r="X1235" s="95"/>
      <c r="Y1235" s="95"/>
      <c r="Z1235" s="95"/>
      <c r="AA1235" s="95"/>
      <c r="AB1235" s="95"/>
      <c r="AC1235" s="95"/>
      <c r="AD1235" s="95"/>
      <c r="AE1235" s="113">
        <f t="shared" si="195"/>
        <v>0</v>
      </c>
      <c r="AF1235" s="60">
        <f t="shared" si="196"/>
        <v>0</v>
      </c>
      <c r="AG1235" s="60">
        <f t="shared" si="197"/>
        <v>0</v>
      </c>
      <c r="AH1235" s="60">
        <f t="shared" si="198"/>
        <v>0</v>
      </c>
      <c r="AI1235" s="60">
        <f t="shared" si="199"/>
        <v>1</v>
      </c>
      <c r="AJ1235" s="60">
        <f t="shared" si="200"/>
        <v>0</v>
      </c>
      <c r="AK1235" s="60">
        <f t="shared" si="201"/>
        <v>0</v>
      </c>
      <c r="AL1235" s="60">
        <f t="shared" si="202"/>
        <v>0</v>
      </c>
      <c r="AM1235" s="60">
        <f t="shared" si="203"/>
        <v>0</v>
      </c>
      <c r="AN1235" s="60">
        <f t="shared" si="204"/>
        <v>1</v>
      </c>
      <c r="AP1235"/>
    </row>
    <row r="1236" spans="1:42" ht="35.450000000000003" hidden="1" customHeight="1">
      <c r="A1236" s="26" t="s">
        <v>1060</v>
      </c>
      <c r="B1236" s="34" t="s">
        <v>1061</v>
      </c>
      <c r="C1236" s="26">
        <v>304480</v>
      </c>
      <c r="D1236" s="35" t="s">
        <v>1087</v>
      </c>
      <c r="E1236" s="35" t="s">
        <v>1088</v>
      </c>
      <c r="F1236" s="36">
        <v>3</v>
      </c>
      <c r="G1236" s="33"/>
      <c r="H1236" s="34">
        <v>1</v>
      </c>
      <c r="I1236" s="32"/>
      <c r="J1236" s="32"/>
      <c r="K1236" s="31"/>
      <c r="L1236" s="31"/>
      <c r="M1236" s="33"/>
      <c r="N1236" s="39">
        <v>2021712.8732432099</v>
      </c>
      <c r="O1236" s="40" t="s">
        <v>1901</v>
      </c>
      <c r="P1236" s="68">
        <v>1</v>
      </c>
      <c r="Q1236" s="283" t="s">
        <v>2378</v>
      </c>
      <c r="R1236" s="354"/>
      <c r="S1236" s="123">
        <v>1</v>
      </c>
      <c r="T1236" s="95"/>
      <c r="U1236" s="95"/>
      <c r="V1236" s="95"/>
      <c r="W1236" s="95"/>
      <c r="X1236" s="95"/>
      <c r="Y1236" s="95"/>
      <c r="Z1236" s="95"/>
      <c r="AA1236" s="95"/>
      <c r="AB1236" s="95"/>
      <c r="AC1236" s="95"/>
      <c r="AD1236" s="95"/>
      <c r="AE1236" s="113">
        <f t="shared" si="195"/>
        <v>0</v>
      </c>
      <c r="AF1236" s="60">
        <f t="shared" si="196"/>
        <v>0</v>
      </c>
      <c r="AG1236" s="60">
        <f t="shared" si="197"/>
        <v>0</v>
      </c>
      <c r="AH1236" s="60">
        <f t="shared" si="198"/>
        <v>0</v>
      </c>
      <c r="AI1236" s="60">
        <f t="shared" si="199"/>
        <v>1</v>
      </c>
      <c r="AJ1236" s="60">
        <f t="shared" si="200"/>
        <v>0</v>
      </c>
      <c r="AK1236" s="60">
        <f t="shared" si="201"/>
        <v>0</v>
      </c>
      <c r="AL1236" s="60">
        <f t="shared" si="202"/>
        <v>0</v>
      </c>
      <c r="AM1236" s="60">
        <f t="shared" si="203"/>
        <v>0</v>
      </c>
      <c r="AN1236" s="60">
        <f t="shared" si="204"/>
        <v>1</v>
      </c>
      <c r="AP1236"/>
    </row>
    <row r="1237" spans="1:42" ht="35.450000000000003" hidden="1" customHeight="1">
      <c r="A1237" s="26" t="s">
        <v>1060</v>
      </c>
      <c r="B1237" s="34" t="s">
        <v>1061</v>
      </c>
      <c r="C1237" s="26">
        <v>304515</v>
      </c>
      <c r="D1237" s="35" t="s">
        <v>1095</v>
      </c>
      <c r="E1237" s="35" t="s">
        <v>1096</v>
      </c>
      <c r="F1237" s="36">
        <v>3</v>
      </c>
      <c r="G1237" s="33"/>
      <c r="H1237" s="34">
        <v>1</v>
      </c>
      <c r="I1237" s="32"/>
      <c r="J1237" s="32"/>
      <c r="K1237" s="31"/>
      <c r="L1237" s="31"/>
      <c r="M1237" s="33"/>
      <c r="N1237" s="39">
        <v>2025406.2482432099</v>
      </c>
      <c r="O1237" s="40" t="s">
        <v>1901</v>
      </c>
      <c r="P1237" s="68">
        <v>1</v>
      </c>
      <c r="Q1237" s="283" t="s">
        <v>2378</v>
      </c>
      <c r="R1237" s="354"/>
      <c r="S1237" s="123">
        <v>1</v>
      </c>
      <c r="T1237" s="95"/>
      <c r="U1237" s="95"/>
      <c r="V1237" s="95"/>
      <c r="W1237" s="95"/>
      <c r="X1237" s="95"/>
      <c r="Y1237" s="95"/>
      <c r="Z1237" s="95"/>
      <c r="AA1237" s="95"/>
      <c r="AB1237" s="95"/>
      <c r="AC1237" s="95"/>
      <c r="AD1237" s="95"/>
      <c r="AE1237" s="113">
        <f t="shared" si="195"/>
        <v>0</v>
      </c>
      <c r="AF1237" s="60">
        <f t="shared" si="196"/>
        <v>0</v>
      </c>
      <c r="AG1237" s="60">
        <f t="shared" si="197"/>
        <v>0</v>
      </c>
      <c r="AH1237" s="60">
        <f t="shared" si="198"/>
        <v>0</v>
      </c>
      <c r="AI1237" s="60">
        <f t="shared" si="199"/>
        <v>1</v>
      </c>
      <c r="AJ1237" s="60">
        <f t="shared" si="200"/>
        <v>0</v>
      </c>
      <c r="AK1237" s="60">
        <f t="shared" si="201"/>
        <v>0</v>
      </c>
      <c r="AL1237" s="60">
        <f t="shared" si="202"/>
        <v>0</v>
      </c>
      <c r="AM1237" s="60">
        <f t="shared" si="203"/>
        <v>0</v>
      </c>
      <c r="AN1237" s="60">
        <f t="shared" si="204"/>
        <v>1</v>
      </c>
      <c r="AP1237"/>
    </row>
    <row r="1238" spans="1:42" ht="15.75" hidden="1">
      <c r="A1238" s="68" t="s">
        <v>911</v>
      </c>
      <c r="B1238" s="69" t="s">
        <v>954</v>
      </c>
      <c r="C1238" s="68">
        <v>305108</v>
      </c>
      <c r="D1238" s="70" t="s">
        <v>2203</v>
      </c>
      <c r="E1238" s="70" t="s">
        <v>78</v>
      </c>
      <c r="F1238" s="71">
        <v>0</v>
      </c>
      <c r="G1238" s="72"/>
      <c r="H1238" s="69">
        <v>1</v>
      </c>
      <c r="I1238" s="66"/>
      <c r="J1238" s="66"/>
      <c r="K1238" s="66"/>
      <c r="L1238" s="66"/>
      <c r="M1238" s="66"/>
      <c r="N1238" s="73">
        <v>952154.67</v>
      </c>
      <c r="O1238" s="68" t="s">
        <v>1901</v>
      </c>
      <c r="P1238" s="68">
        <v>2</v>
      </c>
      <c r="Q1238" s="95" t="s">
        <v>2170</v>
      </c>
      <c r="R1238" s="100">
        <v>0.95</v>
      </c>
      <c r="S1238" s="100">
        <v>1</v>
      </c>
      <c r="T1238" s="95" t="s">
        <v>2142</v>
      </c>
      <c r="U1238" s="95"/>
      <c r="V1238" s="95"/>
      <c r="W1238" s="95"/>
      <c r="X1238" s="95" t="s">
        <v>2077</v>
      </c>
      <c r="Y1238" s="95" t="s">
        <v>1955</v>
      </c>
      <c r="Z1238" s="95" t="s">
        <v>2078</v>
      </c>
      <c r="AA1238" s="217" t="s">
        <v>2079</v>
      </c>
      <c r="AB1238" s="138" t="s">
        <v>2094</v>
      </c>
      <c r="AC1238" s="108" t="s">
        <v>2080</v>
      </c>
      <c r="AD1238" s="129">
        <v>922980.49</v>
      </c>
      <c r="AE1238" s="113">
        <f>IF($Q1238="Reverted",1,0)</f>
        <v>0</v>
      </c>
      <c r="AF1238" s="74">
        <f>IF($Q1238="Not yet started",1,0)</f>
        <v>0</v>
      </c>
      <c r="AG1238" s="74">
        <f>IF($Q1238="Under Procurement",1,0)</f>
        <v>0</v>
      </c>
      <c r="AH1238" s="74">
        <f>IF($Q1238="Ongoing",1,0)</f>
        <v>0</v>
      </c>
      <c r="AI1238" s="74">
        <f>IF($Q1238="Completed",1,0)</f>
        <v>1</v>
      </c>
      <c r="AJ1238" s="74">
        <f>IF($AE1238=1,$H1238,0)</f>
        <v>0</v>
      </c>
      <c r="AK1238" s="74">
        <f>IF($AF1238=1,$H1238,0)</f>
        <v>0</v>
      </c>
      <c r="AL1238" s="74">
        <f>IF($AG1238=1,$H1238,0)</f>
        <v>0</v>
      </c>
      <c r="AM1238" s="74">
        <f>IF($AH1238=1,$H1238,0)</f>
        <v>0</v>
      </c>
      <c r="AN1238" s="74">
        <f>IF($AI1238=1,$H1238,0)</f>
        <v>1</v>
      </c>
      <c r="AP1238" s="359" t="s">
        <v>3548</v>
      </c>
    </row>
    <row r="1239" spans="1:42" ht="31.5" hidden="1">
      <c r="A1239" s="68" t="s">
        <v>911</v>
      </c>
      <c r="B1239" s="69" t="s">
        <v>954</v>
      </c>
      <c r="C1239" s="68">
        <v>318801</v>
      </c>
      <c r="D1239" s="70" t="s">
        <v>2205</v>
      </c>
      <c r="E1239" s="70" t="s">
        <v>78</v>
      </c>
      <c r="F1239" s="71">
        <v>0</v>
      </c>
      <c r="G1239" s="72"/>
      <c r="H1239" s="69">
        <v>1</v>
      </c>
      <c r="I1239" s="66"/>
      <c r="J1239" s="66"/>
      <c r="K1239" s="66"/>
      <c r="L1239" s="66"/>
      <c r="M1239" s="66"/>
      <c r="N1239" s="73">
        <v>998955.38</v>
      </c>
      <c r="O1239" s="68" t="s">
        <v>1901</v>
      </c>
      <c r="P1239" s="68">
        <v>2</v>
      </c>
      <c r="Q1239" s="95" t="s">
        <v>2170</v>
      </c>
      <c r="R1239" s="100">
        <v>0.95</v>
      </c>
      <c r="S1239" s="100">
        <v>1</v>
      </c>
      <c r="T1239" s="95" t="s">
        <v>2142</v>
      </c>
      <c r="U1239" s="95"/>
      <c r="V1239" s="95"/>
      <c r="W1239" s="95"/>
      <c r="X1239" s="95" t="s">
        <v>2077</v>
      </c>
      <c r="Y1239" s="95" t="s">
        <v>1955</v>
      </c>
      <c r="Z1239" s="95" t="s">
        <v>2078</v>
      </c>
      <c r="AA1239" s="217" t="s">
        <v>2079</v>
      </c>
      <c r="AB1239" s="138" t="s">
        <v>2094</v>
      </c>
      <c r="AC1239" s="108" t="s">
        <v>2080</v>
      </c>
      <c r="AD1239" s="129">
        <v>961612.22</v>
      </c>
      <c r="AE1239" s="113">
        <f t="shared" ref="AE1239:AE1302" si="205">IF($Q1239="Reverted",1,0)</f>
        <v>0</v>
      </c>
      <c r="AF1239" s="74">
        <f t="shared" ref="AF1239:AF1302" si="206">IF($Q1239="Not yet started",1,0)</f>
        <v>0</v>
      </c>
      <c r="AG1239" s="74">
        <f t="shared" ref="AG1239:AG1302" si="207">IF($Q1239="Under Procurement",1,0)</f>
        <v>0</v>
      </c>
      <c r="AH1239" s="74">
        <f t="shared" ref="AH1239:AH1302" si="208">IF($Q1239="Ongoing",1,0)</f>
        <v>0</v>
      </c>
      <c r="AI1239" s="74">
        <f t="shared" ref="AI1239:AI1302" si="209">IF($Q1239="Completed",1,0)</f>
        <v>1</v>
      </c>
      <c r="AJ1239" s="74">
        <f t="shared" ref="AJ1239:AJ1302" si="210">IF($AE1239=1,$H1239,0)</f>
        <v>0</v>
      </c>
      <c r="AK1239" s="74">
        <f t="shared" ref="AK1239:AK1302" si="211">IF($AF1239=1,$H1239,0)</f>
        <v>0</v>
      </c>
      <c r="AL1239" s="74">
        <f t="shared" ref="AL1239:AL1302" si="212">IF($AG1239=1,$H1239,0)</f>
        <v>0</v>
      </c>
      <c r="AM1239" s="74">
        <f t="shared" ref="AM1239:AM1302" si="213">IF($AH1239=1,$H1239,0)</f>
        <v>0</v>
      </c>
      <c r="AN1239" s="74">
        <f t="shared" ref="AN1239:AN1302" si="214">IF($AI1239=1,$H1239,0)</f>
        <v>1</v>
      </c>
      <c r="AP1239" s="359" t="s">
        <v>3548</v>
      </c>
    </row>
    <row r="1240" spans="1:42" ht="15.75" hidden="1">
      <c r="A1240" s="68" t="s">
        <v>911</v>
      </c>
      <c r="B1240" s="69" t="s">
        <v>954</v>
      </c>
      <c r="C1240" s="68">
        <v>305118</v>
      </c>
      <c r="D1240" s="70" t="s">
        <v>2206</v>
      </c>
      <c r="E1240" s="70" t="s">
        <v>966</v>
      </c>
      <c r="F1240" s="71">
        <v>0</v>
      </c>
      <c r="G1240" s="72"/>
      <c r="H1240" s="69">
        <v>1</v>
      </c>
      <c r="I1240" s="66"/>
      <c r="J1240" s="66"/>
      <c r="K1240" s="66"/>
      <c r="L1240" s="66"/>
      <c r="M1240" s="66"/>
      <c r="N1240" s="73">
        <v>879844.34</v>
      </c>
      <c r="O1240" s="68" t="s">
        <v>1901</v>
      </c>
      <c r="P1240" s="68">
        <v>2</v>
      </c>
      <c r="Q1240" s="95" t="s">
        <v>2170</v>
      </c>
      <c r="R1240" s="100">
        <v>0.95</v>
      </c>
      <c r="S1240" s="100">
        <v>1</v>
      </c>
      <c r="T1240" s="95" t="s">
        <v>2142</v>
      </c>
      <c r="U1240" s="95"/>
      <c r="V1240" s="95"/>
      <c r="W1240" s="95"/>
      <c r="X1240" s="95" t="s">
        <v>2077</v>
      </c>
      <c r="Y1240" s="95" t="s">
        <v>1955</v>
      </c>
      <c r="Z1240" s="95" t="s">
        <v>2078</v>
      </c>
      <c r="AA1240" s="217" t="s">
        <v>2079</v>
      </c>
      <c r="AB1240" s="138" t="s">
        <v>2094</v>
      </c>
      <c r="AC1240" s="108" t="s">
        <v>2080</v>
      </c>
      <c r="AD1240" s="129">
        <v>851601.82</v>
      </c>
      <c r="AE1240" s="113">
        <f t="shared" si="205"/>
        <v>0</v>
      </c>
      <c r="AF1240" s="74">
        <f t="shared" si="206"/>
        <v>0</v>
      </c>
      <c r="AG1240" s="74">
        <f t="shared" si="207"/>
        <v>0</v>
      </c>
      <c r="AH1240" s="74">
        <f t="shared" si="208"/>
        <v>0</v>
      </c>
      <c r="AI1240" s="74">
        <f t="shared" si="209"/>
        <v>1</v>
      </c>
      <c r="AJ1240" s="74">
        <f t="shared" si="210"/>
        <v>0</v>
      </c>
      <c r="AK1240" s="74">
        <f t="shared" si="211"/>
        <v>0</v>
      </c>
      <c r="AL1240" s="74">
        <f t="shared" si="212"/>
        <v>0</v>
      </c>
      <c r="AM1240" s="74">
        <f t="shared" si="213"/>
        <v>0</v>
      </c>
      <c r="AN1240" s="74">
        <f t="shared" si="214"/>
        <v>1</v>
      </c>
      <c r="AP1240" s="359" t="s">
        <v>3548</v>
      </c>
    </row>
    <row r="1241" spans="1:42" ht="15.75" hidden="1">
      <c r="A1241" s="68" t="s">
        <v>911</v>
      </c>
      <c r="B1241" s="69" t="s">
        <v>1025</v>
      </c>
      <c r="C1241" s="68">
        <v>305275</v>
      </c>
      <c r="D1241" s="70" t="s">
        <v>2207</v>
      </c>
      <c r="E1241" s="70" t="s">
        <v>1027</v>
      </c>
      <c r="F1241" s="71">
        <v>0</v>
      </c>
      <c r="G1241" s="72"/>
      <c r="H1241" s="69">
        <v>1</v>
      </c>
      <c r="I1241" s="66"/>
      <c r="J1241" s="66"/>
      <c r="K1241" s="66"/>
      <c r="L1241" s="66"/>
      <c r="M1241" s="66"/>
      <c r="N1241" s="73">
        <v>4892682</v>
      </c>
      <c r="O1241" s="68" t="s">
        <v>1901</v>
      </c>
      <c r="P1241" s="68">
        <v>2</v>
      </c>
      <c r="Q1241" s="95" t="s">
        <v>2378</v>
      </c>
      <c r="R1241" s="354"/>
      <c r="S1241" s="123">
        <v>1</v>
      </c>
      <c r="T1241" s="95"/>
      <c r="U1241" s="95"/>
      <c r="V1241" s="95"/>
      <c r="W1241" s="95"/>
      <c r="X1241" s="95"/>
      <c r="Y1241" s="95"/>
      <c r="Z1241" s="95"/>
      <c r="AA1241" s="95"/>
      <c r="AB1241" s="95"/>
      <c r="AC1241" s="95"/>
      <c r="AD1241" s="95"/>
      <c r="AE1241" s="113">
        <f t="shared" si="205"/>
        <v>0</v>
      </c>
      <c r="AF1241" s="74">
        <f t="shared" si="206"/>
        <v>0</v>
      </c>
      <c r="AG1241" s="74">
        <f t="shared" si="207"/>
        <v>0</v>
      </c>
      <c r="AH1241" s="74">
        <f t="shared" si="208"/>
        <v>0</v>
      </c>
      <c r="AI1241" s="74">
        <f t="shared" si="209"/>
        <v>1</v>
      </c>
      <c r="AJ1241" s="74">
        <f t="shared" si="210"/>
        <v>0</v>
      </c>
      <c r="AK1241" s="74">
        <f t="shared" si="211"/>
        <v>0</v>
      </c>
      <c r="AL1241" s="74">
        <f t="shared" si="212"/>
        <v>0</v>
      </c>
      <c r="AM1241" s="74">
        <f t="shared" si="213"/>
        <v>0</v>
      </c>
      <c r="AN1241" s="74">
        <f t="shared" si="214"/>
        <v>1</v>
      </c>
      <c r="AP1241" s="359" t="s">
        <v>3548</v>
      </c>
    </row>
    <row r="1242" spans="1:42" ht="31.5" hidden="1">
      <c r="A1242" s="68" t="s">
        <v>911</v>
      </c>
      <c r="B1242" s="69" t="s">
        <v>1025</v>
      </c>
      <c r="C1242" s="68">
        <v>305278</v>
      </c>
      <c r="D1242" s="70" t="s">
        <v>2208</v>
      </c>
      <c r="E1242" s="70" t="s">
        <v>1027</v>
      </c>
      <c r="F1242" s="71">
        <v>0</v>
      </c>
      <c r="G1242" s="72"/>
      <c r="H1242" s="69">
        <v>1</v>
      </c>
      <c r="I1242" s="66"/>
      <c r="J1242" s="66"/>
      <c r="K1242" s="66"/>
      <c r="L1242" s="66"/>
      <c r="M1242" s="66"/>
      <c r="N1242" s="73">
        <v>3894208.64</v>
      </c>
      <c r="O1242" s="68" t="s">
        <v>1901</v>
      </c>
      <c r="P1242" s="68">
        <v>2</v>
      </c>
      <c r="Q1242" s="95" t="s">
        <v>2378</v>
      </c>
      <c r="R1242" s="354"/>
      <c r="S1242" s="100">
        <v>1</v>
      </c>
      <c r="T1242" s="95"/>
      <c r="U1242" s="95"/>
      <c r="V1242" s="95"/>
      <c r="W1242" s="95"/>
      <c r="X1242" s="95"/>
      <c r="Y1242" s="95"/>
      <c r="Z1242" s="95"/>
      <c r="AA1242" s="95"/>
      <c r="AB1242" s="95"/>
      <c r="AC1242" s="95"/>
      <c r="AD1242" s="95"/>
      <c r="AE1242" s="113">
        <f t="shared" si="205"/>
        <v>0</v>
      </c>
      <c r="AF1242" s="74">
        <f t="shared" si="206"/>
        <v>0</v>
      </c>
      <c r="AG1242" s="74">
        <f t="shared" si="207"/>
        <v>0</v>
      </c>
      <c r="AH1242" s="74">
        <f t="shared" si="208"/>
        <v>0</v>
      </c>
      <c r="AI1242" s="74">
        <f t="shared" si="209"/>
        <v>1</v>
      </c>
      <c r="AJ1242" s="74">
        <f t="shared" si="210"/>
        <v>0</v>
      </c>
      <c r="AK1242" s="74">
        <f t="shared" si="211"/>
        <v>0</v>
      </c>
      <c r="AL1242" s="74">
        <f t="shared" si="212"/>
        <v>0</v>
      </c>
      <c r="AM1242" s="74">
        <f t="shared" si="213"/>
        <v>0</v>
      </c>
      <c r="AN1242" s="74">
        <f t="shared" si="214"/>
        <v>1</v>
      </c>
      <c r="AP1242" s="359" t="s">
        <v>3548</v>
      </c>
    </row>
    <row r="1243" spans="1:42" ht="15.75" hidden="1">
      <c r="A1243" s="68" t="s">
        <v>911</v>
      </c>
      <c r="B1243" s="69" t="s">
        <v>1025</v>
      </c>
      <c r="C1243" s="68">
        <v>305279</v>
      </c>
      <c r="D1243" s="70" t="s">
        <v>30</v>
      </c>
      <c r="E1243" s="70" t="s">
        <v>1027</v>
      </c>
      <c r="F1243" s="71">
        <v>0</v>
      </c>
      <c r="G1243" s="72"/>
      <c r="H1243" s="69">
        <v>1</v>
      </c>
      <c r="I1243" s="66"/>
      <c r="J1243" s="66"/>
      <c r="K1243" s="66"/>
      <c r="L1243" s="66"/>
      <c r="M1243" s="66"/>
      <c r="N1243" s="73">
        <v>3283387.46</v>
      </c>
      <c r="O1243" s="68" t="s">
        <v>1901</v>
      </c>
      <c r="P1243" s="68">
        <v>2</v>
      </c>
      <c r="Q1243" s="95" t="s">
        <v>2378</v>
      </c>
      <c r="R1243" s="354"/>
      <c r="S1243" s="100">
        <v>1</v>
      </c>
      <c r="T1243" s="95"/>
      <c r="U1243" s="95"/>
      <c r="V1243" s="95"/>
      <c r="W1243" s="95"/>
      <c r="X1243" s="95"/>
      <c r="Y1243" s="95"/>
      <c r="Z1243" s="95"/>
      <c r="AA1243" s="95"/>
      <c r="AB1243" s="95"/>
      <c r="AC1243" s="95"/>
      <c r="AD1243" s="95"/>
      <c r="AE1243" s="113">
        <f t="shared" si="205"/>
        <v>0</v>
      </c>
      <c r="AF1243" s="74">
        <f t="shared" si="206"/>
        <v>0</v>
      </c>
      <c r="AG1243" s="74">
        <f t="shared" si="207"/>
        <v>0</v>
      </c>
      <c r="AH1243" s="74">
        <f t="shared" si="208"/>
        <v>0</v>
      </c>
      <c r="AI1243" s="74">
        <f t="shared" si="209"/>
        <v>1</v>
      </c>
      <c r="AJ1243" s="74">
        <f t="shared" si="210"/>
        <v>0</v>
      </c>
      <c r="AK1243" s="74">
        <f t="shared" si="211"/>
        <v>0</v>
      </c>
      <c r="AL1243" s="74">
        <f t="shared" si="212"/>
        <v>0</v>
      </c>
      <c r="AM1243" s="74">
        <f t="shared" si="213"/>
        <v>0</v>
      </c>
      <c r="AN1243" s="74">
        <f t="shared" si="214"/>
        <v>1</v>
      </c>
      <c r="AP1243" s="359" t="s">
        <v>3548</v>
      </c>
    </row>
    <row r="1244" spans="1:42" ht="15.75" hidden="1">
      <c r="A1244" s="68" t="s">
        <v>911</v>
      </c>
      <c r="B1244" s="69" t="s">
        <v>1025</v>
      </c>
      <c r="C1244" s="68">
        <v>305280</v>
      </c>
      <c r="D1244" s="70" t="s">
        <v>2209</v>
      </c>
      <c r="E1244" s="70" t="s">
        <v>1027</v>
      </c>
      <c r="F1244" s="71">
        <v>0</v>
      </c>
      <c r="G1244" s="72"/>
      <c r="H1244" s="69">
        <v>1</v>
      </c>
      <c r="I1244" s="66"/>
      <c r="J1244" s="66"/>
      <c r="K1244" s="66"/>
      <c r="L1244" s="66"/>
      <c r="M1244" s="66"/>
      <c r="N1244" s="73">
        <v>4182575.32</v>
      </c>
      <c r="O1244" s="68" t="s">
        <v>1901</v>
      </c>
      <c r="P1244" s="68">
        <v>2</v>
      </c>
      <c r="Q1244" s="95" t="s">
        <v>2378</v>
      </c>
      <c r="R1244" s="354"/>
      <c r="S1244" s="100">
        <v>1</v>
      </c>
      <c r="T1244" s="95"/>
      <c r="U1244" s="95"/>
      <c r="V1244" s="95"/>
      <c r="W1244" s="95"/>
      <c r="X1244" s="95"/>
      <c r="Y1244" s="95"/>
      <c r="Z1244" s="95"/>
      <c r="AA1244" s="95"/>
      <c r="AB1244" s="95"/>
      <c r="AC1244" s="95"/>
      <c r="AD1244" s="95"/>
      <c r="AE1244" s="113">
        <f t="shared" si="205"/>
        <v>0</v>
      </c>
      <c r="AF1244" s="74">
        <f t="shared" si="206"/>
        <v>0</v>
      </c>
      <c r="AG1244" s="74">
        <f t="shared" si="207"/>
        <v>0</v>
      </c>
      <c r="AH1244" s="74">
        <f t="shared" si="208"/>
        <v>0</v>
      </c>
      <c r="AI1244" s="74">
        <f t="shared" si="209"/>
        <v>1</v>
      </c>
      <c r="AJ1244" s="74">
        <f t="shared" si="210"/>
        <v>0</v>
      </c>
      <c r="AK1244" s="74">
        <f t="shared" si="211"/>
        <v>0</v>
      </c>
      <c r="AL1244" s="74">
        <f t="shared" si="212"/>
        <v>0</v>
      </c>
      <c r="AM1244" s="74">
        <f t="shared" si="213"/>
        <v>0</v>
      </c>
      <c r="AN1244" s="74">
        <f t="shared" si="214"/>
        <v>1</v>
      </c>
      <c r="AP1244" s="359" t="s">
        <v>3548</v>
      </c>
    </row>
    <row r="1245" spans="1:42" ht="15.75" hidden="1">
      <c r="A1245" s="68" t="s">
        <v>911</v>
      </c>
      <c r="B1245" s="69" t="s">
        <v>1025</v>
      </c>
      <c r="C1245" s="68">
        <v>136382</v>
      </c>
      <c r="D1245" s="70" t="s">
        <v>2210</v>
      </c>
      <c r="E1245" s="70" t="s">
        <v>1027</v>
      </c>
      <c r="F1245" s="71">
        <v>0</v>
      </c>
      <c r="G1245" s="72"/>
      <c r="H1245" s="69">
        <v>1</v>
      </c>
      <c r="I1245" s="66"/>
      <c r="J1245" s="66"/>
      <c r="K1245" s="66"/>
      <c r="L1245" s="66"/>
      <c r="M1245" s="66"/>
      <c r="N1245" s="73">
        <v>5037080.62</v>
      </c>
      <c r="O1245" s="68" t="s">
        <v>1901</v>
      </c>
      <c r="P1245" s="68">
        <v>2</v>
      </c>
      <c r="Q1245" s="95" t="s">
        <v>2170</v>
      </c>
      <c r="R1245" s="354">
        <v>0.8</v>
      </c>
      <c r="S1245" s="100">
        <v>1</v>
      </c>
      <c r="T1245" s="95"/>
      <c r="U1245" s="95"/>
      <c r="V1245" s="95"/>
      <c r="W1245" s="95"/>
      <c r="X1245" s="95"/>
      <c r="Y1245" s="95"/>
      <c r="Z1245" s="95"/>
      <c r="AA1245" s="95"/>
      <c r="AB1245" s="95"/>
      <c r="AC1245" s="95"/>
      <c r="AD1245" s="95"/>
      <c r="AE1245" s="113">
        <f t="shared" si="205"/>
        <v>0</v>
      </c>
      <c r="AF1245" s="74">
        <f t="shared" si="206"/>
        <v>0</v>
      </c>
      <c r="AG1245" s="74">
        <f t="shared" si="207"/>
        <v>0</v>
      </c>
      <c r="AH1245" s="74">
        <f t="shared" si="208"/>
        <v>0</v>
      </c>
      <c r="AI1245" s="74">
        <f t="shared" si="209"/>
        <v>1</v>
      </c>
      <c r="AJ1245" s="74">
        <f t="shared" si="210"/>
        <v>0</v>
      </c>
      <c r="AK1245" s="74">
        <f t="shared" si="211"/>
        <v>0</v>
      </c>
      <c r="AL1245" s="74">
        <f t="shared" si="212"/>
        <v>0</v>
      </c>
      <c r="AM1245" s="74">
        <f t="shared" si="213"/>
        <v>0</v>
      </c>
      <c r="AN1245" s="74">
        <f t="shared" si="214"/>
        <v>1</v>
      </c>
      <c r="AP1245" s="359" t="s">
        <v>3548</v>
      </c>
    </row>
    <row r="1246" spans="1:42" ht="15.75" hidden="1">
      <c r="A1246" s="68" t="s">
        <v>911</v>
      </c>
      <c r="B1246" s="69" t="s">
        <v>1025</v>
      </c>
      <c r="C1246" s="68">
        <v>136417</v>
      </c>
      <c r="D1246" s="70" t="s">
        <v>2211</v>
      </c>
      <c r="E1246" s="70" t="s">
        <v>1027</v>
      </c>
      <c r="F1246" s="71">
        <v>0</v>
      </c>
      <c r="G1246" s="72"/>
      <c r="H1246" s="69">
        <v>1</v>
      </c>
      <c r="I1246" s="66"/>
      <c r="J1246" s="66"/>
      <c r="K1246" s="66"/>
      <c r="L1246" s="66"/>
      <c r="M1246" s="66"/>
      <c r="N1246" s="73">
        <v>3136655.76</v>
      </c>
      <c r="O1246" s="68" t="s">
        <v>1901</v>
      </c>
      <c r="P1246" s="68">
        <v>2</v>
      </c>
      <c r="Q1246" s="95" t="s">
        <v>2378</v>
      </c>
      <c r="R1246" s="354"/>
      <c r="S1246" s="100">
        <v>1</v>
      </c>
      <c r="T1246" s="95"/>
      <c r="U1246" s="95"/>
      <c r="V1246" s="95"/>
      <c r="W1246" s="95"/>
      <c r="X1246" s="95"/>
      <c r="Y1246" s="95"/>
      <c r="Z1246" s="95"/>
      <c r="AA1246" s="95"/>
      <c r="AB1246" s="95"/>
      <c r="AC1246" s="95"/>
      <c r="AD1246" s="95"/>
      <c r="AE1246" s="113">
        <f t="shared" si="205"/>
        <v>0</v>
      </c>
      <c r="AF1246" s="74">
        <f t="shared" si="206"/>
        <v>0</v>
      </c>
      <c r="AG1246" s="74">
        <f t="shared" si="207"/>
        <v>0</v>
      </c>
      <c r="AH1246" s="74">
        <f t="shared" si="208"/>
        <v>0</v>
      </c>
      <c r="AI1246" s="74">
        <f t="shared" si="209"/>
        <v>1</v>
      </c>
      <c r="AJ1246" s="74">
        <f t="shared" si="210"/>
        <v>0</v>
      </c>
      <c r="AK1246" s="74">
        <f t="shared" si="211"/>
        <v>0</v>
      </c>
      <c r="AL1246" s="74">
        <f t="shared" si="212"/>
        <v>0</v>
      </c>
      <c r="AM1246" s="74">
        <f t="shared" si="213"/>
        <v>0</v>
      </c>
      <c r="AN1246" s="74">
        <f t="shared" si="214"/>
        <v>1</v>
      </c>
      <c r="AP1246" s="359" t="s">
        <v>3548</v>
      </c>
    </row>
    <row r="1247" spans="1:42" ht="15.75" hidden="1">
      <c r="A1247" s="68" t="s">
        <v>911</v>
      </c>
      <c r="B1247" s="69" t="s">
        <v>1025</v>
      </c>
      <c r="C1247" s="68">
        <v>136388</v>
      </c>
      <c r="D1247" s="70" t="s">
        <v>2212</v>
      </c>
      <c r="E1247" s="70" t="s">
        <v>1027</v>
      </c>
      <c r="F1247" s="71">
        <v>0</v>
      </c>
      <c r="G1247" s="72"/>
      <c r="H1247" s="69">
        <v>1</v>
      </c>
      <c r="I1247" s="66"/>
      <c r="J1247" s="66"/>
      <c r="K1247" s="66"/>
      <c r="L1247" s="66"/>
      <c r="M1247" s="66"/>
      <c r="N1247" s="73">
        <v>4795287.5</v>
      </c>
      <c r="O1247" s="68" t="s">
        <v>1901</v>
      </c>
      <c r="P1247" s="68">
        <v>2</v>
      </c>
      <c r="Q1247" s="95" t="s">
        <v>2378</v>
      </c>
      <c r="R1247" s="354"/>
      <c r="S1247" s="100">
        <v>1</v>
      </c>
      <c r="T1247" s="95"/>
      <c r="U1247" s="95"/>
      <c r="V1247" s="95"/>
      <c r="W1247" s="95"/>
      <c r="X1247" s="95"/>
      <c r="Y1247" s="95"/>
      <c r="Z1247" s="95"/>
      <c r="AA1247" s="95"/>
      <c r="AB1247" s="95"/>
      <c r="AC1247" s="95"/>
      <c r="AD1247" s="95"/>
      <c r="AE1247" s="113">
        <f t="shared" si="205"/>
        <v>0</v>
      </c>
      <c r="AF1247" s="74">
        <f t="shared" si="206"/>
        <v>0</v>
      </c>
      <c r="AG1247" s="74">
        <f t="shared" si="207"/>
        <v>0</v>
      </c>
      <c r="AH1247" s="74">
        <f t="shared" si="208"/>
        <v>0</v>
      </c>
      <c r="AI1247" s="74">
        <f t="shared" si="209"/>
        <v>1</v>
      </c>
      <c r="AJ1247" s="74">
        <f t="shared" si="210"/>
        <v>0</v>
      </c>
      <c r="AK1247" s="74">
        <f t="shared" si="211"/>
        <v>0</v>
      </c>
      <c r="AL1247" s="74">
        <f t="shared" si="212"/>
        <v>0</v>
      </c>
      <c r="AM1247" s="74">
        <f t="shared" si="213"/>
        <v>0</v>
      </c>
      <c r="AN1247" s="74">
        <f t="shared" si="214"/>
        <v>1</v>
      </c>
      <c r="AP1247" s="359" t="s">
        <v>3548</v>
      </c>
    </row>
    <row r="1248" spans="1:42" ht="15.75" hidden="1">
      <c r="A1248" s="68" t="s">
        <v>911</v>
      </c>
      <c r="B1248" s="69" t="s">
        <v>912</v>
      </c>
      <c r="C1248" s="68">
        <v>305173</v>
      </c>
      <c r="D1248" s="70" t="s">
        <v>2213</v>
      </c>
      <c r="E1248" s="70" t="s">
        <v>2214</v>
      </c>
      <c r="F1248" s="71">
        <v>0</v>
      </c>
      <c r="G1248" s="72"/>
      <c r="H1248" s="69">
        <v>1</v>
      </c>
      <c r="I1248" s="66"/>
      <c r="J1248" s="66"/>
      <c r="K1248" s="66"/>
      <c r="L1248" s="66"/>
      <c r="M1248" s="66"/>
      <c r="N1248" s="73">
        <v>2115765.21</v>
      </c>
      <c r="O1248" s="68" t="s">
        <v>1901</v>
      </c>
      <c r="P1248" s="68">
        <v>2</v>
      </c>
      <c r="Q1248" s="95" t="s">
        <v>2378</v>
      </c>
      <c r="R1248" s="123">
        <v>0.95</v>
      </c>
      <c r="S1248" s="123">
        <v>1</v>
      </c>
      <c r="T1248" s="95"/>
      <c r="U1248" s="95"/>
      <c r="V1248" s="95"/>
      <c r="W1248" s="95"/>
      <c r="X1248" s="95"/>
      <c r="Y1248" s="95"/>
      <c r="Z1248" s="95"/>
      <c r="AA1248" s="95"/>
      <c r="AB1248" s="95"/>
      <c r="AC1248" s="95"/>
      <c r="AD1248" s="95"/>
      <c r="AE1248" s="113">
        <f t="shared" si="205"/>
        <v>0</v>
      </c>
      <c r="AF1248" s="74">
        <f t="shared" si="206"/>
        <v>0</v>
      </c>
      <c r="AG1248" s="74">
        <f t="shared" si="207"/>
        <v>0</v>
      </c>
      <c r="AH1248" s="74">
        <f t="shared" si="208"/>
        <v>0</v>
      </c>
      <c r="AI1248" s="74">
        <f t="shared" si="209"/>
        <v>1</v>
      </c>
      <c r="AJ1248" s="74">
        <f t="shared" si="210"/>
        <v>0</v>
      </c>
      <c r="AK1248" s="74">
        <f t="shared" si="211"/>
        <v>0</v>
      </c>
      <c r="AL1248" s="74">
        <f t="shared" si="212"/>
        <v>0</v>
      </c>
      <c r="AM1248" s="74">
        <f t="shared" si="213"/>
        <v>0</v>
      </c>
      <c r="AN1248" s="74">
        <f t="shared" si="214"/>
        <v>1</v>
      </c>
      <c r="AP1248" s="359" t="s">
        <v>3548</v>
      </c>
    </row>
    <row r="1249" spans="1:42" ht="15.75" hidden="1">
      <c r="A1249" s="68" t="s">
        <v>911</v>
      </c>
      <c r="B1249" s="69" t="s">
        <v>912</v>
      </c>
      <c r="C1249" s="68">
        <v>319001</v>
      </c>
      <c r="D1249" s="70" t="s">
        <v>2215</v>
      </c>
      <c r="E1249" s="70" t="s">
        <v>2216</v>
      </c>
      <c r="F1249" s="71">
        <v>0</v>
      </c>
      <c r="G1249" s="72"/>
      <c r="H1249" s="69">
        <v>1</v>
      </c>
      <c r="I1249" s="66"/>
      <c r="J1249" s="66"/>
      <c r="K1249" s="66"/>
      <c r="L1249" s="66"/>
      <c r="M1249" s="66"/>
      <c r="N1249" s="73">
        <v>1968987.41</v>
      </c>
      <c r="O1249" s="68" t="s">
        <v>1901</v>
      </c>
      <c r="P1249" s="68">
        <v>2</v>
      </c>
      <c r="Q1249" s="95" t="s">
        <v>2378</v>
      </c>
      <c r="R1249" s="123">
        <v>0.95</v>
      </c>
      <c r="S1249" s="123">
        <v>1</v>
      </c>
      <c r="T1249" s="95"/>
      <c r="U1249" s="95"/>
      <c r="V1249" s="95"/>
      <c r="W1249" s="95"/>
      <c r="X1249" s="95"/>
      <c r="Y1249" s="95"/>
      <c r="Z1249" s="95"/>
      <c r="AA1249" s="95"/>
      <c r="AB1249" s="95"/>
      <c r="AC1249" s="95"/>
      <c r="AD1249" s="95"/>
      <c r="AE1249" s="113">
        <f t="shared" si="205"/>
        <v>0</v>
      </c>
      <c r="AF1249" s="74">
        <f t="shared" si="206"/>
        <v>0</v>
      </c>
      <c r="AG1249" s="74">
        <f t="shared" si="207"/>
        <v>0</v>
      </c>
      <c r="AH1249" s="74">
        <f t="shared" si="208"/>
        <v>0</v>
      </c>
      <c r="AI1249" s="74">
        <f t="shared" si="209"/>
        <v>1</v>
      </c>
      <c r="AJ1249" s="74">
        <f t="shared" si="210"/>
        <v>0</v>
      </c>
      <c r="AK1249" s="74">
        <f t="shared" si="211"/>
        <v>0</v>
      </c>
      <c r="AL1249" s="74">
        <f t="shared" si="212"/>
        <v>0</v>
      </c>
      <c r="AM1249" s="74">
        <f t="shared" si="213"/>
        <v>0</v>
      </c>
      <c r="AN1249" s="74">
        <f t="shared" si="214"/>
        <v>1</v>
      </c>
      <c r="AP1249" s="359" t="s">
        <v>3548</v>
      </c>
    </row>
    <row r="1250" spans="1:42" ht="31.5" hidden="1">
      <c r="A1250" s="68" t="s">
        <v>911</v>
      </c>
      <c r="B1250" s="69" t="s">
        <v>912</v>
      </c>
      <c r="C1250" s="68">
        <v>305168</v>
      </c>
      <c r="D1250" s="70" t="s">
        <v>2217</v>
      </c>
      <c r="E1250" s="70" t="s">
        <v>2218</v>
      </c>
      <c r="F1250" s="71">
        <v>0</v>
      </c>
      <c r="G1250" s="72"/>
      <c r="H1250" s="69">
        <v>1</v>
      </c>
      <c r="I1250" s="66"/>
      <c r="J1250" s="66"/>
      <c r="K1250" s="66"/>
      <c r="L1250" s="66"/>
      <c r="M1250" s="66"/>
      <c r="N1250" s="73">
        <v>1619239.19</v>
      </c>
      <c r="O1250" s="68" t="s">
        <v>1901</v>
      </c>
      <c r="P1250" s="68">
        <v>2</v>
      </c>
      <c r="Q1250" s="95" t="s">
        <v>2378</v>
      </c>
      <c r="R1250" s="123">
        <v>0.95</v>
      </c>
      <c r="S1250" s="123">
        <v>1</v>
      </c>
      <c r="T1250" s="95"/>
      <c r="U1250" s="95"/>
      <c r="V1250" s="95"/>
      <c r="W1250" s="95"/>
      <c r="X1250" s="95"/>
      <c r="Y1250" s="95"/>
      <c r="Z1250" s="95"/>
      <c r="AA1250" s="95"/>
      <c r="AB1250" s="95"/>
      <c r="AC1250" s="95"/>
      <c r="AD1250" s="95"/>
      <c r="AE1250" s="113">
        <f t="shared" si="205"/>
        <v>0</v>
      </c>
      <c r="AF1250" s="74">
        <f t="shared" si="206"/>
        <v>0</v>
      </c>
      <c r="AG1250" s="74">
        <f t="shared" si="207"/>
        <v>0</v>
      </c>
      <c r="AH1250" s="74">
        <f t="shared" si="208"/>
        <v>0</v>
      </c>
      <c r="AI1250" s="74">
        <f t="shared" si="209"/>
        <v>1</v>
      </c>
      <c r="AJ1250" s="74">
        <f t="shared" si="210"/>
        <v>0</v>
      </c>
      <c r="AK1250" s="74">
        <f t="shared" si="211"/>
        <v>0</v>
      </c>
      <c r="AL1250" s="74">
        <f t="shared" si="212"/>
        <v>0</v>
      </c>
      <c r="AM1250" s="74">
        <f t="shared" si="213"/>
        <v>0</v>
      </c>
      <c r="AN1250" s="74">
        <f t="shared" si="214"/>
        <v>1</v>
      </c>
      <c r="AP1250" s="359" t="s">
        <v>3548</v>
      </c>
    </row>
    <row r="1251" spans="1:42" ht="15.75" hidden="1">
      <c r="A1251" s="68" t="s">
        <v>911</v>
      </c>
      <c r="B1251" s="69" t="s">
        <v>912</v>
      </c>
      <c r="C1251" s="68">
        <v>305176</v>
      </c>
      <c r="D1251" s="70" t="s">
        <v>2219</v>
      </c>
      <c r="E1251" s="70" t="s">
        <v>916</v>
      </c>
      <c r="F1251" s="71">
        <v>0</v>
      </c>
      <c r="G1251" s="72"/>
      <c r="H1251" s="69">
        <v>1</v>
      </c>
      <c r="I1251" s="66"/>
      <c r="J1251" s="66"/>
      <c r="K1251" s="66"/>
      <c r="L1251" s="66"/>
      <c r="M1251" s="66"/>
      <c r="N1251" s="73">
        <v>1450065.49</v>
      </c>
      <c r="O1251" s="68" t="s">
        <v>1901</v>
      </c>
      <c r="P1251" s="68">
        <v>2</v>
      </c>
      <c r="Q1251" s="95" t="s">
        <v>2378</v>
      </c>
      <c r="R1251" s="123">
        <v>0.95</v>
      </c>
      <c r="S1251" s="123">
        <v>1</v>
      </c>
      <c r="T1251" s="95"/>
      <c r="U1251" s="95"/>
      <c r="V1251" s="95"/>
      <c r="W1251" s="95"/>
      <c r="X1251" s="95"/>
      <c r="Y1251" s="95"/>
      <c r="Z1251" s="95"/>
      <c r="AA1251" s="95"/>
      <c r="AB1251" s="95"/>
      <c r="AC1251" s="95"/>
      <c r="AD1251" s="95"/>
      <c r="AE1251" s="113">
        <f t="shared" si="205"/>
        <v>0</v>
      </c>
      <c r="AF1251" s="74">
        <f t="shared" si="206"/>
        <v>0</v>
      </c>
      <c r="AG1251" s="74">
        <f t="shared" si="207"/>
        <v>0</v>
      </c>
      <c r="AH1251" s="74">
        <f t="shared" si="208"/>
        <v>0</v>
      </c>
      <c r="AI1251" s="74">
        <f t="shared" si="209"/>
        <v>1</v>
      </c>
      <c r="AJ1251" s="74">
        <f t="shared" si="210"/>
        <v>0</v>
      </c>
      <c r="AK1251" s="74">
        <f t="shared" si="211"/>
        <v>0</v>
      </c>
      <c r="AL1251" s="74">
        <f t="shared" si="212"/>
        <v>0</v>
      </c>
      <c r="AM1251" s="74">
        <f t="shared" si="213"/>
        <v>0</v>
      </c>
      <c r="AN1251" s="74">
        <f t="shared" si="214"/>
        <v>1</v>
      </c>
      <c r="AP1251" s="359" t="s">
        <v>3548</v>
      </c>
    </row>
    <row r="1252" spans="1:42" ht="15.75" hidden="1">
      <c r="A1252" s="68" t="s">
        <v>911</v>
      </c>
      <c r="B1252" s="69" t="s">
        <v>912</v>
      </c>
      <c r="C1252" s="68">
        <v>305181</v>
      </c>
      <c r="D1252" s="70" t="s">
        <v>2220</v>
      </c>
      <c r="E1252" s="70" t="s">
        <v>916</v>
      </c>
      <c r="F1252" s="71">
        <v>0</v>
      </c>
      <c r="G1252" s="72"/>
      <c r="H1252" s="69">
        <v>1</v>
      </c>
      <c r="I1252" s="66"/>
      <c r="J1252" s="66"/>
      <c r="K1252" s="66"/>
      <c r="L1252" s="66"/>
      <c r="M1252" s="66"/>
      <c r="N1252" s="73">
        <v>1676892.23</v>
      </c>
      <c r="O1252" s="68" t="s">
        <v>1901</v>
      </c>
      <c r="P1252" s="68">
        <v>2</v>
      </c>
      <c r="Q1252" s="95" t="s">
        <v>2378</v>
      </c>
      <c r="R1252" s="123">
        <v>0.95</v>
      </c>
      <c r="S1252" s="123">
        <v>1</v>
      </c>
      <c r="T1252" s="95"/>
      <c r="U1252" s="95"/>
      <c r="V1252" s="95"/>
      <c r="W1252" s="95"/>
      <c r="X1252" s="95"/>
      <c r="Y1252" s="95"/>
      <c r="Z1252" s="95"/>
      <c r="AA1252" s="95"/>
      <c r="AB1252" s="95"/>
      <c r="AC1252" s="95"/>
      <c r="AD1252" s="95"/>
      <c r="AE1252" s="113">
        <f t="shared" si="205"/>
        <v>0</v>
      </c>
      <c r="AF1252" s="74">
        <f t="shared" si="206"/>
        <v>0</v>
      </c>
      <c r="AG1252" s="74">
        <f t="shared" si="207"/>
        <v>0</v>
      </c>
      <c r="AH1252" s="74">
        <f t="shared" si="208"/>
        <v>0</v>
      </c>
      <c r="AI1252" s="74">
        <f t="shared" si="209"/>
        <v>1</v>
      </c>
      <c r="AJ1252" s="74">
        <f t="shared" si="210"/>
        <v>0</v>
      </c>
      <c r="AK1252" s="74">
        <f t="shared" si="211"/>
        <v>0</v>
      </c>
      <c r="AL1252" s="74">
        <f t="shared" si="212"/>
        <v>0</v>
      </c>
      <c r="AM1252" s="74">
        <f t="shared" si="213"/>
        <v>0</v>
      </c>
      <c r="AN1252" s="74">
        <f t="shared" si="214"/>
        <v>1</v>
      </c>
      <c r="AP1252" s="359" t="s">
        <v>3548</v>
      </c>
    </row>
    <row r="1253" spans="1:42" ht="15.75" hidden="1">
      <c r="A1253" s="68" t="s">
        <v>911</v>
      </c>
      <c r="B1253" s="69" t="s">
        <v>912</v>
      </c>
      <c r="C1253" s="68">
        <v>305192</v>
      </c>
      <c r="D1253" s="70" t="s">
        <v>2221</v>
      </c>
      <c r="E1253" s="70" t="s">
        <v>2222</v>
      </c>
      <c r="F1253" s="71">
        <v>0</v>
      </c>
      <c r="G1253" s="72"/>
      <c r="H1253" s="69">
        <v>1</v>
      </c>
      <c r="I1253" s="66"/>
      <c r="J1253" s="66"/>
      <c r="K1253" s="66"/>
      <c r="L1253" s="66"/>
      <c r="M1253" s="66"/>
      <c r="N1253" s="73">
        <v>1443313.95</v>
      </c>
      <c r="O1253" s="68" t="s">
        <v>1901</v>
      </c>
      <c r="P1253" s="68">
        <v>2</v>
      </c>
      <c r="Q1253" s="95" t="s">
        <v>2378</v>
      </c>
      <c r="R1253" s="123">
        <v>0.95</v>
      </c>
      <c r="S1253" s="123">
        <v>1</v>
      </c>
      <c r="T1253" s="95"/>
      <c r="U1253" s="95"/>
      <c r="V1253" s="95"/>
      <c r="W1253" s="95"/>
      <c r="X1253" s="95"/>
      <c r="Y1253" s="95"/>
      <c r="Z1253" s="95"/>
      <c r="AA1253" s="95"/>
      <c r="AB1253" s="95"/>
      <c r="AC1253" s="95"/>
      <c r="AD1253" s="95"/>
      <c r="AE1253" s="113">
        <f t="shared" si="205"/>
        <v>0</v>
      </c>
      <c r="AF1253" s="74">
        <f t="shared" si="206"/>
        <v>0</v>
      </c>
      <c r="AG1253" s="74">
        <f t="shared" si="207"/>
        <v>0</v>
      </c>
      <c r="AH1253" s="74">
        <f t="shared" si="208"/>
        <v>0</v>
      </c>
      <c r="AI1253" s="74">
        <f t="shared" si="209"/>
        <v>1</v>
      </c>
      <c r="AJ1253" s="74">
        <f t="shared" si="210"/>
        <v>0</v>
      </c>
      <c r="AK1253" s="74">
        <f t="shared" si="211"/>
        <v>0</v>
      </c>
      <c r="AL1253" s="74">
        <f t="shared" si="212"/>
        <v>0</v>
      </c>
      <c r="AM1253" s="74">
        <f t="shared" si="213"/>
        <v>0</v>
      </c>
      <c r="AN1253" s="74">
        <f t="shared" si="214"/>
        <v>1</v>
      </c>
      <c r="AP1253" s="359" t="s">
        <v>3548</v>
      </c>
    </row>
    <row r="1254" spans="1:42" ht="31.5" hidden="1">
      <c r="A1254" s="68" t="s">
        <v>911</v>
      </c>
      <c r="B1254" s="69" t="s">
        <v>971</v>
      </c>
      <c r="C1254" s="68">
        <v>305203</v>
      </c>
      <c r="D1254" s="70" t="s">
        <v>2223</v>
      </c>
      <c r="E1254" s="70" t="s">
        <v>973</v>
      </c>
      <c r="F1254" s="71">
        <v>0</v>
      </c>
      <c r="G1254" s="72"/>
      <c r="H1254" s="69">
        <v>1</v>
      </c>
      <c r="I1254" s="66"/>
      <c r="J1254" s="66"/>
      <c r="K1254" s="66"/>
      <c r="L1254" s="66"/>
      <c r="M1254" s="66"/>
      <c r="N1254" s="73">
        <v>1566626.32</v>
      </c>
      <c r="O1254" s="68" t="s">
        <v>1901</v>
      </c>
      <c r="P1254" s="68">
        <v>2</v>
      </c>
      <c r="Q1254" s="95" t="s">
        <v>2378</v>
      </c>
      <c r="R1254" s="354"/>
      <c r="S1254" s="123">
        <v>1</v>
      </c>
      <c r="T1254" s="95"/>
      <c r="U1254" s="95"/>
      <c r="V1254" s="95"/>
      <c r="W1254" s="95"/>
      <c r="X1254" s="95"/>
      <c r="Y1254" s="95"/>
      <c r="Z1254" s="95"/>
      <c r="AA1254" s="95"/>
      <c r="AB1254" s="95"/>
      <c r="AC1254" s="95"/>
      <c r="AD1254" s="95"/>
      <c r="AE1254" s="113">
        <f t="shared" si="205"/>
        <v>0</v>
      </c>
      <c r="AF1254" s="74">
        <f t="shared" si="206"/>
        <v>0</v>
      </c>
      <c r="AG1254" s="74">
        <f t="shared" si="207"/>
        <v>0</v>
      </c>
      <c r="AH1254" s="74">
        <f t="shared" si="208"/>
        <v>0</v>
      </c>
      <c r="AI1254" s="74">
        <f t="shared" si="209"/>
        <v>1</v>
      </c>
      <c r="AJ1254" s="74">
        <f t="shared" si="210"/>
        <v>0</v>
      </c>
      <c r="AK1254" s="74">
        <f t="shared" si="211"/>
        <v>0</v>
      </c>
      <c r="AL1254" s="74">
        <f t="shared" si="212"/>
        <v>0</v>
      </c>
      <c r="AM1254" s="74">
        <f t="shared" si="213"/>
        <v>0</v>
      </c>
      <c r="AN1254" s="74">
        <f t="shared" si="214"/>
        <v>1</v>
      </c>
      <c r="AP1254" s="359" t="s">
        <v>3548</v>
      </c>
    </row>
    <row r="1255" spans="1:42" ht="31.5" hidden="1">
      <c r="A1255" s="68" t="s">
        <v>911</v>
      </c>
      <c r="B1255" s="69" t="s">
        <v>971</v>
      </c>
      <c r="C1255" s="68">
        <v>319104</v>
      </c>
      <c r="D1255" s="70" t="s">
        <v>2224</v>
      </c>
      <c r="E1255" s="70" t="s">
        <v>973</v>
      </c>
      <c r="F1255" s="71">
        <v>0</v>
      </c>
      <c r="G1255" s="72"/>
      <c r="H1255" s="69">
        <v>1</v>
      </c>
      <c r="I1255" s="66"/>
      <c r="J1255" s="66"/>
      <c r="K1255" s="66"/>
      <c r="L1255" s="66"/>
      <c r="M1255" s="66"/>
      <c r="N1255" s="73">
        <v>1737997.5</v>
      </c>
      <c r="O1255" s="68" t="s">
        <v>1901</v>
      </c>
      <c r="P1255" s="68">
        <v>2</v>
      </c>
      <c r="Q1255" s="95" t="s">
        <v>2378</v>
      </c>
      <c r="R1255" s="354"/>
      <c r="S1255" s="123">
        <v>1</v>
      </c>
      <c r="T1255" s="95"/>
      <c r="U1255" s="95"/>
      <c r="V1255" s="95"/>
      <c r="W1255" s="95"/>
      <c r="X1255" s="95"/>
      <c r="Y1255" s="95"/>
      <c r="Z1255" s="95"/>
      <c r="AA1255" s="95"/>
      <c r="AB1255" s="95"/>
      <c r="AC1255" s="95"/>
      <c r="AD1255" s="95"/>
      <c r="AE1255" s="113">
        <f t="shared" si="205"/>
        <v>0</v>
      </c>
      <c r="AF1255" s="74">
        <f t="shared" si="206"/>
        <v>0</v>
      </c>
      <c r="AG1255" s="74">
        <f t="shared" si="207"/>
        <v>0</v>
      </c>
      <c r="AH1255" s="74">
        <f t="shared" si="208"/>
        <v>0</v>
      </c>
      <c r="AI1255" s="74">
        <f t="shared" si="209"/>
        <v>1</v>
      </c>
      <c r="AJ1255" s="74">
        <f t="shared" si="210"/>
        <v>0</v>
      </c>
      <c r="AK1255" s="74">
        <f t="shared" si="211"/>
        <v>0</v>
      </c>
      <c r="AL1255" s="74">
        <f t="shared" si="212"/>
        <v>0</v>
      </c>
      <c r="AM1255" s="74">
        <f t="shared" si="213"/>
        <v>0</v>
      </c>
      <c r="AN1255" s="74">
        <f t="shared" si="214"/>
        <v>1</v>
      </c>
      <c r="AP1255" s="359" t="s">
        <v>3548</v>
      </c>
    </row>
    <row r="1256" spans="1:42" ht="31.5" hidden="1">
      <c r="A1256" s="75" t="s">
        <v>911</v>
      </c>
      <c r="B1256" s="69" t="s">
        <v>971</v>
      </c>
      <c r="C1256" s="75">
        <v>305222</v>
      </c>
      <c r="D1256" s="76" t="s">
        <v>2225</v>
      </c>
      <c r="E1256" s="76" t="s">
        <v>973</v>
      </c>
      <c r="F1256" s="77">
        <v>0</v>
      </c>
      <c r="G1256" s="78"/>
      <c r="H1256" s="69">
        <v>1</v>
      </c>
      <c r="I1256" s="66"/>
      <c r="J1256" s="66"/>
      <c r="K1256" s="66"/>
      <c r="L1256" s="66"/>
      <c r="M1256" s="66"/>
      <c r="N1256" s="79">
        <v>1321850.18</v>
      </c>
      <c r="O1256" s="68" t="s">
        <v>1901</v>
      </c>
      <c r="P1256" s="68">
        <v>2</v>
      </c>
      <c r="Q1256" s="95" t="s">
        <v>2378</v>
      </c>
      <c r="R1256" s="354"/>
      <c r="S1256" s="123">
        <v>1</v>
      </c>
      <c r="T1256" s="95"/>
      <c r="U1256" s="95"/>
      <c r="V1256" s="95"/>
      <c r="W1256" s="95"/>
      <c r="X1256" s="95"/>
      <c r="Y1256" s="95"/>
      <c r="Z1256" s="95"/>
      <c r="AA1256" s="95"/>
      <c r="AB1256" s="95"/>
      <c r="AC1256" s="95"/>
      <c r="AD1256" s="95"/>
      <c r="AE1256" s="113">
        <f t="shared" si="205"/>
        <v>0</v>
      </c>
      <c r="AF1256" s="74">
        <f t="shared" si="206"/>
        <v>0</v>
      </c>
      <c r="AG1256" s="74">
        <f t="shared" si="207"/>
        <v>0</v>
      </c>
      <c r="AH1256" s="74">
        <f t="shared" si="208"/>
        <v>0</v>
      </c>
      <c r="AI1256" s="74">
        <f t="shared" si="209"/>
        <v>1</v>
      </c>
      <c r="AJ1256" s="74">
        <f t="shared" si="210"/>
        <v>0</v>
      </c>
      <c r="AK1256" s="74">
        <f t="shared" si="211"/>
        <v>0</v>
      </c>
      <c r="AL1256" s="74">
        <f t="shared" si="212"/>
        <v>0</v>
      </c>
      <c r="AM1256" s="74">
        <f t="shared" si="213"/>
        <v>0</v>
      </c>
      <c r="AN1256" s="74">
        <f t="shared" si="214"/>
        <v>1</v>
      </c>
      <c r="AP1256" s="359" t="s">
        <v>3548</v>
      </c>
    </row>
    <row r="1257" spans="1:42" ht="15.75" hidden="1">
      <c r="A1257" s="68" t="s">
        <v>478</v>
      </c>
      <c r="B1257" s="68" t="s">
        <v>2226</v>
      </c>
      <c r="C1257" s="68">
        <v>304680</v>
      </c>
      <c r="D1257" s="70" t="s">
        <v>2227</v>
      </c>
      <c r="E1257" s="70" t="s">
        <v>2228</v>
      </c>
      <c r="F1257" s="71">
        <v>1</v>
      </c>
      <c r="G1257" s="72"/>
      <c r="H1257" s="80">
        <v>1</v>
      </c>
      <c r="I1257" s="66"/>
      <c r="J1257" s="66"/>
      <c r="K1257" s="66"/>
      <c r="L1257" s="66"/>
      <c r="M1257" s="66"/>
      <c r="N1257" s="73">
        <v>908776.87829144998</v>
      </c>
      <c r="O1257" s="68" t="s">
        <v>1901</v>
      </c>
      <c r="P1257" s="68">
        <v>2</v>
      </c>
      <c r="Q1257" s="163" t="s">
        <v>2378</v>
      </c>
      <c r="R1257" s="123">
        <v>0.9</v>
      </c>
      <c r="S1257" s="123">
        <v>1</v>
      </c>
      <c r="T1257" s="95"/>
      <c r="U1257" s="95"/>
      <c r="V1257" s="95"/>
      <c r="W1257" s="95"/>
      <c r="X1257" s="415">
        <v>43222</v>
      </c>
      <c r="Y1257" s="415">
        <v>43230</v>
      </c>
      <c r="Z1257" s="415">
        <v>43238</v>
      </c>
      <c r="AA1257" s="95"/>
      <c r="AB1257" s="95"/>
      <c r="AC1257" s="95"/>
      <c r="AD1257" s="95"/>
      <c r="AE1257" s="113">
        <f t="shared" si="205"/>
        <v>0</v>
      </c>
      <c r="AF1257" s="74">
        <f t="shared" si="206"/>
        <v>0</v>
      </c>
      <c r="AG1257" s="74">
        <f t="shared" si="207"/>
        <v>0</v>
      </c>
      <c r="AH1257" s="74">
        <f t="shared" si="208"/>
        <v>0</v>
      </c>
      <c r="AI1257" s="74">
        <f t="shared" si="209"/>
        <v>1</v>
      </c>
      <c r="AJ1257" s="74">
        <f t="shared" si="210"/>
        <v>0</v>
      </c>
      <c r="AK1257" s="74">
        <f t="shared" si="211"/>
        <v>0</v>
      </c>
      <c r="AL1257" s="74">
        <f t="shared" si="212"/>
        <v>0</v>
      </c>
      <c r="AM1257" s="74">
        <f t="shared" si="213"/>
        <v>0</v>
      </c>
      <c r="AN1257" s="74">
        <f t="shared" si="214"/>
        <v>1</v>
      </c>
      <c r="AP1257"/>
    </row>
    <row r="1258" spans="1:42" ht="15.75" hidden="1">
      <c r="A1258" s="68" t="s">
        <v>478</v>
      </c>
      <c r="B1258" s="68" t="s">
        <v>2226</v>
      </c>
      <c r="C1258" s="68">
        <v>304689</v>
      </c>
      <c r="D1258" s="70" t="s">
        <v>2229</v>
      </c>
      <c r="E1258" s="70" t="s">
        <v>2228</v>
      </c>
      <c r="F1258" s="71">
        <v>1</v>
      </c>
      <c r="G1258" s="72"/>
      <c r="H1258" s="80">
        <v>1</v>
      </c>
      <c r="I1258" s="66"/>
      <c r="J1258" s="66"/>
      <c r="K1258" s="66"/>
      <c r="L1258" s="66"/>
      <c r="M1258" s="66"/>
      <c r="N1258" s="73">
        <v>1995482.4463901254</v>
      </c>
      <c r="O1258" s="68" t="s">
        <v>1901</v>
      </c>
      <c r="P1258" s="68">
        <v>2</v>
      </c>
      <c r="Q1258" s="163" t="s">
        <v>2378</v>
      </c>
      <c r="R1258" s="123">
        <v>0.9</v>
      </c>
      <c r="S1258" s="123">
        <v>1</v>
      </c>
      <c r="T1258" s="95"/>
      <c r="U1258" s="95"/>
      <c r="V1258" s="95"/>
      <c r="W1258" s="95"/>
      <c r="X1258" s="415">
        <v>43222</v>
      </c>
      <c r="Y1258" s="415">
        <v>43230</v>
      </c>
      <c r="Z1258" s="415">
        <v>43238</v>
      </c>
      <c r="AA1258" s="95"/>
      <c r="AB1258" s="95"/>
      <c r="AC1258" s="95"/>
      <c r="AD1258" s="95"/>
      <c r="AE1258" s="113">
        <f t="shared" si="205"/>
        <v>0</v>
      </c>
      <c r="AF1258" s="74">
        <f t="shared" si="206"/>
        <v>0</v>
      </c>
      <c r="AG1258" s="74">
        <f t="shared" si="207"/>
        <v>0</v>
      </c>
      <c r="AH1258" s="74">
        <f t="shared" si="208"/>
        <v>0</v>
      </c>
      <c r="AI1258" s="74">
        <f t="shared" si="209"/>
        <v>1</v>
      </c>
      <c r="AJ1258" s="74">
        <f t="shared" si="210"/>
        <v>0</v>
      </c>
      <c r="AK1258" s="74">
        <f t="shared" si="211"/>
        <v>0</v>
      </c>
      <c r="AL1258" s="74">
        <f t="shared" si="212"/>
        <v>0</v>
      </c>
      <c r="AM1258" s="74">
        <f t="shared" si="213"/>
        <v>0</v>
      </c>
      <c r="AN1258" s="74">
        <f t="shared" si="214"/>
        <v>1</v>
      </c>
      <c r="AP1258"/>
    </row>
    <row r="1259" spans="1:42" ht="15.75" hidden="1">
      <c r="A1259" s="68" t="s">
        <v>478</v>
      </c>
      <c r="B1259" s="68" t="s">
        <v>2226</v>
      </c>
      <c r="C1259" s="68">
        <v>304679</v>
      </c>
      <c r="D1259" s="70" t="s">
        <v>2230</v>
      </c>
      <c r="E1259" s="70" t="s">
        <v>2228</v>
      </c>
      <c r="F1259" s="71">
        <v>1</v>
      </c>
      <c r="G1259" s="72"/>
      <c r="H1259" s="80">
        <v>1</v>
      </c>
      <c r="I1259" s="66"/>
      <c r="J1259" s="66"/>
      <c r="K1259" s="66"/>
      <c r="L1259" s="66"/>
      <c r="M1259" s="66"/>
      <c r="N1259" s="73">
        <v>1001800.81695645</v>
      </c>
      <c r="O1259" s="68" t="s">
        <v>1901</v>
      </c>
      <c r="P1259" s="68">
        <v>2</v>
      </c>
      <c r="Q1259" s="163" t="s">
        <v>2378</v>
      </c>
      <c r="R1259" s="123">
        <v>0.9</v>
      </c>
      <c r="S1259" s="123">
        <v>1</v>
      </c>
      <c r="T1259" s="95"/>
      <c r="U1259" s="95"/>
      <c r="V1259" s="95"/>
      <c r="W1259" s="95"/>
      <c r="X1259" s="415">
        <v>43222</v>
      </c>
      <c r="Y1259" s="415">
        <v>43230</v>
      </c>
      <c r="Z1259" s="415">
        <v>43238</v>
      </c>
      <c r="AA1259" s="95"/>
      <c r="AB1259" s="95"/>
      <c r="AC1259" s="95"/>
      <c r="AD1259" s="95"/>
      <c r="AE1259" s="113">
        <f t="shared" si="205"/>
        <v>0</v>
      </c>
      <c r="AF1259" s="74">
        <f t="shared" si="206"/>
        <v>0</v>
      </c>
      <c r="AG1259" s="74">
        <f t="shared" si="207"/>
        <v>0</v>
      </c>
      <c r="AH1259" s="74">
        <f t="shared" si="208"/>
        <v>0</v>
      </c>
      <c r="AI1259" s="74">
        <f t="shared" si="209"/>
        <v>1</v>
      </c>
      <c r="AJ1259" s="74">
        <f t="shared" si="210"/>
        <v>0</v>
      </c>
      <c r="AK1259" s="74">
        <f t="shared" si="211"/>
        <v>0</v>
      </c>
      <c r="AL1259" s="74">
        <f t="shared" si="212"/>
        <v>0</v>
      </c>
      <c r="AM1259" s="74">
        <f t="shared" si="213"/>
        <v>0</v>
      </c>
      <c r="AN1259" s="74">
        <f t="shared" si="214"/>
        <v>1</v>
      </c>
      <c r="AP1259"/>
    </row>
    <row r="1260" spans="1:42" ht="15.75" hidden="1">
      <c r="A1260" s="69" t="s">
        <v>478</v>
      </c>
      <c r="B1260" s="69" t="s">
        <v>2226</v>
      </c>
      <c r="C1260" s="69">
        <v>304694</v>
      </c>
      <c r="D1260" s="81" t="s">
        <v>2231</v>
      </c>
      <c r="E1260" s="81" t="s">
        <v>2228</v>
      </c>
      <c r="F1260" s="69">
        <v>1</v>
      </c>
      <c r="G1260" s="69"/>
      <c r="H1260" s="69">
        <v>1</v>
      </c>
      <c r="I1260" s="66"/>
      <c r="J1260" s="66"/>
      <c r="K1260" s="66"/>
      <c r="L1260" s="66"/>
      <c r="M1260" s="66"/>
      <c r="N1260" s="73">
        <v>1000395.19</v>
      </c>
      <c r="O1260" s="68" t="s">
        <v>1901</v>
      </c>
      <c r="P1260" s="68">
        <v>2</v>
      </c>
      <c r="Q1260" s="163" t="s">
        <v>2378</v>
      </c>
      <c r="R1260" s="123">
        <v>0.9</v>
      </c>
      <c r="S1260" s="123">
        <v>1</v>
      </c>
      <c r="T1260" s="95"/>
      <c r="U1260" s="95"/>
      <c r="V1260" s="95"/>
      <c r="W1260" s="95"/>
      <c r="X1260" s="415">
        <v>43222</v>
      </c>
      <c r="Y1260" s="415">
        <v>43230</v>
      </c>
      <c r="Z1260" s="415">
        <v>43238</v>
      </c>
      <c r="AA1260" s="95"/>
      <c r="AB1260" s="95"/>
      <c r="AC1260" s="95"/>
      <c r="AD1260" s="95"/>
      <c r="AE1260" s="113">
        <f t="shared" si="205"/>
        <v>0</v>
      </c>
      <c r="AF1260" s="74">
        <f t="shared" si="206"/>
        <v>0</v>
      </c>
      <c r="AG1260" s="74">
        <f t="shared" si="207"/>
        <v>0</v>
      </c>
      <c r="AH1260" s="74">
        <f t="shared" si="208"/>
        <v>0</v>
      </c>
      <c r="AI1260" s="74">
        <f t="shared" si="209"/>
        <v>1</v>
      </c>
      <c r="AJ1260" s="74">
        <f t="shared" si="210"/>
        <v>0</v>
      </c>
      <c r="AK1260" s="74">
        <f t="shared" si="211"/>
        <v>0</v>
      </c>
      <c r="AL1260" s="74">
        <f t="shared" si="212"/>
        <v>0</v>
      </c>
      <c r="AM1260" s="74">
        <f t="shared" si="213"/>
        <v>0</v>
      </c>
      <c r="AN1260" s="74">
        <f t="shared" si="214"/>
        <v>1</v>
      </c>
      <c r="AP1260"/>
    </row>
    <row r="1261" spans="1:42" ht="15.75" hidden="1">
      <c r="A1261" s="68" t="s">
        <v>478</v>
      </c>
      <c r="B1261" s="68" t="s">
        <v>2226</v>
      </c>
      <c r="C1261" s="68">
        <v>304674</v>
      </c>
      <c r="D1261" s="70" t="s">
        <v>2232</v>
      </c>
      <c r="E1261" s="70" t="s">
        <v>1771</v>
      </c>
      <c r="F1261" s="71">
        <v>2</v>
      </c>
      <c r="G1261" s="72"/>
      <c r="H1261" s="80">
        <v>1</v>
      </c>
      <c r="I1261" s="66"/>
      <c r="J1261" s="66"/>
      <c r="K1261" s="66"/>
      <c r="L1261" s="66"/>
      <c r="M1261" s="66"/>
      <c r="N1261" s="73">
        <v>1375813.62023175</v>
      </c>
      <c r="O1261" s="68" t="s">
        <v>1901</v>
      </c>
      <c r="P1261" s="68">
        <v>2</v>
      </c>
      <c r="Q1261" s="163" t="s">
        <v>2378</v>
      </c>
      <c r="R1261" s="123">
        <v>0.9</v>
      </c>
      <c r="S1261" s="123">
        <v>1</v>
      </c>
      <c r="T1261" s="95"/>
      <c r="U1261" s="95"/>
      <c r="V1261" s="95"/>
      <c r="W1261" s="95"/>
      <c r="X1261" s="415">
        <v>43222</v>
      </c>
      <c r="Y1261" s="415">
        <v>43230</v>
      </c>
      <c r="Z1261" s="415">
        <v>43238</v>
      </c>
      <c r="AA1261" s="95"/>
      <c r="AB1261" s="95"/>
      <c r="AC1261" s="95"/>
      <c r="AD1261" s="95"/>
      <c r="AE1261" s="113">
        <f t="shared" si="205"/>
        <v>0</v>
      </c>
      <c r="AF1261" s="74">
        <f t="shared" si="206"/>
        <v>0</v>
      </c>
      <c r="AG1261" s="74">
        <f t="shared" si="207"/>
        <v>0</v>
      </c>
      <c r="AH1261" s="74">
        <f t="shared" si="208"/>
        <v>0</v>
      </c>
      <c r="AI1261" s="74">
        <f t="shared" si="209"/>
        <v>1</v>
      </c>
      <c r="AJ1261" s="74">
        <f t="shared" si="210"/>
        <v>0</v>
      </c>
      <c r="AK1261" s="74">
        <f t="shared" si="211"/>
        <v>0</v>
      </c>
      <c r="AL1261" s="74">
        <f t="shared" si="212"/>
        <v>0</v>
      </c>
      <c r="AM1261" s="74">
        <f t="shared" si="213"/>
        <v>0</v>
      </c>
      <c r="AN1261" s="74">
        <f t="shared" si="214"/>
        <v>1</v>
      </c>
      <c r="AP1261"/>
    </row>
    <row r="1262" spans="1:42" ht="15.75" hidden="1">
      <c r="A1262" s="69" t="s">
        <v>478</v>
      </c>
      <c r="B1262" s="69" t="s">
        <v>2226</v>
      </c>
      <c r="C1262" s="69">
        <v>304682</v>
      </c>
      <c r="D1262" s="81" t="s">
        <v>2233</v>
      </c>
      <c r="E1262" s="81" t="s">
        <v>1771</v>
      </c>
      <c r="F1262" s="69">
        <v>2</v>
      </c>
      <c r="G1262" s="69"/>
      <c r="H1262" s="69">
        <v>1</v>
      </c>
      <c r="I1262" s="66"/>
      <c r="J1262" s="66"/>
      <c r="K1262" s="66"/>
      <c r="L1262" s="66"/>
      <c r="M1262" s="66"/>
      <c r="N1262" s="73">
        <v>890124.6</v>
      </c>
      <c r="O1262" s="68" t="s">
        <v>1901</v>
      </c>
      <c r="P1262" s="68">
        <v>2</v>
      </c>
      <c r="Q1262" s="163" t="s">
        <v>2378</v>
      </c>
      <c r="R1262" s="123">
        <v>0.9</v>
      </c>
      <c r="S1262" s="123">
        <v>1</v>
      </c>
      <c r="T1262" s="95"/>
      <c r="U1262" s="95"/>
      <c r="V1262" s="95"/>
      <c r="W1262" s="95"/>
      <c r="X1262" s="415">
        <v>43222</v>
      </c>
      <c r="Y1262" s="415">
        <v>43230</v>
      </c>
      <c r="Z1262" s="415">
        <v>43238</v>
      </c>
      <c r="AA1262" s="95"/>
      <c r="AB1262" s="95"/>
      <c r="AC1262" s="95"/>
      <c r="AD1262" s="95"/>
      <c r="AE1262" s="113">
        <f t="shared" si="205"/>
        <v>0</v>
      </c>
      <c r="AF1262" s="74">
        <f t="shared" si="206"/>
        <v>0</v>
      </c>
      <c r="AG1262" s="74">
        <f t="shared" si="207"/>
        <v>0</v>
      </c>
      <c r="AH1262" s="74">
        <f t="shared" si="208"/>
        <v>0</v>
      </c>
      <c r="AI1262" s="74">
        <f t="shared" si="209"/>
        <v>1</v>
      </c>
      <c r="AJ1262" s="74">
        <f t="shared" si="210"/>
        <v>0</v>
      </c>
      <c r="AK1262" s="74">
        <f t="shared" si="211"/>
        <v>0</v>
      </c>
      <c r="AL1262" s="74">
        <f t="shared" si="212"/>
        <v>0</v>
      </c>
      <c r="AM1262" s="74">
        <f t="shared" si="213"/>
        <v>0</v>
      </c>
      <c r="AN1262" s="74">
        <f t="shared" si="214"/>
        <v>1</v>
      </c>
      <c r="AP1262"/>
    </row>
    <row r="1263" spans="1:42" ht="15.75" hidden="1">
      <c r="A1263" s="69" t="s">
        <v>478</v>
      </c>
      <c r="B1263" s="69" t="s">
        <v>2226</v>
      </c>
      <c r="C1263" s="69">
        <v>500049</v>
      </c>
      <c r="D1263" s="81" t="s">
        <v>2234</v>
      </c>
      <c r="E1263" s="81" t="s">
        <v>1771</v>
      </c>
      <c r="F1263" s="69">
        <v>2</v>
      </c>
      <c r="G1263" s="69"/>
      <c r="H1263" s="69">
        <v>1</v>
      </c>
      <c r="I1263" s="66"/>
      <c r="J1263" s="66"/>
      <c r="K1263" s="66"/>
      <c r="L1263" s="66"/>
      <c r="M1263" s="66"/>
      <c r="N1263" s="73">
        <v>1485353.95</v>
      </c>
      <c r="O1263" s="68" t="s">
        <v>1901</v>
      </c>
      <c r="P1263" s="68">
        <v>2</v>
      </c>
      <c r="Q1263" s="163" t="s">
        <v>2378</v>
      </c>
      <c r="R1263" s="123">
        <v>0.9</v>
      </c>
      <c r="S1263" s="123">
        <v>1</v>
      </c>
      <c r="T1263" s="95"/>
      <c r="U1263" s="95"/>
      <c r="V1263" s="95"/>
      <c r="W1263" s="95"/>
      <c r="X1263" s="415">
        <v>43222</v>
      </c>
      <c r="Y1263" s="415">
        <v>43230</v>
      </c>
      <c r="Z1263" s="415">
        <v>43238</v>
      </c>
      <c r="AA1263" s="95"/>
      <c r="AB1263" s="95"/>
      <c r="AC1263" s="95"/>
      <c r="AD1263" s="95"/>
      <c r="AE1263" s="113">
        <f t="shared" si="205"/>
        <v>0</v>
      </c>
      <c r="AF1263" s="74">
        <f t="shared" si="206"/>
        <v>0</v>
      </c>
      <c r="AG1263" s="74">
        <f t="shared" si="207"/>
        <v>0</v>
      </c>
      <c r="AH1263" s="74">
        <f t="shared" si="208"/>
        <v>0</v>
      </c>
      <c r="AI1263" s="74">
        <f t="shared" si="209"/>
        <v>1</v>
      </c>
      <c r="AJ1263" s="74">
        <f t="shared" si="210"/>
        <v>0</v>
      </c>
      <c r="AK1263" s="74">
        <f t="shared" si="211"/>
        <v>0</v>
      </c>
      <c r="AL1263" s="74">
        <f t="shared" si="212"/>
        <v>0</v>
      </c>
      <c r="AM1263" s="74">
        <f t="shared" si="213"/>
        <v>0</v>
      </c>
      <c r="AN1263" s="74">
        <f t="shared" si="214"/>
        <v>1</v>
      </c>
      <c r="AP1263"/>
    </row>
    <row r="1264" spans="1:42" ht="15.75" hidden="1">
      <c r="A1264" s="69" t="s">
        <v>478</v>
      </c>
      <c r="B1264" s="69" t="s">
        <v>2226</v>
      </c>
      <c r="C1264" s="69">
        <v>317304</v>
      </c>
      <c r="D1264" s="81" t="s">
        <v>2235</v>
      </c>
      <c r="E1264" s="81" t="s">
        <v>1071</v>
      </c>
      <c r="F1264" s="69">
        <v>2</v>
      </c>
      <c r="G1264" s="69"/>
      <c r="H1264" s="69">
        <v>1</v>
      </c>
      <c r="I1264" s="66"/>
      <c r="J1264" s="66"/>
      <c r="K1264" s="66"/>
      <c r="L1264" s="66"/>
      <c r="M1264" s="66"/>
      <c r="N1264" s="73">
        <v>722664.43</v>
      </c>
      <c r="O1264" s="68" t="s">
        <v>1901</v>
      </c>
      <c r="P1264" s="68">
        <v>2</v>
      </c>
      <c r="Q1264" s="163" t="s">
        <v>2378</v>
      </c>
      <c r="R1264" s="123">
        <v>0.9</v>
      </c>
      <c r="S1264" s="123">
        <v>1</v>
      </c>
      <c r="T1264" s="95"/>
      <c r="U1264" s="95"/>
      <c r="V1264" s="95"/>
      <c r="W1264" s="95"/>
      <c r="X1264" s="415">
        <v>43222</v>
      </c>
      <c r="Y1264" s="415">
        <v>43230</v>
      </c>
      <c r="Z1264" s="415">
        <v>43238</v>
      </c>
      <c r="AA1264" s="95"/>
      <c r="AB1264" s="95"/>
      <c r="AC1264" s="95"/>
      <c r="AD1264" s="95"/>
      <c r="AE1264" s="113">
        <f t="shared" si="205"/>
        <v>0</v>
      </c>
      <c r="AF1264" s="74">
        <f t="shared" si="206"/>
        <v>0</v>
      </c>
      <c r="AG1264" s="74">
        <f t="shared" si="207"/>
        <v>0</v>
      </c>
      <c r="AH1264" s="74">
        <f t="shared" si="208"/>
        <v>0</v>
      </c>
      <c r="AI1264" s="74">
        <f t="shared" si="209"/>
        <v>1</v>
      </c>
      <c r="AJ1264" s="74">
        <f t="shared" si="210"/>
        <v>0</v>
      </c>
      <c r="AK1264" s="74">
        <f t="shared" si="211"/>
        <v>0</v>
      </c>
      <c r="AL1264" s="74">
        <f t="shared" si="212"/>
        <v>0</v>
      </c>
      <c r="AM1264" s="74">
        <f t="shared" si="213"/>
        <v>0</v>
      </c>
      <c r="AN1264" s="74">
        <f t="shared" si="214"/>
        <v>1</v>
      </c>
      <c r="AP1264"/>
    </row>
    <row r="1265" spans="1:40" customFormat="1" ht="15.75" hidden="1">
      <c r="A1265" s="69" t="s">
        <v>478</v>
      </c>
      <c r="B1265" s="69" t="s">
        <v>2226</v>
      </c>
      <c r="C1265" s="69">
        <v>304685</v>
      </c>
      <c r="D1265" s="81" t="s">
        <v>2236</v>
      </c>
      <c r="E1265" s="81" t="s">
        <v>2237</v>
      </c>
      <c r="F1265" s="69">
        <v>2</v>
      </c>
      <c r="G1265" s="69"/>
      <c r="H1265" s="69">
        <v>1</v>
      </c>
      <c r="I1265" s="66"/>
      <c r="J1265" s="66"/>
      <c r="K1265" s="66"/>
      <c r="L1265" s="66"/>
      <c r="M1265" s="66"/>
      <c r="N1265" s="73">
        <v>1264534.97</v>
      </c>
      <c r="O1265" s="68" t="s">
        <v>1901</v>
      </c>
      <c r="P1265" s="68">
        <v>2</v>
      </c>
      <c r="Q1265" s="163" t="s">
        <v>2204</v>
      </c>
      <c r="R1265" s="123">
        <v>0.85</v>
      </c>
      <c r="S1265" s="123">
        <v>0.85</v>
      </c>
      <c r="T1265" s="95"/>
      <c r="U1265" s="95"/>
      <c r="V1265" s="95"/>
      <c r="W1265" s="95"/>
      <c r="X1265" s="415">
        <v>43222</v>
      </c>
      <c r="Y1265" s="415">
        <v>43230</v>
      </c>
      <c r="Z1265" s="415">
        <v>43238</v>
      </c>
      <c r="AA1265" s="95"/>
      <c r="AB1265" s="95"/>
      <c r="AC1265" s="95"/>
      <c r="AD1265" s="95"/>
      <c r="AE1265" s="113">
        <f t="shared" si="205"/>
        <v>0</v>
      </c>
      <c r="AF1265" s="74">
        <f t="shared" si="206"/>
        <v>0</v>
      </c>
      <c r="AG1265" s="74">
        <f t="shared" si="207"/>
        <v>0</v>
      </c>
      <c r="AH1265" s="74">
        <f t="shared" si="208"/>
        <v>1</v>
      </c>
      <c r="AI1265" s="74">
        <f t="shared" si="209"/>
        <v>0</v>
      </c>
      <c r="AJ1265" s="74">
        <f t="shared" si="210"/>
        <v>0</v>
      </c>
      <c r="AK1265" s="74">
        <f t="shared" si="211"/>
        <v>0</v>
      </c>
      <c r="AL1265" s="74">
        <f t="shared" si="212"/>
        <v>0</v>
      </c>
      <c r="AM1265" s="74">
        <f t="shared" si="213"/>
        <v>1</v>
      </c>
      <c r="AN1265" s="74">
        <f t="shared" si="214"/>
        <v>0</v>
      </c>
    </row>
    <row r="1266" spans="1:40" customFormat="1" ht="15.75" hidden="1">
      <c r="A1266" s="68" t="s">
        <v>478</v>
      </c>
      <c r="B1266" s="68" t="s">
        <v>2226</v>
      </c>
      <c r="C1266" s="68">
        <v>304688</v>
      </c>
      <c r="D1266" s="70" t="s">
        <v>2238</v>
      </c>
      <c r="E1266" s="70" t="s">
        <v>2239</v>
      </c>
      <c r="F1266" s="71">
        <v>2</v>
      </c>
      <c r="G1266" s="72"/>
      <c r="H1266" s="80">
        <v>1</v>
      </c>
      <c r="I1266" s="66"/>
      <c r="J1266" s="66"/>
      <c r="K1266" s="66"/>
      <c r="L1266" s="66"/>
      <c r="M1266" s="66"/>
      <c r="N1266" s="73">
        <v>1511842.0006935</v>
      </c>
      <c r="O1266" s="68" t="s">
        <v>1901</v>
      </c>
      <c r="P1266" s="68">
        <v>2</v>
      </c>
      <c r="Q1266" s="163" t="s">
        <v>2204</v>
      </c>
      <c r="R1266" s="123">
        <v>0.7</v>
      </c>
      <c r="S1266" s="123">
        <v>0.7</v>
      </c>
      <c r="T1266" s="95"/>
      <c r="U1266" s="95"/>
      <c r="V1266" s="95"/>
      <c r="W1266" s="95"/>
      <c r="X1266" s="415">
        <v>43222</v>
      </c>
      <c r="Y1266" s="415">
        <v>43230</v>
      </c>
      <c r="Z1266" s="415">
        <v>43238</v>
      </c>
      <c r="AA1266" s="95"/>
      <c r="AB1266" s="95"/>
      <c r="AC1266" s="95"/>
      <c r="AD1266" s="95"/>
      <c r="AE1266" s="113">
        <f t="shared" si="205"/>
        <v>0</v>
      </c>
      <c r="AF1266" s="74">
        <f t="shared" si="206"/>
        <v>0</v>
      </c>
      <c r="AG1266" s="74">
        <f t="shared" si="207"/>
        <v>0</v>
      </c>
      <c r="AH1266" s="74">
        <f t="shared" si="208"/>
        <v>1</v>
      </c>
      <c r="AI1266" s="74">
        <f t="shared" si="209"/>
        <v>0</v>
      </c>
      <c r="AJ1266" s="74">
        <f t="shared" si="210"/>
        <v>0</v>
      </c>
      <c r="AK1266" s="74">
        <f t="shared" si="211"/>
        <v>0</v>
      </c>
      <c r="AL1266" s="74">
        <f t="shared" si="212"/>
        <v>0</v>
      </c>
      <c r="AM1266" s="74">
        <f t="shared" si="213"/>
        <v>1</v>
      </c>
      <c r="AN1266" s="74">
        <f t="shared" si="214"/>
        <v>0</v>
      </c>
    </row>
    <row r="1267" spans="1:40" customFormat="1" ht="15.75" hidden="1">
      <c r="A1267" s="68" t="s">
        <v>478</v>
      </c>
      <c r="B1267" s="68" t="s">
        <v>2226</v>
      </c>
      <c r="C1267" s="68">
        <v>304691</v>
      </c>
      <c r="D1267" s="70" t="s">
        <v>2240</v>
      </c>
      <c r="E1267" s="70" t="s">
        <v>2241</v>
      </c>
      <c r="F1267" s="71">
        <v>2</v>
      </c>
      <c r="G1267" s="72"/>
      <c r="H1267" s="80">
        <v>1</v>
      </c>
      <c r="I1267" s="66"/>
      <c r="J1267" s="66"/>
      <c r="K1267" s="66"/>
      <c r="L1267" s="66"/>
      <c r="M1267" s="66"/>
      <c r="N1267" s="73">
        <v>1352554.6444593752</v>
      </c>
      <c r="O1267" s="68" t="s">
        <v>1901</v>
      </c>
      <c r="P1267" s="68">
        <v>2</v>
      </c>
      <c r="Q1267" s="163" t="s">
        <v>2378</v>
      </c>
      <c r="R1267" s="123">
        <v>0.9</v>
      </c>
      <c r="S1267" s="123">
        <v>1</v>
      </c>
      <c r="T1267" s="95"/>
      <c r="U1267" s="95"/>
      <c r="V1267" s="95"/>
      <c r="W1267" s="95"/>
      <c r="X1267" s="415">
        <v>43222</v>
      </c>
      <c r="Y1267" s="415">
        <v>43230</v>
      </c>
      <c r="Z1267" s="415">
        <v>43238</v>
      </c>
      <c r="AA1267" s="95"/>
      <c r="AB1267" s="95"/>
      <c r="AC1267" s="95"/>
      <c r="AD1267" s="95"/>
      <c r="AE1267" s="113">
        <f t="shared" si="205"/>
        <v>0</v>
      </c>
      <c r="AF1267" s="74">
        <f t="shared" si="206"/>
        <v>0</v>
      </c>
      <c r="AG1267" s="74">
        <f t="shared" si="207"/>
        <v>0</v>
      </c>
      <c r="AH1267" s="74">
        <f t="shared" si="208"/>
        <v>0</v>
      </c>
      <c r="AI1267" s="74">
        <f t="shared" si="209"/>
        <v>1</v>
      </c>
      <c r="AJ1267" s="74">
        <f t="shared" si="210"/>
        <v>0</v>
      </c>
      <c r="AK1267" s="74">
        <f t="shared" si="211"/>
        <v>0</v>
      </c>
      <c r="AL1267" s="74">
        <f t="shared" si="212"/>
        <v>0</v>
      </c>
      <c r="AM1267" s="74">
        <f t="shared" si="213"/>
        <v>0</v>
      </c>
      <c r="AN1267" s="74">
        <f t="shared" si="214"/>
        <v>1</v>
      </c>
    </row>
    <row r="1268" spans="1:40" customFormat="1" ht="15.75" hidden="1">
      <c r="A1268" s="68" t="s">
        <v>478</v>
      </c>
      <c r="B1268" s="68" t="s">
        <v>2226</v>
      </c>
      <c r="C1268" s="68">
        <v>304696</v>
      </c>
      <c r="D1268" s="70" t="s">
        <v>2242</v>
      </c>
      <c r="E1268" s="70" t="s">
        <v>2243</v>
      </c>
      <c r="F1268" s="71">
        <v>2</v>
      </c>
      <c r="G1268" s="72"/>
      <c r="H1268" s="80">
        <v>1</v>
      </c>
      <c r="I1268" s="66"/>
      <c r="J1268" s="66"/>
      <c r="K1268" s="66"/>
      <c r="L1268" s="66"/>
      <c r="M1268" s="66"/>
      <c r="N1268" s="73">
        <v>1598975.7697068751</v>
      </c>
      <c r="O1268" s="68" t="s">
        <v>1901</v>
      </c>
      <c r="P1268" s="68">
        <v>2</v>
      </c>
      <c r="Q1268" s="163" t="s">
        <v>2378</v>
      </c>
      <c r="R1268" s="123">
        <v>0.9</v>
      </c>
      <c r="S1268" s="123">
        <v>1</v>
      </c>
      <c r="T1268" s="95"/>
      <c r="U1268" s="95"/>
      <c r="V1268" s="95"/>
      <c r="W1268" s="95"/>
      <c r="X1268" s="415">
        <v>43222</v>
      </c>
      <c r="Y1268" s="415">
        <v>43230</v>
      </c>
      <c r="Z1268" s="415">
        <v>43238</v>
      </c>
      <c r="AA1268" s="95"/>
      <c r="AB1268" s="95"/>
      <c r="AC1268" s="95"/>
      <c r="AD1268" s="95"/>
      <c r="AE1268" s="113">
        <f t="shared" si="205"/>
        <v>0</v>
      </c>
      <c r="AF1268" s="74">
        <f t="shared" si="206"/>
        <v>0</v>
      </c>
      <c r="AG1268" s="74">
        <f t="shared" si="207"/>
        <v>0</v>
      </c>
      <c r="AH1268" s="74">
        <f t="shared" si="208"/>
        <v>0</v>
      </c>
      <c r="AI1268" s="74">
        <f t="shared" si="209"/>
        <v>1</v>
      </c>
      <c r="AJ1268" s="74">
        <f t="shared" si="210"/>
        <v>0</v>
      </c>
      <c r="AK1268" s="74">
        <f t="shared" si="211"/>
        <v>0</v>
      </c>
      <c r="AL1268" s="74">
        <f t="shared" si="212"/>
        <v>0</v>
      </c>
      <c r="AM1268" s="74">
        <f t="shared" si="213"/>
        <v>0</v>
      </c>
      <c r="AN1268" s="74">
        <f t="shared" si="214"/>
        <v>1</v>
      </c>
    </row>
    <row r="1269" spans="1:40" customFormat="1" ht="15.75" hidden="1">
      <c r="A1269" s="69" t="s">
        <v>478</v>
      </c>
      <c r="B1269" s="69" t="s">
        <v>2226</v>
      </c>
      <c r="C1269" s="69">
        <v>317302</v>
      </c>
      <c r="D1269" s="81" t="s">
        <v>2244</v>
      </c>
      <c r="E1269" s="81" t="s">
        <v>2243</v>
      </c>
      <c r="F1269" s="69">
        <v>2</v>
      </c>
      <c r="G1269" s="69"/>
      <c r="H1269" s="69">
        <v>1</v>
      </c>
      <c r="I1269" s="66"/>
      <c r="J1269" s="66"/>
      <c r="K1269" s="66"/>
      <c r="L1269" s="66"/>
      <c r="M1269" s="66"/>
      <c r="N1269" s="73">
        <v>781156.32</v>
      </c>
      <c r="O1269" s="68" t="s">
        <v>1901</v>
      </c>
      <c r="P1269" s="68">
        <v>2</v>
      </c>
      <c r="Q1269" s="163" t="s">
        <v>2378</v>
      </c>
      <c r="R1269" s="123">
        <v>0.9</v>
      </c>
      <c r="S1269" s="123">
        <v>1</v>
      </c>
      <c r="T1269" s="95"/>
      <c r="U1269" s="95"/>
      <c r="V1269" s="95"/>
      <c r="W1269" s="95"/>
      <c r="X1269" s="415">
        <v>43222</v>
      </c>
      <c r="Y1269" s="415">
        <v>43230</v>
      </c>
      <c r="Z1269" s="415">
        <v>43238</v>
      </c>
      <c r="AA1269" s="95"/>
      <c r="AB1269" s="95"/>
      <c r="AC1269" s="95"/>
      <c r="AD1269" s="95"/>
      <c r="AE1269" s="113">
        <f t="shared" si="205"/>
        <v>0</v>
      </c>
      <c r="AF1269" s="74">
        <f t="shared" si="206"/>
        <v>0</v>
      </c>
      <c r="AG1269" s="74">
        <f t="shared" si="207"/>
        <v>0</v>
      </c>
      <c r="AH1269" s="74">
        <f t="shared" si="208"/>
        <v>0</v>
      </c>
      <c r="AI1269" s="74">
        <f t="shared" si="209"/>
        <v>1</v>
      </c>
      <c r="AJ1269" s="74">
        <f t="shared" si="210"/>
        <v>0</v>
      </c>
      <c r="AK1269" s="74">
        <f t="shared" si="211"/>
        <v>0</v>
      </c>
      <c r="AL1269" s="74">
        <f t="shared" si="212"/>
        <v>0</v>
      </c>
      <c r="AM1269" s="74">
        <f t="shared" si="213"/>
        <v>0</v>
      </c>
      <c r="AN1269" s="74">
        <f t="shared" si="214"/>
        <v>1</v>
      </c>
    </row>
    <row r="1270" spans="1:40" customFormat="1" ht="31.5" hidden="1">
      <c r="A1270" s="68" t="s">
        <v>478</v>
      </c>
      <c r="B1270" s="68" t="s">
        <v>2226</v>
      </c>
      <c r="C1270" s="68">
        <v>304673</v>
      </c>
      <c r="D1270" s="70" t="s">
        <v>2245</v>
      </c>
      <c r="E1270" s="70" t="s">
        <v>2246</v>
      </c>
      <c r="F1270" s="71">
        <v>2</v>
      </c>
      <c r="G1270" s="72"/>
      <c r="H1270" s="80">
        <v>1</v>
      </c>
      <c r="I1270" s="66"/>
      <c r="J1270" s="66"/>
      <c r="K1270" s="66"/>
      <c r="L1270" s="66"/>
      <c r="M1270" s="66"/>
      <c r="N1270" s="73">
        <v>1461966.2225437497</v>
      </c>
      <c r="O1270" s="68" t="s">
        <v>1901</v>
      </c>
      <c r="P1270" s="68">
        <v>2</v>
      </c>
      <c r="Q1270" s="163" t="s">
        <v>2378</v>
      </c>
      <c r="R1270" s="123">
        <v>0.9</v>
      </c>
      <c r="S1270" s="123">
        <v>1</v>
      </c>
      <c r="T1270" s="95"/>
      <c r="U1270" s="95"/>
      <c r="V1270" s="95"/>
      <c r="W1270" s="95"/>
      <c r="X1270" s="415">
        <v>43222</v>
      </c>
      <c r="Y1270" s="415">
        <v>43230</v>
      </c>
      <c r="Z1270" s="415">
        <v>43238</v>
      </c>
      <c r="AA1270" s="95"/>
      <c r="AB1270" s="95"/>
      <c r="AC1270" s="95"/>
      <c r="AD1270" s="95"/>
      <c r="AE1270" s="113">
        <f t="shared" si="205"/>
        <v>0</v>
      </c>
      <c r="AF1270" s="74">
        <f t="shared" si="206"/>
        <v>0</v>
      </c>
      <c r="AG1270" s="74">
        <f t="shared" si="207"/>
        <v>0</v>
      </c>
      <c r="AH1270" s="74">
        <f t="shared" si="208"/>
        <v>0</v>
      </c>
      <c r="AI1270" s="74">
        <f t="shared" si="209"/>
        <v>1</v>
      </c>
      <c r="AJ1270" s="74">
        <f t="shared" si="210"/>
        <v>0</v>
      </c>
      <c r="AK1270" s="74">
        <f t="shared" si="211"/>
        <v>0</v>
      </c>
      <c r="AL1270" s="74">
        <f t="shared" si="212"/>
        <v>0</v>
      </c>
      <c r="AM1270" s="74">
        <f t="shared" si="213"/>
        <v>0</v>
      </c>
      <c r="AN1270" s="74">
        <f t="shared" si="214"/>
        <v>1</v>
      </c>
    </row>
    <row r="1271" spans="1:40" customFormat="1" ht="15.75" hidden="1">
      <c r="A1271" s="68" t="s">
        <v>478</v>
      </c>
      <c r="B1271" s="68" t="s">
        <v>2226</v>
      </c>
      <c r="C1271" s="68">
        <v>304686</v>
      </c>
      <c r="D1271" s="70" t="s">
        <v>2247</v>
      </c>
      <c r="E1271" s="70" t="s">
        <v>2248</v>
      </c>
      <c r="F1271" s="71">
        <v>2</v>
      </c>
      <c r="G1271" s="72"/>
      <c r="H1271" s="80">
        <v>1</v>
      </c>
      <c r="I1271" s="66"/>
      <c r="J1271" s="66"/>
      <c r="K1271" s="66"/>
      <c r="L1271" s="66"/>
      <c r="M1271" s="66"/>
      <c r="N1271" s="73">
        <v>1422466.50553875</v>
      </c>
      <c r="O1271" s="68" t="s">
        <v>1901</v>
      </c>
      <c r="P1271" s="68">
        <v>2</v>
      </c>
      <c r="Q1271" s="163" t="s">
        <v>2204</v>
      </c>
      <c r="R1271" s="123">
        <v>0.7</v>
      </c>
      <c r="S1271" s="123">
        <v>0.7</v>
      </c>
      <c r="T1271" s="95"/>
      <c r="U1271" s="95"/>
      <c r="V1271" s="95"/>
      <c r="W1271" s="95"/>
      <c r="X1271" s="415">
        <v>43222</v>
      </c>
      <c r="Y1271" s="415">
        <v>43230</v>
      </c>
      <c r="Z1271" s="415">
        <v>43238</v>
      </c>
      <c r="AA1271" s="95"/>
      <c r="AB1271" s="95"/>
      <c r="AC1271" s="95"/>
      <c r="AD1271" s="95"/>
      <c r="AE1271" s="113">
        <f t="shared" si="205"/>
        <v>0</v>
      </c>
      <c r="AF1271" s="74">
        <f t="shared" si="206"/>
        <v>0</v>
      </c>
      <c r="AG1271" s="74">
        <f t="shared" si="207"/>
        <v>0</v>
      </c>
      <c r="AH1271" s="74">
        <f t="shared" si="208"/>
        <v>1</v>
      </c>
      <c r="AI1271" s="74">
        <f t="shared" si="209"/>
        <v>0</v>
      </c>
      <c r="AJ1271" s="74">
        <f t="shared" si="210"/>
        <v>0</v>
      </c>
      <c r="AK1271" s="74">
        <f t="shared" si="211"/>
        <v>0</v>
      </c>
      <c r="AL1271" s="74">
        <f t="shared" si="212"/>
        <v>0</v>
      </c>
      <c r="AM1271" s="74">
        <f t="shared" si="213"/>
        <v>1</v>
      </c>
      <c r="AN1271" s="74">
        <f t="shared" si="214"/>
        <v>0</v>
      </c>
    </row>
    <row r="1272" spans="1:40" customFormat="1" ht="15.75" hidden="1">
      <c r="A1272" s="69" t="s">
        <v>478</v>
      </c>
      <c r="B1272" s="69" t="s">
        <v>2226</v>
      </c>
      <c r="C1272" s="69">
        <v>304698</v>
      </c>
      <c r="D1272" s="81" t="s">
        <v>2249</v>
      </c>
      <c r="E1272" s="81" t="s">
        <v>2248</v>
      </c>
      <c r="F1272" s="69">
        <v>2</v>
      </c>
      <c r="G1272" s="69"/>
      <c r="H1272" s="69">
        <v>1</v>
      </c>
      <c r="I1272" s="66"/>
      <c r="J1272" s="66"/>
      <c r="K1272" s="66"/>
      <c r="L1272" s="66"/>
      <c r="M1272" s="66"/>
      <c r="N1272" s="73">
        <v>1381089.87</v>
      </c>
      <c r="O1272" s="68" t="s">
        <v>1901</v>
      </c>
      <c r="P1272" s="68">
        <v>2</v>
      </c>
      <c r="Q1272" s="163" t="s">
        <v>2204</v>
      </c>
      <c r="R1272" s="123">
        <v>0.7</v>
      </c>
      <c r="S1272" s="123">
        <v>0.7</v>
      </c>
      <c r="T1272" s="95"/>
      <c r="U1272" s="95"/>
      <c r="V1272" s="95"/>
      <c r="W1272" s="95"/>
      <c r="X1272" s="415">
        <v>43222</v>
      </c>
      <c r="Y1272" s="415">
        <v>43230</v>
      </c>
      <c r="Z1272" s="415">
        <v>43238</v>
      </c>
      <c r="AA1272" s="95"/>
      <c r="AB1272" s="95"/>
      <c r="AC1272" s="95"/>
      <c r="AD1272" s="95"/>
      <c r="AE1272" s="113">
        <f t="shared" si="205"/>
        <v>0</v>
      </c>
      <c r="AF1272" s="74">
        <f t="shared" si="206"/>
        <v>0</v>
      </c>
      <c r="AG1272" s="74">
        <f t="shared" si="207"/>
        <v>0</v>
      </c>
      <c r="AH1272" s="74">
        <f t="shared" si="208"/>
        <v>1</v>
      </c>
      <c r="AI1272" s="74">
        <f t="shared" si="209"/>
        <v>0</v>
      </c>
      <c r="AJ1272" s="74">
        <f t="shared" si="210"/>
        <v>0</v>
      </c>
      <c r="AK1272" s="74">
        <f t="shared" si="211"/>
        <v>0</v>
      </c>
      <c r="AL1272" s="74">
        <f t="shared" si="212"/>
        <v>0</v>
      </c>
      <c r="AM1272" s="74">
        <f t="shared" si="213"/>
        <v>1</v>
      </c>
      <c r="AN1272" s="74">
        <f t="shared" si="214"/>
        <v>0</v>
      </c>
    </row>
    <row r="1273" spans="1:40" customFormat="1" ht="15.75" hidden="1">
      <c r="A1273" s="68" t="s">
        <v>478</v>
      </c>
      <c r="B1273" s="68" t="s">
        <v>2226</v>
      </c>
      <c r="C1273" s="68">
        <v>317309</v>
      </c>
      <c r="D1273" s="70" t="s">
        <v>2250</v>
      </c>
      <c r="E1273" s="70" t="s">
        <v>2251</v>
      </c>
      <c r="F1273" s="71">
        <v>2</v>
      </c>
      <c r="G1273" s="72"/>
      <c r="H1273" s="80">
        <v>1</v>
      </c>
      <c r="I1273" s="66"/>
      <c r="J1273" s="66"/>
      <c r="K1273" s="66"/>
      <c r="L1273" s="66"/>
      <c r="M1273" s="66"/>
      <c r="N1273" s="73">
        <v>1058491.7855111246</v>
      </c>
      <c r="O1273" s="68" t="s">
        <v>1901</v>
      </c>
      <c r="P1273" s="68">
        <v>2</v>
      </c>
      <c r="Q1273" s="163" t="s">
        <v>2378</v>
      </c>
      <c r="R1273" s="123">
        <v>0.9</v>
      </c>
      <c r="S1273" s="123">
        <v>1</v>
      </c>
      <c r="T1273" s="95"/>
      <c r="U1273" s="95"/>
      <c r="V1273" s="95"/>
      <c r="W1273" s="95"/>
      <c r="X1273" s="415">
        <v>43222</v>
      </c>
      <c r="Y1273" s="415">
        <v>43230</v>
      </c>
      <c r="Z1273" s="415">
        <v>43238</v>
      </c>
      <c r="AA1273" s="95"/>
      <c r="AB1273" s="95"/>
      <c r="AC1273" s="95"/>
      <c r="AD1273" s="95"/>
      <c r="AE1273" s="113">
        <f t="shared" si="205"/>
        <v>0</v>
      </c>
      <c r="AF1273" s="74">
        <f t="shared" si="206"/>
        <v>0</v>
      </c>
      <c r="AG1273" s="74">
        <f t="shared" si="207"/>
        <v>0</v>
      </c>
      <c r="AH1273" s="74">
        <f t="shared" si="208"/>
        <v>0</v>
      </c>
      <c r="AI1273" s="74">
        <f t="shared" si="209"/>
        <v>1</v>
      </c>
      <c r="AJ1273" s="74">
        <f t="shared" si="210"/>
        <v>0</v>
      </c>
      <c r="AK1273" s="74">
        <f t="shared" si="211"/>
        <v>0</v>
      </c>
      <c r="AL1273" s="74">
        <f t="shared" si="212"/>
        <v>0</v>
      </c>
      <c r="AM1273" s="74">
        <f t="shared" si="213"/>
        <v>0</v>
      </c>
      <c r="AN1273" s="74">
        <f t="shared" si="214"/>
        <v>1</v>
      </c>
    </row>
    <row r="1274" spans="1:40" customFormat="1" ht="15.75" hidden="1">
      <c r="A1274" s="68" t="s">
        <v>478</v>
      </c>
      <c r="B1274" s="68" t="s">
        <v>2226</v>
      </c>
      <c r="C1274" s="68">
        <v>304701</v>
      </c>
      <c r="D1274" s="70" t="s">
        <v>2252</v>
      </c>
      <c r="E1274" s="70" t="s">
        <v>2251</v>
      </c>
      <c r="F1274" s="71">
        <v>2</v>
      </c>
      <c r="G1274" s="72"/>
      <c r="H1274" s="80">
        <v>1</v>
      </c>
      <c r="I1274" s="66"/>
      <c r="J1274" s="66"/>
      <c r="K1274" s="66"/>
      <c r="L1274" s="66"/>
      <c r="M1274" s="66"/>
      <c r="N1274" s="73">
        <v>1063694.051933625</v>
      </c>
      <c r="O1274" s="68" t="s">
        <v>1901</v>
      </c>
      <c r="P1274" s="68">
        <v>2</v>
      </c>
      <c r="Q1274" s="163" t="s">
        <v>2378</v>
      </c>
      <c r="R1274" s="123">
        <v>0.85</v>
      </c>
      <c r="S1274" s="123">
        <v>1</v>
      </c>
      <c r="T1274" s="95"/>
      <c r="U1274" s="95"/>
      <c r="V1274" s="95"/>
      <c r="W1274" s="95"/>
      <c r="X1274" s="415">
        <v>43222</v>
      </c>
      <c r="Y1274" s="415">
        <v>43230</v>
      </c>
      <c r="Z1274" s="415">
        <v>43238</v>
      </c>
      <c r="AA1274" s="95"/>
      <c r="AB1274" s="95"/>
      <c r="AC1274" s="95"/>
      <c r="AD1274" s="95"/>
      <c r="AE1274" s="113">
        <f t="shared" si="205"/>
        <v>0</v>
      </c>
      <c r="AF1274" s="74">
        <f t="shared" si="206"/>
        <v>0</v>
      </c>
      <c r="AG1274" s="74">
        <f t="shared" si="207"/>
        <v>0</v>
      </c>
      <c r="AH1274" s="74">
        <f t="shared" si="208"/>
        <v>0</v>
      </c>
      <c r="AI1274" s="74">
        <f t="shared" si="209"/>
        <v>1</v>
      </c>
      <c r="AJ1274" s="74">
        <f t="shared" si="210"/>
        <v>0</v>
      </c>
      <c r="AK1274" s="74">
        <f t="shared" si="211"/>
        <v>0</v>
      </c>
      <c r="AL1274" s="74">
        <f t="shared" si="212"/>
        <v>0</v>
      </c>
      <c r="AM1274" s="74">
        <f t="shared" si="213"/>
        <v>0</v>
      </c>
      <c r="AN1274" s="74">
        <f t="shared" si="214"/>
        <v>1</v>
      </c>
    </row>
    <row r="1275" spans="1:40" customFormat="1" ht="15.75" hidden="1">
      <c r="A1275" s="68" t="s">
        <v>478</v>
      </c>
      <c r="B1275" s="68" t="s">
        <v>2253</v>
      </c>
      <c r="C1275" s="68">
        <v>304730</v>
      </c>
      <c r="D1275" s="70" t="s">
        <v>2254</v>
      </c>
      <c r="E1275" s="70" t="s">
        <v>2255</v>
      </c>
      <c r="F1275" s="71">
        <v>1</v>
      </c>
      <c r="G1275" s="72"/>
      <c r="H1275" s="80">
        <v>1</v>
      </c>
      <c r="I1275" s="66"/>
      <c r="J1275" s="66"/>
      <c r="K1275" s="66"/>
      <c r="L1275" s="66"/>
      <c r="M1275" s="66"/>
      <c r="N1275" s="73">
        <v>3637477.62</v>
      </c>
      <c r="O1275" s="68" t="s">
        <v>1901</v>
      </c>
      <c r="P1275" s="68">
        <v>2</v>
      </c>
      <c r="Q1275" s="95" t="s">
        <v>2378</v>
      </c>
      <c r="R1275" s="347">
        <v>1</v>
      </c>
      <c r="S1275" s="347">
        <v>1</v>
      </c>
      <c r="T1275" s="95"/>
      <c r="U1275" s="95"/>
      <c r="V1275" s="95"/>
      <c r="W1275" s="99" t="s">
        <v>2256</v>
      </c>
      <c r="X1275" s="99" t="s">
        <v>2257</v>
      </c>
      <c r="Y1275" s="99" t="s">
        <v>2258</v>
      </c>
      <c r="Z1275" s="99" t="s">
        <v>2259</v>
      </c>
      <c r="AA1275" s="99"/>
      <c r="AB1275" s="99"/>
      <c r="AC1275" s="99" t="s">
        <v>2260</v>
      </c>
      <c r="AD1275" s="95"/>
      <c r="AE1275" s="113">
        <f t="shared" si="205"/>
        <v>0</v>
      </c>
      <c r="AF1275" s="74">
        <f t="shared" si="206"/>
        <v>0</v>
      </c>
      <c r="AG1275" s="74">
        <f t="shared" si="207"/>
        <v>0</v>
      </c>
      <c r="AH1275" s="74">
        <f t="shared" si="208"/>
        <v>0</v>
      </c>
      <c r="AI1275" s="74">
        <f t="shared" si="209"/>
        <v>1</v>
      </c>
      <c r="AJ1275" s="74">
        <f t="shared" si="210"/>
        <v>0</v>
      </c>
      <c r="AK1275" s="74">
        <f t="shared" si="211"/>
        <v>0</v>
      </c>
      <c r="AL1275" s="74">
        <f t="shared" si="212"/>
        <v>0</v>
      </c>
      <c r="AM1275" s="74">
        <f t="shared" si="213"/>
        <v>0</v>
      </c>
      <c r="AN1275" s="74">
        <f t="shared" si="214"/>
        <v>1</v>
      </c>
    </row>
    <row r="1276" spans="1:40" customFormat="1" ht="15.75" hidden="1">
      <c r="A1276" s="68" t="s">
        <v>478</v>
      </c>
      <c r="B1276" s="69" t="s">
        <v>2253</v>
      </c>
      <c r="C1276" s="68">
        <v>317428</v>
      </c>
      <c r="D1276" s="70" t="s">
        <v>2261</v>
      </c>
      <c r="E1276" s="70" t="s">
        <v>2255</v>
      </c>
      <c r="F1276" s="71">
        <v>1</v>
      </c>
      <c r="G1276" s="72"/>
      <c r="H1276" s="69">
        <v>1</v>
      </c>
      <c r="I1276" s="66"/>
      <c r="J1276" s="66"/>
      <c r="K1276" s="66"/>
      <c r="L1276" s="66"/>
      <c r="M1276" s="66"/>
      <c r="N1276" s="73">
        <v>2904296.75</v>
      </c>
      <c r="O1276" s="68" t="s">
        <v>1901</v>
      </c>
      <c r="P1276" s="68">
        <v>2</v>
      </c>
      <c r="Q1276" s="283" t="s">
        <v>2378</v>
      </c>
      <c r="R1276" s="347">
        <v>1</v>
      </c>
      <c r="S1276" s="347">
        <v>1</v>
      </c>
      <c r="T1276" s="95"/>
      <c r="U1276" s="95"/>
      <c r="V1276" s="95"/>
      <c r="W1276" s="99" t="s">
        <v>2262</v>
      </c>
      <c r="X1276" s="99" t="s">
        <v>2257</v>
      </c>
      <c r="Y1276" s="99" t="s">
        <v>2258</v>
      </c>
      <c r="Z1276" s="99" t="s">
        <v>2259</v>
      </c>
      <c r="AA1276" s="99"/>
      <c r="AB1276" s="99"/>
      <c r="AC1276" s="99" t="s">
        <v>2263</v>
      </c>
      <c r="AD1276" s="95"/>
      <c r="AE1276" s="113">
        <f t="shared" si="205"/>
        <v>0</v>
      </c>
      <c r="AF1276" s="74">
        <f t="shared" si="206"/>
        <v>0</v>
      </c>
      <c r="AG1276" s="74">
        <f t="shared" si="207"/>
        <v>0</v>
      </c>
      <c r="AH1276" s="74">
        <f t="shared" si="208"/>
        <v>0</v>
      </c>
      <c r="AI1276" s="74">
        <f t="shared" si="209"/>
        <v>1</v>
      </c>
      <c r="AJ1276" s="74">
        <f t="shared" si="210"/>
        <v>0</v>
      </c>
      <c r="AK1276" s="74">
        <f t="shared" si="211"/>
        <v>0</v>
      </c>
      <c r="AL1276" s="74">
        <f t="shared" si="212"/>
        <v>0</v>
      </c>
      <c r="AM1276" s="74">
        <f t="shared" si="213"/>
        <v>0</v>
      </c>
      <c r="AN1276" s="74">
        <f t="shared" si="214"/>
        <v>1</v>
      </c>
    </row>
    <row r="1277" spans="1:40" customFormat="1" ht="15.75" hidden="1">
      <c r="A1277" s="68" t="s">
        <v>478</v>
      </c>
      <c r="B1277" s="69" t="s">
        <v>2253</v>
      </c>
      <c r="C1277" s="68">
        <v>304749</v>
      </c>
      <c r="D1277" s="70" t="s">
        <v>2264</v>
      </c>
      <c r="E1277" s="70" t="s">
        <v>2255</v>
      </c>
      <c r="F1277" s="71">
        <v>1</v>
      </c>
      <c r="G1277" s="72"/>
      <c r="H1277" s="69">
        <v>1</v>
      </c>
      <c r="I1277" s="66"/>
      <c r="J1277" s="66"/>
      <c r="K1277" s="66"/>
      <c r="L1277" s="66"/>
      <c r="M1277" s="66"/>
      <c r="N1277" s="73">
        <v>5421042.5199999996</v>
      </c>
      <c r="O1277" s="68" t="s">
        <v>1901</v>
      </c>
      <c r="P1277" s="68">
        <v>2</v>
      </c>
      <c r="Q1277" s="283" t="s">
        <v>2378</v>
      </c>
      <c r="R1277" s="347">
        <v>1</v>
      </c>
      <c r="S1277" s="347">
        <v>1</v>
      </c>
      <c r="T1277" s="95"/>
      <c r="U1277" s="95"/>
      <c r="V1277" s="95"/>
      <c r="W1277" s="99" t="s">
        <v>2265</v>
      </c>
      <c r="X1277" s="99" t="s">
        <v>2257</v>
      </c>
      <c r="Y1277" s="99" t="s">
        <v>2258</v>
      </c>
      <c r="Z1277" s="99" t="s">
        <v>2259</v>
      </c>
      <c r="AA1277" s="99"/>
      <c r="AB1277" s="99"/>
      <c r="AC1277" s="99" t="s">
        <v>2263</v>
      </c>
      <c r="AD1277" s="95"/>
      <c r="AE1277" s="113">
        <f t="shared" si="205"/>
        <v>0</v>
      </c>
      <c r="AF1277" s="74">
        <f t="shared" si="206"/>
        <v>0</v>
      </c>
      <c r="AG1277" s="74">
        <f t="shared" si="207"/>
        <v>0</v>
      </c>
      <c r="AH1277" s="74">
        <f t="shared" si="208"/>
        <v>0</v>
      </c>
      <c r="AI1277" s="74">
        <f t="shared" si="209"/>
        <v>1</v>
      </c>
      <c r="AJ1277" s="74">
        <f t="shared" si="210"/>
        <v>0</v>
      </c>
      <c r="AK1277" s="74">
        <f t="shared" si="211"/>
        <v>0</v>
      </c>
      <c r="AL1277" s="74">
        <f t="shared" si="212"/>
        <v>0</v>
      </c>
      <c r="AM1277" s="74">
        <f t="shared" si="213"/>
        <v>0</v>
      </c>
      <c r="AN1277" s="74">
        <f t="shared" si="214"/>
        <v>1</v>
      </c>
    </row>
    <row r="1278" spans="1:40" customFormat="1" ht="15.75" hidden="1">
      <c r="A1278" s="68" t="s">
        <v>478</v>
      </c>
      <c r="B1278" s="69" t="s">
        <v>2253</v>
      </c>
      <c r="C1278" s="68">
        <v>304731</v>
      </c>
      <c r="D1278" s="70" t="s">
        <v>2266</v>
      </c>
      <c r="E1278" s="70" t="s">
        <v>2255</v>
      </c>
      <c r="F1278" s="71">
        <v>1</v>
      </c>
      <c r="G1278" s="72"/>
      <c r="H1278" s="69">
        <v>1</v>
      </c>
      <c r="I1278" s="66"/>
      <c r="J1278" s="66"/>
      <c r="K1278" s="66"/>
      <c r="L1278" s="66"/>
      <c r="M1278" s="66"/>
      <c r="N1278" s="73">
        <v>4255007.78</v>
      </c>
      <c r="O1278" s="68" t="s">
        <v>1901</v>
      </c>
      <c r="P1278" s="68">
        <v>2</v>
      </c>
      <c r="Q1278" s="283" t="s">
        <v>2378</v>
      </c>
      <c r="R1278" s="347">
        <v>1</v>
      </c>
      <c r="S1278" s="347">
        <v>1</v>
      </c>
      <c r="T1278" s="95"/>
      <c r="U1278" s="95"/>
      <c r="V1278" s="95"/>
      <c r="W1278" s="99" t="s">
        <v>2267</v>
      </c>
      <c r="X1278" s="99" t="s">
        <v>2257</v>
      </c>
      <c r="Y1278" s="99" t="s">
        <v>2258</v>
      </c>
      <c r="Z1278" s="99" t="s">
        <v>2259</v>
      </c>
      <c r="AA1278" s="99"/>
      <c r="AB1278" s="99"/>
      <c r="AC1278" s="99" t="s">
        <v>2263</v>
      </c>
      <c r="AD1278" s="95"/>
      <c r="AE1278" s="113">
        <f t="shared" si="205"/>
        <v>0</v>
      </c>
      <c r="AF1278" s="74">
        <f t="shared" si="206"/>
        <v>0</v>
      </c>
      <c r="AG1278" s="74">
        <f t="shared" si="207"/>
        <v>0</v>
      </c>
      <c r="AH1278" s="74">
        <f t="shared" si="208"/>
        <v>0</v>
      </c>
      <c r="AI1278" s="74">
        <f t="shared" si="209"/>
        <v>1</v>
      </c>
      <c r="AJ1278" s="74">
        <f t="shared" si="210"/>
        <v>0</v>
      </c>
      <c r="AK1278" s="74">
        <f t="shared" si="211"/>
        <v>0</v>
      </c>
      <c r="AL1278" s="74">
        <f t="shared" si="212"/>
        <v>0</v>
      </c>
      <c r="AM1278" s="74">
        <f t="shared" si="213"/>
        <v>0</v>
      </c>
      <c r="AN1278" s="74">
        <f t="shared" si="214"/>
        <v>1</v>
      </c>
    </row>
    <row r="1279" spans="1:40" customFormat="1" ht="15.75" hidden="1">
      <c r="A1279" s="68" t="s">
        <v>478</v>
      </c>
      <c r="B1279" s="68" t="s">
        <v>2253</v>
      </c>
      <c r="C1279" s="68">
        <v>304709</v>
      </c>
      <c r="D1279" s="70" t="s">
        <v>2268</v>
      </c>
      <c r="E1279" s="70" t="s">
        <v>2269</v>
      </c>
      <c r="F1279" s="71">
        <v>2</v>
      </c>
      <c r="G1279" s="72"/>
      <c r="H1279" s="80">
        <v>1</v>
      </c>
      <c r="I1279" s="66"/>
      <c r="J1279" s="66"/>
      <c r="K1279" s="66"/>
      <c r="L1279" s="66"/>
      <c r="M1279" s="66"/>
      <c r="N1279" s="73">
        <v>4335897.3899999997</v>
      </c>
      <c r="O1279" s="68" t="s">
        <v>1901</v>
      </c>
      <c r="P1279" s="68">
        <v>2</v>
      </c>
      <c r="Q1279" s="283" t="s">
        <v>2378</v>
      </c>
      <c r="R1279" s="347">
        <v>1</v>
      </c>
      <c r="S1279" s="347">
        <v>1</v>
      </c>
      <c r="T1279" s="95"/>
      <c r="U1279" s="95"/>
      <c r="V1279" s="95"/>
      <c r="W1279" s="99" t="s">
        <v>2270</v>
      </c>
      <c r="X1279" s="99" t="s">
        <v>2257</v>
      </c>
      <c r="Y1279" s="99" t="s">
        <v>2258</v>
      </c>
      <c r="Z1279" s="99" t="s">
        <v>2259</v>
      </c>
      <c r="AA1279" s="99"/>
      <c r="AB1279" s="99"/>
      <c r="AC1279" s="99" t="s">
        <v>2271</v>
      </c>
      <c r="AD1279" s="95"/>
      <c r="AE1279" s="113">
        <f t="shared" si="205"/>
        <v>0</v>
      </c>
      <c r="AF1279" s="74">
        <f t="shared" si="206"/>
        <v>0</v>
      </c>
      <c r="AG1279" s="74">
        <f t="shared" si="207"/>
        <v>0</v>
      </c>
      <c r="AH1279" s="74">
        <f t="shared" si="208"/>
        <v>0</v>
      </c>
      <c r="AI1279" s="74">
        <f t="shared" si="209"/>
        <v>1</v>
      </c>
      <c r="AJ1279" s="74">
        <f t="shared" si="210"/>
        <v>0</v>
      </c>
      <c r="AK1279" s="74">
        <f t="shared" si="211"/>
        <v>0</v>
      </c>
      <c r="AL1279" s="74">
        <f t="shared" si="212"/>
        <v>0</v>
      </c>
      <c r="AM1279" s="74">
        <f t="shared" si="213"/>
        <v>0</v>
      </c>
      <c r="AN1279" s="74">
        <f t="shared" si="214"/>
        <v>1</v>
      </c>
    </row>
    <row r="1280" spans="1:40" customFormat="1" ht="15.75" hidden="1">
      <c r="A1280" s="68" t="s">
        <v>478</v>
      </c>
      <c r="B1280" s="69" t="s">
        <v>2253</v>
      </c>
      <c r="C1280" s="68">
        <v>304744</v>
      </c>
      <c r="D1280" s="70" t="s">
        <v>1264</v>
      </c>
      <c r="E1280" s="70" t="s">
        <v>152</v>
      </c>
      <c r="F1280" s="71">
        <v>2</v>
      </c>
      <c r="G1280" s="72"/>
      <c r="H1280" s="69">
        <v>1</v>
      </c>
      <c r="I1280" s="66"/>
      <c r="J1280" s="66"/>
      <c r="K1280" s="66"/>
      <c r="L1280" s="66"/>
      <c r="M1280" s="66"/>
      <c r="N1280" s="73">
        <v>3571779.59</v>
      </c>
      <c r="O1280" s="68" t="s">
        <v>1901</v>
      </c>
      <c r="P1280" s="68">
        <v>2</v>
      </c>
      <c r="Q1280" s="283" t="s">
        <v>2378</v>
      </c>
      <c r="R1280" s="347">
        <v>1</v>
      </c>
      <c r="S1280" s="347">
        <v>1</v>
      </c>
      <c r="T1280" s="95"/>
      <c r="U1280" s="95"/>
      <c r="V1280" s="95"/>
      <c r="W1280" s="99" t="s">
        <v>2272</v>
      </c>
      <c r="X1280" s="99" t="s">
        <v>2257</v>
      </c>
      <c r="Y1280" s="99" t="s">
        <v>2258</v>
      </c>
      <c r="Z1280" s="99" t="s">
        <v>2259</v>
      </c>
      <c r="AA1280" s="99"/>
      <c r="AB1280" s="99"/>
      <c r="AC1280" s="99" t="s">
        <v>2271</v>
      </c>
      <c r="AD1280" s="95"/>
      <c r="AE1280" s="113">
        <f t="shared" si="205"/>
        <v>0</v>
      </c>
      <c r="AF1280" s="74">
        <f t="shared" si="206"/>
        <v>0</v>
      </c>
      <c r="AG1280" s="74">
        <f t="shared" si="207"/>
        <v>0</v>
      </c>
      <c r="AH1280" s="74">
        <f t="shared" si="208"/>
        <v>0</v>
      </c>
      <c r="AI1280" s="74">
        <f t="shared" si="209"/>
        <v>1</v>
      </c>
      <c r="AJ1280" s="74">
        <f t="shared" si="210"/>
        <v>0</v>
      </c>
      <c r="AK1280" s="74">
        <f t="shared" si="211"/>
        <v>0</v>
      </c>
      <c r="AL1280" s="74">
        <f t="shared" si="212"/>
        <v>0</v>
      </c>
      <c r="AM1280" s="74">
        <f t="shared" si="213"/>
        <v>0</v>
      </c>
      <c r="AN1280" s="74">
        <f t="shared" si="214"/>
        <v>1</v>
      </c>
    </row>
    <row r="1281" spans="1:42" ht="15.75" hidden="1">
      <c r="A1281" s="68" t="s">
        <v>478</v>
      </c>
      <c r="B1281" s="69" t="s">
        <v>2253</v>
      </c>
      <c r="C1281" s="68">
        <v>304745</v>
      </c>
      <c r="D1281" s="70" t="s">
        <v>2273</v>
      </c>
      <c r="E1281" s="70" t="s">
        <v>152</v>
      </c>
      <c r="F1281" s="71">
        <v>2</v>
      </c>
      <c r="G1281" s="72"/>
      <c r="H1281" s="69">
        <v>1</v>
      </c>
      <c r="I1281" s="66"/>
      <c r="J1281" s="66"/>
      <c r="K1281" s="66"/>
      <c r="L1281" s="66"/>
      <c r="M1281" s="66"/>
      <c r="N1281" s="73">
        <v>3924975.51</v>
      </c>
      <c r="O1281" s="68" t="s">
        <v>1901</v>
      </c>
      <c r="P1281" s="68">
        <v>2</v>
      </c>
      <c r="Q1281" s="283" t="s">
        <v>2378</v>
      </c>
      <c r="R1281" s="347">
        <v>1</v>
      </c>
      <c r="S1281" s="347">
        <v>1</v>
      </c>
      <c r="T1281" s="95"/>
      <c r="U1281" s="95"/>
      <c r="V1281" s="95"/>
      <c r="W1281" s="99" t="s">
        <v>2274</v>
      </c>
      <c r="X1281" s="99" t="s">
        <v>2257</v>
      </c>
      <c r="Y1281" s="99" t="s">
        <v>2258</v>
      </c>
      <c r="Z1281" s="99" t="s">
        <v>2259</v>
      </c>
      <c r="AA1281" s="99"/>
      <c r="AB1281" s="99"/>
      <c r="AC1281" s="99" t="s">
        <v>2271</v>
      </c>
      <c r="AD1281" s="95"/>
      <c r="AE1281" s="113">
        <f t="shared" si="205"/>
        <v>0</v>
      </c>
      <c r="AF1281" s="74">
        <f t="shared" si="206"/>
        <v>0</v>
      </c>
      <c r="AG1281" s="74">
        <f t="shared" si="207"/>
        <v>0</v>
      </c>
      <c r="AH1281" s="74">
        <f t="shared" si="208"/>
        <v>0</v>
      </c>
      <c r="AI1281" s="74">
        <f t="shared" si="209"/>
        <v>1</v>
      </c>
      <c r="AJ1281" s="74">
        <f t="shared" si="210"/>
        <v>0</v>
      </c>
      <c r="AK1281" s="74">
        <f t="shared" si="211"/>
        <v>0</v>
      </c>
      <c r="AL1281" s="74">
        <f t="shared" si="212"/>
        <v>0</v>
      </c>
      <c r="AM1281" s="74">
        <f t="shared" si="213"/>
        <v>0</v>
      </c>
      <c r="AN1281" s="74">
        <f t="shared" si="214"/>
        <v>1</v>
      </c>
      <c r="AP1281"/>
    </row>
    <row r="1282" spans="1:42" ht="15.75" hidden="1">
      <c r="A1282" s="68" t="s">
        <v>478</v>
      </c>
      <c r="B1282" s="68" t="s">
        <v>2253</v>
      </c>
      <c r="C1282" s="68">
        <v>317402</v>
      </c>
      <c r="D1282" s="70" t="s">
        <v>2275</v>
      </c>
      <c r="E1282" s="70" t="s">
        <v>2276</v>
      </c>
      <c r="F1282" s="71">
        <v>2</v>
      </c>
      <c r="G1282" s="72"/>
      <c r="H1282" s="80">
        <v>1</v>
      </c>
      <c r="I1282" s="66"/>
      <c r="J1282" s="66"/>
      <c r="K1282" s="66"/>
      <c r="L1282" s="66"/>
      <c r="M1282" s="66"/>
      <c r="N1282" s="73">
        <v>2315300.8199999998</v>
      </c>
      <c r="O1282" s="68" t="s">
        <v>1901</v>
      </c>
      <c r="P1282" s="68">
        <v>2</v>
      </c>
      <c r="Q1282" s="95" t="s">
        <v>2378</v>
      </c>
      <c r="R1282" s="347">
        <v>1</v>
      </c>
      <c r="S1282" s="347">
        <v>1</v>
      </c>
      <c r="T1282" s="95"/>
      <c r="U1282" s="95"/>
      <c r="V1282" s="95"/>
      <c r="W1282" s="99" t="s">
        <v>2277</v>
      </c>
      <c r="X1282" s="99" t="s">
        <v>2257</v>
      </c>
      <c r="Y1282" s="99" t="s">
        <v>2258</v>
      </c>
      <c r="Z1282" s="99" t="s">
        <v>2259</v>
      </c>
      <c r="AA1282" s="99"/>
      <c r="AB1282" s="99"/>
      <c r="AC1282" s="99" t="s">
        <v>2271</v>
      </c>
      <c r="AD1282" s="95"/>
      <c r="AE1282" s="113">
        <f t="shared" si="205"/>
        <v>0</v>
      </c>
      <c r="AF1282" s="74">
        <f t="shared" si="206"/>
        <v>0</v>
      </c>
      <c r="AG1282" s="74">
        <f t="shared" si="207"/>
        <v>0</v>
      </c>
      <c r="AH1282" s="74">
        <f t="shared" si="208"/>
        <v>0</v>
      </c>
      <c r="AI1282" s="74">
        <f t="shared" si="209"/>
        <v>1</v>
      </c>
      <c r="AJ1282" s="74">
        <f t="shared" si="210"/>
        <v>0</v>
      </c>
      <c r="AK1282" s="74">
        <f t="shared" si="211"/>
        <v>0</v>
      </c>
      <c r="AL1282" s="74">
        <f t="shared" si="212"/>
        <v>0</v>
      </c>
      <c r="AM1282" s="74">
        <f t="shared" si="213"/>
        <v>0</v>
      </c>
      <c r="AN1282" s="74">
        <f t="shared" si="214"/>
        <v>1</v>
      </c>
      <c r="AP1282"/>
    </row>
    <row r="1283" spans="1:42" ht="15.75" hidden="1">
      <c r="A1283" s="69" t="s">
        <v>478</v>
      </c>
      <c r="B1283" s="69" t="s">
        <v>2278</v>
      </c>
      <c r="C1283" s="69">
        <v>340297</v>
      </c>
      <c r="D1283" s="81" t="s">
        <v>2279</v>
      </c>
      <c r="E1283" s="81" t="s">
        <v>2280</v>
      </c>
      <c r="F1283" s="69">
        <v>1</v>
      </c>
      <c r="G1283" s="69"/>
      <c r="H1283" s="69">
        <v>1</v>
      </c>
      <c r="I1283" s="66"/>
      <c r="J1283" s="66"/>
      <c r="K1283" s="66"/>
      <c r="L1283" s="66"/>
      <c r="M1283" s="66"/>
      <c r="N1283" s="73">
        <v>2716825.75</v>
      </c>
      <c r="O1283" s="68" t="s">
        <v>1901</v>
      </c>
      <c r="P1283" s="68">
        <v>2</v>
      </c>
      <c r="Q1283" s="95" t="s">
        <v>2378</v>
      </c>
      <c r="R1283" s="354">
        <v>1</v>
      </c>
      <c r="S1283" s="100">
        <v>1</v>
      </c>
      <c r="T1283" s="95"/>
      <c r="U1283" s="432" t="s">
        <v>3561</v>
      </c>
      <c r="V1283" s="433"/>
      <c r="W1283" s="433" t="s">
        <v>3562</v>
      </c>
      <c r="X1283" s="95"/>
      <c r="Y1283" s="95"/>
      <c r="Z1283" s="95"/>
      <c r="AA1283" s="95"/>
      <c r="AB1283" s="95"/>
      <c r="AC1283" s="95"/>
      <c r="AD1283" s="95"/>
      <c r="AE1283" s="113">
        <f t="shared" si="205"/>
        <v>0</v>
      </c>
      <c r="AF1283" s="74">
        <f t="shared" si="206"/>
        <v>0</v>
      </c>
      <c r="AG1283" s="74">
        <f t="shared" si="207"/>
        <v>0</v>
      </c>
      <c r="AH1283" s="74">
        <f t="shared" si="208"/>
        <v>0</v>
      </c>
      <c r="AI1283" s="74">
        <f t="shared" si="209"/>
        <v>1</v>
      </c>
      <c r="AJ1283" s="74">
        <f t="shared" si="210"/>
        <v>0</v>
      </c>
      <c r="AK1283" s="74">
        <f t="shared" si="211"/>
        <v>0</v>
      </c>
      <c r="AL1283" s="74">
        <f t="shared" si="212"/>
        <v>0</v>
      </c>
      <c r="AM1283" s="74">
        <f t="shared" si="213"/>
        <v>0</v>
      </c>
      <c r="AN1283" s="74">
        <f t="shared" si="214"/>
        <v>1</v>
      </c>
      <c r="AP1283"/>
    </row>
    <row r="1284" spans="1:42" ht="15.75" hidden="1">
      <c r="A1284" s="69" t="s">
        <v>478</v>
      </c>
      <c r="B1284" s="69" t="s">
        <v>2278</v>
      </c>
      <c r="C1284" s="69">
        <v>304728</v>
      </c>
      <c r="D1284" s="81" t="s">
        <v>2281</v>
      </c>
      <c r="E1284" s="81" t="s">
        <v>2280</v>
      </c>
      <c r="F1284" s="69">
        <v>1</v>
      </c>
      <c r="G1284" s="69"/>
      <c r="H1284" s="69">
        <v>1</v>
      </c>
      <c r="I1284" s="66"/>
      <c r="J1284" s="66"/>
      <c r="K1284" s="66"/>
      <c r="L1284" s="66"/>
      <c r="M1284" s="66"/>
      <c r="N1284" s="73">
        <v>1313237.32</v>
      </c>
      <c r="O1284" s="68" t="s">
        <v>1901</v>
      </c>
      <c r="P1284" s="68">
        <v>2</v>
      </c>
      <c r="Q1284" s="95" t="s">
        <v>2378</v>
      </c>
      <c r="R1284" s="354">
        <v>1</v>
      </c>
      <c r="S1284" s="100">
        <v>1</v>
      </c>
      <c r="T1284" s="95"/>
      <c r="U1284" s="432" t="s">
        <v>3563</v>
      </c>
      <c r="V1284" s="433"/>
      <c r="W1284" s="433"/>
      <c r="X1284" s="95"/>
      <c r="Y1284" s="95"/>
      <c r="Z1284" s="95"/>
      <c r="AA1284" s="95"/>
      <c r="AB1284" s="95"/>
      <c r="AC1284" s="95"/>
      <c r="AD1284" s="95"/>
      <c r="AE1284" s="113">
        <f t="shared" si="205"/>
        <v>0</v>
      </c>
      <c r="AF1284" s="74">
        <f t="shared" si="206"/>
        <v>0</v>
      </c>
      <c r="AG1284" s="74">
        <f t="shared" si="207"/>
        <v>0</v>
      </c>
      <c r="AH1284" s="74">
        <f t="shared" si="208"/>
        <v>0</v>
      </c>
      <c r="AI1284" s="74">
        <f t="shared" si="209"/>
        <v>1</v>
      </c>
      <c r="AJ1284" s="74">
        <f t="shared" si="210"/>
        <v>0</v>
      </c>
      <c r="AK1284" s="74">
        <f t="shared" si="211"/>
        <v>0</v>
      </c>
      <c r="AL1284" s="74">
        <f t="shared" si="212"/>
        <v>0</v>
      </c>
      <c r="AM1284" s="74">
        <f t="shared" si="213"/>
        <v>0</v>
      </c>
      <c r="AN1284" s="74">
        <f t="shared" si="214"/>
        <v>1</v>
      </c>
      <c r="AP1284"/>
    </row>
    <row r="1285" spans="1:42" ht="15.75" hidden="1">
      <c r="A1285" s="69" t="s">
        <v>478</v>
      </c>
      <c r="B1285" s="69" t="s">
        <v>2278</v>
      </c>
      <c r="C1285" s="69">
        <v>304723</v>
      </c>
      <c r="D1285" s="81" t="s">
        <v>2282</v>
      </c>
      <c r="E1285" s="81" t="s">
        <v>2280</v>
      </c>
      <c r="F1285" s="69">
        <v>1</v>
      </c>
      <c r="G1285" s="69"/>
      <c r="H1285" s="69">
        <v>1</v>
      </c>
      <c r="I1285" s="66"/>
      <c r="J1285" s="66"/>
      <c r="K1285" s="66"/>
      <c r="L1285" s="66"/>
      <c r="M1285" s="66"/>
      <c r="N1285" s="73">
        <v>1247694.45</v>
      </c>
      <c r="O1285" s="68" t="s">
        <v>1901</v>
      </c>
      <c r="P1285" s="68">
        <v>2</v>
      </c>
      <c r="Q1285" s="95" t="s">
        <v>2378</v>
      </c>
      <c r="R1285" s="354">
        <v>1</v>
      </c>
      <c r="S1285" s="100">
        <v>1</v>
      </c>
      <c r="T1285" s="95"/>
      <c r="U1285" s="434" t="s">
        <v>3563</v>
      </c>
      <c r="V1285" s="433"/>
      <c r="W1285" s="433"/>
      <c r="X1285" s="95"/>
      <c r="Y1285" s="95"/>
      <c r="Z1285" s="95"/>
      <c r="AA1285" s="95"/>
      <c r="AB1285" s="95"/>
      <c r="AC1285" s="95"/>
      <c r="AD1285" s="95"/>
      <c r="AE1285" s="113">
        <f t="shared" si="205"/>
        <v>0</v>
      </c>
      <c r="AF1285" s="74">
        <f t="shared" si="206"/>
        <v>0</v>
      </c>
      <c r="AG1285" s="74">
        <f t="shared" si="207"/>
        <v>0</v>
      </c>
      <c r="AH1285" s="74">
        <f t="shared" si="208"/>
        <v>0</v>
      </c>
      <c r="AI1285" s="74">
        <f t="shared" si="209"/>
        <v>1</v>
      </c>
      <c r="AJ1285" s="74">
        <f t="shared" si="210"/>
        <v>0</v>
      </c>
      <c r="AK1285" s="74">
        <f t="shared" si="211"/>
        <v>0</v>
      </c>
      <c r="AL1285" s="74">
        <f t="shared" si="212"/>
        <v>0</v>
      </c>
      <c r="AM1285" s="74">
        <f t="shared" si="213"/>
        <v>0</v>
      </c>
      <c r="AN1285" s="74">
        <f t="shared" si="214"/>
        <v>1</v>
      </c>
      <c r="AP1285"/>
    </row>
    <row r="1286" spans="1:42" ht="63">
      <c r="A1286" s="68" t="s">
        <v>478</v>
      </c>
      <c r="B1286" s="68" t="s">
        <v>2283</v>
      </c>
      <c r="C1286" s="68">
        <v>304865</v>
      </c>
      <c r="D1286" s="70" t="s">
        <v>2284</v>
      </c>
      <c r="E1286" s="70" t="s">
        <v>2285</v>
      </c>
      <c r="F1286" s="71">
        <v>2</v>
      </c>
      <c r="G1286" s="72"/>
      <c r="H1286" s="80">
        <v>1</v>
      </c>
      <c r="I1286" s="66"/>
      <c r="J1286" s="66"/>
      <c r="K1286" s="66"/>
      <c r="L1286" s="66"/>
      <c r="M1286" s="66"/>
      <c r="N1286" s="73">
        <v>2627484.1</v>
      </c>
      <c r="O1286" s="68" t="s">
        <v>1900</v>
      </c>
      <c r="P1286" s="68">
        <v>2</v>
      </c>
      <c r="Q1286" s="95" t="s">
        <v>2378</v>
      </c>
      <c r="R1286" s="218">
        <v>1</v>
      </c>
      <c r="S1286" s="218">
        <v>1</v>
      </c>
      <c r="T1286" s="219" t="s">
        <v>2286</v>
      </c>
      <c r="U1286" s="220"/>
      <c r="V1286" s="221" t="s">
        <v>2287</v>
      </c>
      <c r="W1286" s="221" t="s">
        <v>2287</v>
      </c>
      <c r="X1286" s="222">
        <v>43182</v>
      </c>
      <c r="Y1286" s="222">
        <v>43195</v>
      </c>
      <c r="Z1286" s="222">
        <v>43207</v>
      </c>
      <c r="AA1286" s="222">
        <v>43215</v>
      </c>
      <c r="AB1286" s="219" t="s">
        <v>2288</v>
      </c>
      <c r="AC1286" s="223" t="s">
        <v>2289</v>
      </c>
      <c r="AD1286" s="224">
        <v>2596626.5299999998</v>
      </c>
      <c r="AE1286" s="113">
        <f t="shared" si="205"/>
        <v>0</v>
      </c>
      <c r="AF1286" s="74">
        <f t="shared" si="206"/>
        <v>0</v>
      </c>
      <c r="AG1286" s="74">
        <f t="shared" si="207"/>
        <v>0</v>
      </c>
      <c r="AH1286" s="74">
        <f t="shared" si="208"/>
        <v>0</v>
      </c>
      <c r="AI1286" s="74">
        <f t="shared" si="209"/>
        <v>1</v>
      </c>
      <c r="AJ1286" s="74">
        <f t="shared" si="210"/>
        <v>0</v>
      </c>
      <c r="AK1286" s="74">
        <f t="shared" si="211"/>
        <v>0</v>
      </c>
      <c r="AL1286" s="74">
        <f t="shared" si="212"/>
        <v>0</v>
      </c>
      <c r="AM1286" s="74">
        <f t="shared" si="213"/>
        <v>0</v>
      </c>
      <c r="AN1286" s="74">
        <f t="shared" si="214"/>
        <v>1</v>
      </c>
      <c r="AP1286" s="359" t="s">
        <v>3548</v>
      </c>
    </row>
    <row r="1287" spans="1:42" ht="63">
      <c r="A1287" s="68" t="s">
        <v>478</v>
      </c>
      <c r="B1287" s="68" t="s">
        <v>2283</v>
      </c>
      <c r="C1287" s="68">
        <v>304869</v>
      </c>
      <c r="D1287" s="70" t="s">
        <v>2290</v>
      </c>
      <c r="E1287" s="70" t="s">
        <v>2285</v>
      </c>
      <c r="F1287" s="71">
        <v>2</v>
      </c>
      <c r="G1287" s="72"/>
      <c r="H1287" s="80">
        <v>1</v>
      </c>
      <c r="I1287" s="66"/>
      <c r="J1287" s="66"/>
      <c r="K1287" s="66"/>
      <c r="L1287" s="66"/>
      <c r="M1287" s="66"/>
      <c r="N1287" s="73">
        <v>1144311.01</v>
      </c>
      <c r="O1287" s="68" t="s">
        <v>1900</v>
      </c>
      <c r="P1287" s="68">
        <v>2</v>
      </c>
      <c r="Q1287" s="95" t="s">
        <v>2378</v>
      </c>
      <c r="R1287" s="218">
        <v>1</v>
      </c>
      <c r="S1287" s="218">
        <v>1</v>
      </c>
      <c r="T1287" s="219" t="s">
        <v>2291</v>
      </c>
      <c r="U1287" s="220"/>
      <c r="V1287" s="221" t="s">
        <v>2292</v>
      </c>
      <c r="W1287" s="221" t="s">
        <v>2292</v>
      </c>
      <c r="X1287" s="222">
        <v>43182</v>
      </c>
      <c r="Y1287" s="222">
        <v>43195</v>
      </c>
      <c r="Z1287" s="222">
        <v>43207</v>
      </c>
      <c r="AA1287" s="222">
        <v>43215</v>
      </c>
      <c r="AB1287" s="219" t="s">
        <v>2288</v>
      </c>
      <c r="AC1287" s="223" t="s">
        <v>2289</v>
      </c>
      <c r="AD1287" s="225">
        <v>1130069.3600000001</v>
      </c>
      <c r="AE1287" s="113">
        <f t="shared" si="205"/>
        <v>0</v>
      </c>
      <c r="AF1287" s="74">
        <f t="shared" si="206"/>
        <v>0</v>
      </c>
      <c r="AG1287" s="74">
        <f t="shared" si="207"/>
        <v>0</v>
      </c>
      <c r="AH1287" s="74">
        <f t="shared" si="208"/>
        <v>0</v>
      </c>
      <c r="AI1287" s="74">
        <f t="shared" si="209"/>
        <v>1</v>
      </c>
      <c r="AJ1287" s="74">
        <f t="shared" si="210"/>
        <v>0</v>
      </c>
      <c r="AK1287" s="74">
        <f t="shared" si="211"/>
        <v>0</v>
      </c>
      <c r="AL1287" s="74">
        <f t="shared" si="212"/>
        <v>0</v>
      </c>
      <c r="AM1287" s="74">
        <f t="shared" si="213"/>
        <v>0</v>
      </c>
      <c r="AN1287" s="74">
        <f t="shared" si="214"/>
        <v>1</v>
      </c>
      <c r="AP1287" s="359" t="s">
        <v>3548</v>
      </c>
    </row>
    <row r="1288" spans="1:42" ht="63">
      <c r="A1288" s="68" t="s">
        <v>478</v>
      </c>
      <c r="B1288" s="68" t="s">
        <v>2283</v>
      </c>
      <c r="C1288" s="68">
        <v>304919</v>
      </c>
      <c r="D1288" s="70" t="s">
        <v>2293</v>
      </c>
      <c r="E1288" s="70" t="s">
        <v>2285</v>
      </c>
      <c r="F1288" s="71">
        <v>2</v>
      </c>
      <c r="G1288" s="72"/>
      <c r="H1288" s="80">
        <v>1</v>
      </c>
      <c r="I1288" s="66"/>
      <c r="J1288" s="66"/>
      <c r="K1288" s="66"/>
      <c r="L1288" s="66"/>
      <c r="M1288" s="66"/>
      <c r="N1288" s="73">
        <v>1519924.76</v>
      </c>
      <c r="O1288" s="68" t="s">
        <v>1900</v>
      </c>
      <c r="P1288" s="68">
        <v>2</v>
      </c>
      <c r="Q1288" s="95" t="s">
        <v>2378</v>
      </c>
      <c r="R1288" s="218">
        <v>1</v>
      </c>
      <c r="S1288" s="218">
        <v>1</v>
      </c>
      <c r="T1288" s="219" t="s">
        <v>2291</v>
      </c>
      <c r="U1288" s="220"/>
      <c r="V1288" s="221" t="s">
        <v>2292</v>
      </c>
      <c r="W1288" s="221" t="s">
        <v>2292</v>
      </c>
      <c r="X1288" s="222">
        <v>43182</v>
      </c>
      <c r="Y1288" s="222">
        <v>43195</v>
      </c>
      <c r="Z1288" s="222">
        <v>43207</v>
      </c>
      <c r="AA1288" s="222">
        <v>43215</v>
      </c>
      <c r="AB1288" s="219" t="s">
        <v>2288</v>
      </c>
      <c r="AC1288" s="223" t="s">
        <v>2289</v>
      </c>
      <c r="AD1288" s="225">
        <v>1502002.64</v>
      </c>
      <c r="AE1288" s="113">
        <f t="shared" si="205"/>
        <v>0</v>
      </c>
      <c r="AF1288" s="74">
        <f t="shared" si="206"/>
        <v>0</v>
      </c>
      <c r="AG1288" s="74">
        <f t="shared" si="207"/>
        <v>0</v>
      </c>
      <c r="AH1288" s="74">
        <f t="shared" si="208"/>
        <v>0</v>
      </c>
      <c r="AI1288" s="74">
        <f t="shared" si="209"/>
        <v>1</v>
      </c>
      <c r="AJ1288" s="74">
        <f t="shared" si="210"/>
        <v>0</v>
      </c>
      <c r="AK1288" s="74">
        <f t="shared" si="211"/>
        <v>0</v>
      </c>
      <c r="AL1288" s="74">
        <f t="shared" si="212"/>
        <v>0</v>
      </c>
      <c r="AM1288" s="74">
        <f t="shared" si="213"/>
        <v>0</v>
      </c>
      <c r="AN1288" s="74">
        <f t="shared" si="214"/>
        <v>1</v>
      </c>
      <c r="AP1288" s="359" t="s">
        <v>3548</v>
      </c>
    </row>
    <row r="1289" spans="1:42" ht="63">
      <c r="A1289" s="68" t="s">
        <v>478</v>
      </c>
      <c r="B1289" s="68" t="s">
        <v>2283</v>
      </c>
      <c r="C1289" s="68">
        <v>340306</v>
      </c>
      <c r="D1289" s="70" t="s">
        <v>2294</v>
      </c>
      <c r="E1289" s="70" t="s">
        <v>2285</v>
      </c>
      <c r="F1289" s="71">
        <v>2</v>
      </c>
      <c r="G1289" s="72"/>
      <c r="H1289" s="80">
        <v>1</v>
      </c>
      <c r="I1289" s="66"/>
      <c r="J1289" s="66"/>
      <c r="K1289" s="66"/>
      <c r="L1289" s="66"/>
      <c r="M1289" s="66"/>
      <c r="N1289" s="73">
        <v>1438901.82</v>
      </c>
      <c r="O1289" s="68" t="s">
        <v>1900</v>
      </c>
      <c r="P1289" s="68">
        <v>2</v>
      </c>
      <c r="Q1289" s="95" t="s">
        <v>2378</v>
      </c>
      <c r="R1289" s="218">
        <v>1</v>
      </c>
      <c r="S1289" s="218">
        <v>1</v>
      </c>
      <c r="T1289" s="219" t="s">
        <v>2286</v>
      </c>
      <c r="U1289" s="220"/>
      <c r="V1289" s="221" t="s">
        <v>2287</v>
      </c>
      <c r="W1289" s="221" t="s">
        <v>2287</v>
      </c>
      <c r="X1289" s="222">
        <v>43182</v>
      </c>
      <c r="Y1289" s="222">
        <v>43195</v>
      </c>
      <c r="Z1289" s="222">
        <v>43207</v>
      </c>
      <c r="AA1289" s="222">
        <v>43215</v>
      </c>
      <c r="AB1289" s="219" t="s">
        <v>2288</v>
      </c>
      <c r="AC1289" s="223" t="s">
        <v>2289</v>
      </c>
      <c r="AD1289" s="225">
        <v>1422202.03</v>
      </c>
      <c r="AE1289" s="113">
        <f t="shared" si="205"/>
        <v>0</v>
      </c>
      <c r="AF1289" s="74">
        <f t="shared" si="206"/>
        <v>0</v>
      </c>
      <c r="AG1289" s="74">
        <f t="shared" si="207"/>
        <v>0</v>
      </c>
      <c r="AH1289" s="74">
        <f t="shared" si="208"/>
        <v>0</v>
      </c>
      <c r="AI1289" s="74">
        <f t="shared" si="209"/>
        <v>1</v>
      </c>
      <c r="AJ1289" s="74">
        <f t="shared" si="210"/>
        <v>0</v>
      </c>
      <c r="AK1289" s="74">
        <f t="shared" si="211"/>
        <v>0</v>
      </c>
      <c r="AL1289" s="74">
        <f t="shared" si="212"/>
        <v>0</v>
      </c>
      <c r="AM1289" s="74">
        <f t="shared" si="213"/>
        <v>0</v>
      </c>
      <c r="AN1289" s="74">
        <f t="shared" si="214"/>
        <v>1</v>
      </c>
      <c r="AP1289" s="359" t="s">
        <v>3548</v>
      </c>
    </row>
    <row r="1290" spans="1:42" ht="47.25" hidden="1">
      <c r="A1290" s="68" t="s">
        <v>478</v>
      </c>
      <c r="B1290" s="68" t="s">
        <v>2295</v>
      </c>
      <c r="C1290" s="68">
        <v>340337</v>
      </c>
      <c r="D1290" s="70" t="s">
        <v>2296</v>
      </c>
      <c r="E1290" s="70" t="s">
        <v>2297</v>
      </c>
      <c r="F1290" s="71">
        <v>1</v>
      </c>
      <c r="G1290" s="72"/>
      <c r="H1290" s="80">
        <v>1</v>
      </c>
      <c r="I1290" s="66"/>
      <c r="J1290" s="66"/>
      <c r="K1290" s="66"/>
      <c r="L1290" s="66"/>
      <c r="M1290" s="66"/>
      <c r="N1290" s="73">
        <v>2762431.87</v>
      </c>
      <c r="O1290" s="68" t="s">
        <v>1901</v>
      </c>
      <c r="P1290" s="68">
        <v>2</v>
      </c>
      <c r="Q1290" s="95" t="s">
        <v>2378</v>
      </c>
      <c r="R1290" s="354">
        <v>1</v>
      </c>
      <c r="S1290" s="226">
        <v>1</v>
      </c>
      <c r="T1290" s="227" t="s">
        <v>2298</v>
      </c>
      <c r="U1290" s="95"/>
      <c r="V1290" s="112" t="s">
        <v>2299</v>
      </c>
      <c r="W1290" s="112" t="s">
        <v>2299</v>
      </c>
      <c r="X1290" s="228">
        <v>43183</v>
      </c>
      <c r="Y1290" s="228">
        <v>43222</v>
      </c>
      <c r="Z1290" s="228">
        <v>43236</v>
      </c>
      <c r="AA1290" s="228">
        <v>43262</v>
      </c>
      <c r="AB1290" s="229" t="s">
        <v>2300</v>
      </c>
      <c r="AC1290" s="229" t="s">
        <v>2301</v>
      </c>
      <c r="AD1290" s="229">
        <v>1818553.25</v>
      </c>
      <c r="AE1290" s="113">
        <f t="shared" si="205"/>
        <v>0</v>
      </c>
      <c r="AF1290" s="74">
        <f t="shared" si="206"/>
        <v>0</v>
      </c>
      <c r="AG1290" s="74">
        <f t="shared" si="207"/>
        <v>0</v>
      </c>
      <c r="AH1290" s="74">
        <f t="shared" si="208"/>
        <v>0</v>
      </c>
      <c r="AI1290" s="74">
        <f t="shared" si="209"/>
        <v>1</v>
      </c>
      <c r="AJ1290" s="74">
        <f t="shared" si="210"/>
        <v>0</v>
      </c>
      <c r="AK1290" s="74">
        <f t="shared" si="211"/>
        <v>0</v>
      </c>
      <c r="AL1290" s="74">
        <f t="shared" si="212"/>
        <v>0</v>
      </c>
      <c r="AM1290" s="74">
        <f t="shared" si="213"/>
        <v>0</v>
      </c>
      <c r="AN1290" s="74">
        <f t="shared" si="214"/>
        <v>1</v>
      </c>
      <c r="AP1290"/>
    </row>
    <row r="1291" spans="1:42" ht="47.25" hidden="1">
      <c r="A1291" s="68" t="s">
        <v>478</v>
      </c>
      <c r="B1291" s="68" t="s">
        <v>2295</v>
      </c>
      <c r="C1291" s="68">
        <v>304756</v>
      </c>
      <c r="D1291" s="70" t="s">
        <v>546</v>
      </c>
      <c r="E1291" s="70" t="s">
        <v>2297</v>
      </c>
      <c r="F1291" s="71">
        <v>1</v>
      </c>
      <c r="G1291" s="72"/>
      <c r="H1291" s="80">
        <v>1</v>
      </c>
      <c r="I1291" s="66"/>
      <c r="J1291" s="66"/>
      <c r="K1291" s="66"/>
      <c r="L1291" s="66"/>
      <c r="M1291" s="66"/>
      <c r="N1291" s="73">
        <v>2221583.2400000002</v>
      </c>
      <c r="O1291" s="68" t="s">
        <v>1901</v>
      </c>
      <c r="P1291" s="68">
        <v>2</v>
      </c>
      <c r="Q1291" s="95" t="s">
        <v>2378</v>
      </c>
      <c r="R1291" s="354">
        <v>0.9</v>
      </c>
      <c r="S1291" s="226">
        <v>1</v>
      </c>
      <c r="T1291" s="227" t="s">
        <v>2298</v>
      </c>
      <c r="U1291" s="95"/>
      <c r="V1291" s="112" t="s">
        <v>2299</v>
      </c>
      <c r="W1291" s="112" t="s">
        <v>2299</v>
      </c>
      <c r="X1291" s="228">
        <v>43183</v>
      </c>
      <c r="Y1291" s="228">
        <v>43222</v>
      </c>
      <c r="Z1291" s="228">
        <v>43236</v>
      </c>
      <c r="AA1291" s="228">
        <v>43262</v>
      </c>
      <c r="AB1291" s="229" t="s">
        <v>2300</v>
      </c>
      <c r="AC1291" s="229" t="s">
        <v>2301</v>
      </c>
      <c r="AD1291" s="229">
        <v>1949719.39</v>
      </c>
      <c r="AE1291" s="113">
        <f t="shared" si="205"/>
        <v>0</v>
      </c>
      <c r="AF1291" s="74">
        <f t="shared" si="206"/>
        <v>0</v>
      </c>
      <c r="AG1291" s="74">
        <f t="shared" si="207"/>
        <v>0</v>
      </c>
      <c r="AH1291" s="74">
        <f t="shared" si="208"/>
        <v>0</v>
      </c>
      <c r="AI1291" s="74">
        <f t="shared" si="209"/>
        <v>1</v>
      </c>
      <c r="AJ1291" s="74">
        <f t="shared" si="210"/>
        <v>0</v>
      </c>
      <c r="AK1291" s="74">
        <f t="shared" si="211"/>
        <v>0</v>
      </c>
      <c r="AL1291" s="74">
        <f t="shared" si="212"/>
        <v>0</v>
      </c>
      <c r="AM1291" s="74">
        <f t="shared" si="213"/>
        <v>0</v>
      </c>
      <c r="AN1291" s="74">
        <f t="shared" si="214"/>
        <v>1</v>
      </c>
      <c r="AP1291"/>
    </row>
    <row r="1292" spans="1:42" ht="47.25" hidden="1">
      <c r="A1292" s="68" t="s">
        <v>478</v>
      </c>
      <c r="B1292" s="68" t="s">
        <v>2295</v>
      </c>
      <c r="C1292" s="68">
        <v>304762</v>
      </c>
      <c r="D1292" s="70" t="s">
        <v>2302</v>
      </c>
      <c r="E1292" s="70" t="s">
        <v>2297</v>
      </c>
      <c r="F1292" s="71">
        <v>1</v>
      </c>
      <c r="G1292" s="72"/>
      <c r="H1292" s="80">
        <v>1</v>
      </c>
      <c r="I1292" s="66"/>
      <c r="J1292" s="66"/>
      <c r="K1292" s="66"/>
      <c r="L1292" s="66"/>
      <c r="M1292" s="66"/>
      <c r="N1292" s="73">
        <v>2205770.3199999998</v>
      </c>
      <c r="O1292" s="68" t="s">
        <v>1901</v>
      </c>
      <c r="P1292" s="68">
        <v>2</v>
      </c>
      <c r="Q1292" s="95" t="s">
        <v>2378</v>
      </c>
      <c r="R1292" s="354">
        <v>1</v>
      </c>
      <c r="S1292" s="226">
        <v>1</v>
      </c>
      <c r="T1292" s="227" t="s">
        <v>2298</v>
      </c>
      <c r="U1292" s="95"/>
      <c r="V1292" s="112" t="s">
        <v>2303</v>
      </c>
      <c r="W1292" s="112" t="s">
        <v>2303</v>
      </c>
      <c r="X1292" s="228">
        <v>43183</v>
      </c>
      <c r="Y1292" s="228">
        <v>43222</v>
      </c>
      <c r="Z1292" s="228">
        <v>43236</v>
      </c>
      <c r="AA1292" s="228">
        <v>43262</v>
      </c>
      <c r="AB1292" s="229" t="s">
        <v>2304</v>
      </c>
      <c r="AC1292" s="229" t="s">
        <v>2305</v>
      </c>
      <c r="AD1292" s="229">
        <f>2182848.34-(2182848.34*0.14)</f>
        <v>1877249.5723999999</v>
      </c>
      <c r="AE1292" s="113">
        <f t="shared" si="205"/>
        <v>0</v>
      </c>
      <c r="AF1292" s="74">
        <f t="shared" si="206"/>
        <v>0</v>
      </c>
      <c r="AG1292" s="74">
        <f t="shared" si="207"/>
        <v>0</v>
      </c>
      <c r="AH1292" s="74">
        <f t="shared" si="208"/>
        <v>0</v>
      </c>
      <c r="AI1292" s="74">
        <f t="shared" si="209"/>
        <v>1</v>
      </c>
      <c r="AJ1292" s="74">
        <f t="shared" si="210"/>
        <v>0</v>
      </c>
      <c r="AK1292" s="74">
        <f t="shared" si="211"/>
        <v>0</v>
      </c>
      <c r="AL1292" s="74">
        <f t="shared" si="212"/>
        <v>0</v>
      </c>
      <c r="AM1292" s="74">
        <f t="shared" si="213"/>
        <v>0</v>
      </c>
      <c r="AN1292" s="74">
        <f t="shared" si="214"/>
        <v>1</v>
      </c>
      <c r="AP1292"/>
    </row>
    <row r="1293" spans="1:42" ht="47.25" hidden="1">
      <c r="A1293" s="68" t="s">
        <v>478</v>
      </c>
      <c r="B1293" s="68" t="s">
        <v>2295</v>
      </c>
      <c r="C1293" s="68">
        <v>304763</v>
      </c>
      <c r="D1293" s="70" t="s">
        <v>2306</v>
      </c>
      <c r="E1293" s="70" t="s">
        <v>2297</v>
      </c>
      <c r="F1293" s="71">
        <v>1</v>
      </c>
      <c r="G1293" s="72"/>
      <c r="H1293" s="80">
        <v>1</v>
      </c>
      <c r="I1293" s="66"/>
      <c r="J1293" s="66"/>
      <c r="K1293" s="66"/>
      <c r="L1293" s="66"/>
      <c r="M1293" s="66"/>
      <c r="N1293" s="73">
        <v>1663800.35</v>
      </c>
      <c r="O1293" s="68" t="s">
        <v>1901</v>
      </c>
      <c r="P1293" s="68">
        <v>2</v>
      </c>
      <c r="Q1293" s="95" t="s">
        <v>2378</v>
      </c>
      <c r="R1293" s="354">
        <v>1</v>
      </c>
      <c r="S1293" s="226">
        <v>1</v>
      </c>
      <c r="T1293" s="227" t="s">
        <v>2298</v>
      </c>
      <c r="U1293" s="95"/>
      <c r="V1293" s="112" t="s">
        <v>2303</v>
      </c>
      <c r="W1293" s="112" t="s">
        <v>2303</v>
      </c>
      <c r="X1293" s="228">
        <v>43183</v>
      </c>
      <c r="Y1293" s="228">
        <v>43222</v>
      </c>
      <c r="Z1293" s="228">
        <v>43236</v>
      </c>
      <c r="AA1293" s="228">
        <v>43262</v>
      </c>
      <c r="AB1293" s="229" t="s">
        <v>2304</v>
      </c>
      <c r="AC1293" s="229" t="s">
        <v>2305</v>
      </c>
      <c r="AD1293" s="229">
        <f>1644700.24-(1644700.24*0.14)</f>
        <v>1414442.2064</v>
      </c>
      <c r="AE1293" s="113">
        <f t="shared" si="205"/>
        <v>0</v>
      </c>
      <c r="AF1293" s="74">
        <f t="shared" si="206"/>
        <v>0</v>
      </c>
      <c r="AG1293" s="74">
        <f t="shared" si="207"/>
        <v>0</v>
      </c>
      <c r="AH1293" s="74">
        <f t="shared" si="208"/>
        <v>0</v>
      </c>
      <c r="AI1293" s="74">
        <f t="shared" si="209"/>
        <v>1</v>
      </c>
      <c r="AJ1293" s="74">
        <f t="shared" si="210"/>
        <v>0</v>
      </c>
      <c r="AK1293" s="74">
        <f t="shared" si="211"/>
        <v>0</v>
      </c>
      <c r="AL1293" s="74">
        <f t="shared" si="212"/>
        <v>0</v>
      </c>
      <c r="AM1293" s="74">
        <f t="shared" si="213"/>
        <v>0</v>
      </c>
      <c r="AN1293" s="74">
        <f t="shared" si="214"/>
        <v>1</v>
      </c>
      <c r="AP1293"/>
    </row>
    <row r="1294" spans="1:42" ht="47.25" hidden="1">
      <c r="A1294" s="68" t="s">
        <v>478</v>
      </c>
      <c r="B1294" s="68" t="s">
        <v>2295</v>
      </c>
      <c r="C1294" s="68">
        <v>304771</v>
      </c>
      <c r="D1294" s="70" t="s">
        <v>2307</v>
      </c>
      <c r="E1294" s="70" t="s">
        <v>2297</v>
      </c>
      <c r="F1294" s="71">
        <v>1</v>
      </c>
      <c r="G1294" s="72"/>
      <c r="H1294" s="80">
        <v>1</v>
      </c>
      <c r="I1294" s="66"/>
      <c r="J1294" s="66"/>
      <c r="K1294" s="66"/>
      <c r="L1294" s="66"/>
      <c r="M1294" s="66"/>
      <c r="N1294" s="73">
        <v>1663800.35</v>
      </c>
      <c r="O1294" s="68" t="s">
        <v>1901</v>
      </c>
      <c r="P1294" s="68">
        <v>2</v>
      </c>
      <c r="Q1294" s="95" t="s">
        <v>2378</v>
      </c>
      <c r="R1294" s="354">
        <v>1</v>
      </c>
      <c r="S1294" s="226">
        <v>1</v>
      </c>
      <c r="T1294" s="227" t="s">
        <v>2298</v>
      </c>
      <c r="U1294" s="95"/>
      <c r="V1294" s="112" t="s">
        <v>2299</v>
      </c>
      <c r="W1294" s="112" t="s">
        <v>2299</v>
      </c>
      <c r="X1294" s="228">
        <v>43183</v>
      </c>
      <c r="Y1294" s="228">
        <v>43222</v>
      </c>
      <c r="Z1294" s="228">
        <v>43236</v>
      </c>
      <c r="AA1294" s="228">
        <v>43262</v>
      </c>
      <c r="AB1294" s="229" t="s">
        <v>2300</v>
      </c>
      <c r="AC1294" s="229" t="s">
        <v>2301</v>
      </c>
      <c r="AD1294" s="229">
        <v>1652389.55</v>
      </c>
      <c r="AE1294" s="113">
        <f t="shared" si="205"/>
        <v>0</v>
      </c>
      <c r="AF1294" s="74">
        <f t="shared" si="206"/>
        <v>0</v>
      </c>
      <c r="AG1294" s="74">
        <f t="shared" si="207"/>
        <v>0</v>
      </c>
      <c r="AH1294" s="74">
        <f t="shared" si="208"/>
        <v>0</v>
      </c>
      <c r="AI1294" s="74">
        <f t="shared" si="209"/>
        <v>1</v>
      </c>
      <c r="AJ1294" s="74">
        <f t="shared" si="210"/>
        <v>0</v>
      </c>
      <c r="AK1294" s="74">
        <f t="shared" si="211"/>
        <v>0</v>
      </c>
      <c r="AL1294" s="74">
        <f t="shared" si="212"/>
        <v>0</v>
      </c>
      <c r="AM1294" s="74">
        <f t="shared" si="213"/>
        <v>0</v>
      </c>
      <c r="AN1294" s="74">
        <f t="shared" si="214"/>
        <v>1</v>
      </c>
      <c r="AP1294"/>
    </row>
    <row r="1295" spans="1:42" ht="47.25" hidden="1">
      <c r="A1295" s="68" t="s">
        <v>478</v>
      </c>
      <c r="B1295" s="68" t="s">
        <v>2295</v>
      </c>
      <c r="C1295" s="68">
        <v>304769</v>
      </c>
      <c r="D1295" s="70" t="s">
        <v>2308</v>
      </c>
      <c r="E1295" s="70" t="s">
        <v>2297</v>
      </c>
      <c r="F1295" s="71">
        <v>1</v>
      </c>
      <c r="G1295" s="72"/>
      <c r="H1295" s="80">
        <v>1</v>
      </c>
      <c r="I1295" s="66"/>
      <c r="J1295" s="66"/>
      <c r="K1295" s="66"/>
      <c r="L1295" s="66"/>
      <c r="M1295" s="66"/>
      <c r="N1295" s="73">
        <v>1663800.35</v>
      </c>
      <c r="O1295" s="68" t="s">
        <v>1901</v>
      </c>
      <c r="P1295" s="68">
        <v>2</v>
      </c>
      <c r="Q1295" s="95" t="s">
        <v>2378</v>
      </c>
      <c r="R1295" s="354">
        <v>1</v>
      </c>
      <c r="S1295" s="226">
        <v>1</v>
      </c>
      <c r="T1295" s="227" t="s">
        <v>2298</v>
      </c>
      <c r="U1295" s="95"/>
      <c r="V1295" s="112" t="s">
        <v>2303</v>
      </c>
      <c r="W1295" s="112" t="s">
        <v>2303</v>
      </c>
      <c r="X1295" s="228">
        <v>43183</v>
      </c>
      <c r="Y1295" s="228">
        <v>43222</v>
      </c>
      <c r="Z1295" s="228">
        <v>43236</v>
      </c>
      <c r="AA1295" s="228">
        <v>43262</v>
      </c>
      <c r="AB1295" s="229" t="s">
        <v>2304</v>
      </c>
      <c r="AC1295" s="229" t="s">
        <v>2305</v>
      </c>
      <c r="AD1295" s="229">
        <f>1644700.24-(1644700.24*0.14)</f>
        <v>1414442.2064</v>
      </c>
      <c r="AE1295" s="113">
        <f t="shared" si="205"/>
        <v>0</v>
      </c>
      <c r="AF1295" s="74">
        <f t="shared" si="206"/>
        <v>0</v>
      </c>
      <c r="AG1295" s="74">
        <f t="shared" si="207"/>
        <v>0</v>
      </c>
      <c r="AH1295" s="74">
        <f t="shared" si="208"/>
        <v>0</v>
      </c>
      <c r="AI1295" s="74">
        <f t="shared" si="209"/>
        <v>1</v>
      </c>
      <c r="AJ1295" s="74">
        <f t="shared" si="210"/>
        <v>0</v>
      </c>
      <c r="AK1295" s="74">
        <f t="shared" si="211"/>
        <v>0</v>
      </c>
      <c r="AL1295" s="74">
        <f t="shared" si="212"/>
        <v>0</v>
      </c>
      <c r="AM1295" s="74">
        <f t="shared" si="213"/>
        <v>0</v>
      </c>
      <c r="AN1295" s="74">
        <f t="shared" si="214"/>
        <v>1</v>
      </c>
      <c r="AP1295"/>
    </row>
    <row r="1296" spans="1:42" ht="47.25" hidden="1">
      <c r="A1296" s="68" t="s">
        <v>478</v>
      </c>
      <c r="B1296" s="68" t="s">
        <v>2295</v>
      </c>
      <c r="C1296" s="68">
        <v>304757</v>
      </c>
      <c r="D1296" s="70" t="s">
        <v>2309</v>
      </c>
      <c r="E1296" s="70" t="s">
        <v>2297</v>
      </c>
      <c r="F1296" s="71">
        <v>1</v>
      </c>
      <c r="G1296" s="72"/>
      <c r="H1296" s="80">
        <v>1</v>
      </c>
      <c r="I1296" s="66"/>
      <c r="J1296" s="66"/>
      <c r="K1296" s="66"/>
      <c r="L1296" s="66"/>
      <c r="M1296" s="66"/>
      <c r="N1296" s="73">
        <v>1663800.35</v>
      </c>
      <c r="O1296" s="68" t="s">
        <v>1901</v>
      </c>
      <c r="P1296" s="68">
        <v>2</v>
      </c>
      <c r="Q1296" s="95" t="s">
        <v>2378</v>
      </c>
      <c r="R1296" s="354">
        <v>1</v>
      </c>
      <c r="S1296" s="226">
        <v>1</v>
      </c>
      <c r="T1296" s="227" t="s">
        <v>2298</v>
      </c>
      <c r="U1296" s="95"/>
      <c r="V1296" s="112" t="s">
        <v>2303</v>
      </c>
      <c r="W1296" s="112" t="s">
        <v>2303</v>
      </c>
      <c r="X1296" s="228">
        <v>43183</v>
      </c>
      <c r="Y1296" s="228">
        <v>43222</v>
      </c>
      <c r="Z1296" s="228">
        <v>43236</v>
      </c>
      <c r="AA1296" s="228">
        <v>43262</v>
      </c>
      <c r="AB1296" s="229" t="s">
        <v>2304</v>
      </c>
      <c r="AC1296" s="229" t="s">
        <v>2305</v>
      </c>
      <c r="AD1296" s="229">
        <f>1644700.24-(1644700.24*0.14)</f>
        <v>1414442.2064</v>
      </c>
      <c r="AE1296" s="113">
        <f t="shared" si="205"/>
        <v>0</v>
      </c>
      <c r="AF1296" s="74">
        <f t="shared" si="206"/>
        <v>0</v>
      </c>
      <c r="AG1296" s="74">
        <f t="shared" si="207"/>
        <v>0</v>
      </c>
      <c r="AH1296" s="74">
        <f t="shared" si="208"/>
        <v>0</v>
      </c>
      <c r="AI1296" s="74">
        <f t="shared" si="209"/>
        <v>1</v>
      </c>
      <c r="AJ1296" s="74">
        <f t="shared" si="210"/>
        <v>0</v>
      </c>
      <c r="AK1296" s="74">
        <f t="shared" si="211"/>
        <v>0</v>
      </c>
      <c r="AL1296" s="74">
        <f t="shared" si="212"/>
        <v>0</v>
      </c>
      <c r="AM1296" s="74">
        <f t="shared" si="213"/>
        <v>0</v>
      </c>
      <c r="AN1296" s="74">
        <f t="shared" si="214"/>
        <v>1</v>
      </c>
      <c r="AP1296"/>
    </row>
    <row r="1297" spans="1:42" ht="15.75" hidden="1">
      <c r="A1297" s="69" t="s">
        <v>478</v>
      </c>
      <c r="B1297" s="69" t="s">
        <v>2310</v>
      </c>
      <c r="C1297" s="69">
        <v>304676</v>
      </c>
      <c r="D1297" s="81" t="s">
        <v>2311</v>
      </c>
      <c r="E1297" s="81" t="s">
        <v>2312</v>
      </c>
      <c r="F1297" s="69">
        <v>2</v>
      </c>
      <c r="G1297" s="69"/>
      <c r="H1297" s="69">
        <v>1</v>
      </c>
      <c r="I1297" s="66"/>
      <c r="J1297" s="66"/>
      <c r="K1297" s="66"/>
      <c r="L1297" s="66"/>
      <c r="M1297" s="66"/>
      <c r="N1297" s="73">
        <v>1117389.43</v>
      </c>
      <c r="O1297" s="68" t="s">
        <v>1901</v>
      </c>
      <c r="P1297" s="68">
        <v>2</v>
      </c>
      <c r="Q1297" s="95" t="s">
        <v>2378</v>
      </c>
      <c r="R1297" s="354">
        <v>1</v>
      </c>
      <c r="S1297" s="100">
        <v>1</v>
      </c>
      <c r="T1297" s="95"/>
      <c r="U1297" s="95"/>
      <c r="V1297" s="95"/>
      <c r="W1297" s="95"/>
      <c r="X1297" s="95"/>
      <c r="Y1297" s="95"/>
      <c r="Z1297" s="95"/>
      <c r="AA1297" s="95"/>
      <c r="AB1297" s="95"/>
      <c r="AC1297" s="95"/>
      <c r="AD1297" s="95"/>
      <c r="AE1297" s="113">
        <f t="shared" si="205"/>
        <v>0</v>
      </c>
      <c r="AF1297" s="74">
        <f t="shared" si="206"/>
        <v>0</v>
      </c>
      <c r="AG1297" s="74">
        <f t="shared" si="207"/>
        <v>0</v>
      </c>
      <c r="AH1297" s="74">
        <f t="shared" si="208"/>
        <v>0</v>
      </c>
      <c r="AI1297" s="74">
        <f t="shared" si="209"/>
        <v>1</v>
      </c>
      <c r="AJ1297" s="74">
        <f t="shared" si="210"/>
        <v>0</v>
      </c>
      <c r="AK1297" s="74">
        <f t="shared" si="211"/>
        <v>0</v>
      </c>
      <c r="AL1297" s="74">
        <f t="shared" si="212"/>
        <v>0</v>
      </c>
      <c r="AM1297" s="74">
        <f t="shared" si="213"/>
        <v>0</v>
      </c>
      <c r="AN1297" s="74">
        <f t="shared" si="214"/>
        <v>1</v>
      </c>
      <c r="AP1297"/>
    </row>
    <row r="1298" spans="1:42" ht="15.75" hidden="1">
      <c r="A1298" s="69" t="s">
        <v>478</v>
      </c>
      <c r="B1298" s="69" t="s">
        <v>2310</v>
      </c>
      <c r="C1298" s="69">
        <v>340341</v>
      </c>
      <c r="D1298" s="81" t="s">
        <v>2313</v>
      </c>
      <c r="E1298" s="81" t="s">
        <v>2312</v>
      </c>
      <c r="F1298" s="69">
        <v>2</v>
      </c>
      <c r="G1298" s="69"/>
      <c r="H1298" s="69">
        <v>1</v>
      </c>
      <c r="I1298" s="66"/>
      <c r="J1298" s="66"/>
      <c r="K1298" s="66"/>
      <c r="L1298" s="66"/>
      <c r="M1298" s="66"/>
      <c r="N1298" s="73">
        <v>1006220.12</v>
      </c>
      <c r="O1298" s="68" t="s">
        <v>1901</v>
      </c>
      <c r="P1298" s="68">
        <v>2</v>
      </c>
      <c r="Q1298" s="95" t="s">
        <v>2378</v>
      </c>
      <c r="R1298" s="354">
        <v>1</v>
      </c>
      <c r="S1298" s="100">
        <v>1</v>
      </c>
      <c r="T1298" s="95"/>
      <c r="U1298" s="95"/>
      <c r="V1298" s="95"/>
      <c r="W1298" s="95"/>
      <c r="X1298" s="95"/>
      <c r="Y1298" s="95"/>
      <c r="Z1298" s="95"/>
      <c r="AA1298" s="95"/>
      <c r="AB1298" s="95"/>
      <c r="AC1298" s="95"/>
      <c r="AD1298" s="95"/>
      <c r="AE1298" s="113">
        <f t="shared" si="205"/>
        <v>0</v>
      </c>
      <c r="AF1298" s="74">
        <f t="shared" si="206"/>
        <v>0</v>
      </c>
      <c r="AG1298" s="74">
        <f t="shared" si="207"/>
        <v>0</v>
      </c>
      <c r="AH1298" s="74">
        <f t="shared" si="208"/>
        <v>0</v>
      </c>
      <c r="AI1298" s="74">
        <f t="shared" si="209"/>
        <v>1</v>
      </c>
      <c r="AJ1298" s="74">
        <f t="shared" si="210"/>
        <v>0</v>
      </c>
      <c r="AK1298" s="74">
        <f t="shared" si="211"/>
        <v>0</v>
      </c>
      <c r="AL1298" s="74">
        <f t="shared" si="212"/>
        <v>0</v>
      </c>
      <c r="AM1298" s="74">
        <f t="shared" si="213"/>
        <v>0</v>
      </c>
      <c r="AN1298" s="74">
        <f t="shared" si="214"/>
        <v>1</v>
      </c>
      <c r="AP1298"/>
    </row>
    <row r="1299" spans="1:42" ht="15.75" hidden="1">
      <c r="A1299" s="68" t="s">
        <v>478</v>
      </c>
      <c r="B1299" s="68" t="s">
        <v>491</v>
      </c>
      <c r="C1299" s="68">
        <v>304784</v>
      </c>
      <c r="D1299" s="81" t="s">
        <v>2314</v>
      </c>
      <c r="E1299" s="70" t="s">
        <v>62</v>
      </c>
      <c r="F1299" s="71">
        <v>1</v>
      </c>
      <c r="G1299" s="72"/>
      <c r="H1299" s="80">
        <v>1</v>
      </c>
      <c r="I1299" s="66"/>
      <c r="J1299" s="66"/>
      <c r="K1299" s="66"/>
      <c r="L1299" s="66"/>
      <c r="M1299" s="66"/>
      <c r="N1299" s="73">
        <v>2109106.54</v>
      </c>
      <c r="O1299" s="68" t="s">
        <v>1901</v>
      </c>
      <c r="P1299" s="68">
        <v>2</v>
      </c>
      <c r="Q1299" s="163" t="s">
        <v>2378</v>
      </c>
      <c r="R1299" s="436">
        <v>1</v>
      </c>
      <c r="S1299" s="100">
        <v>1</v>
      </c>
      <c r="T1299" s="100">
        <v>1</v>
      </c>
      <c r="U1299" s="283"/>
      <c r="V1299" s="283"/>
      <c r="W1299" s="283"/>
      <c r="X1299" s="283"/>
      <c r="Y1299" s="283"/>
      <c r="Z1299" s="283"/>
      <c r="AA1299" s="283"/>
      <c r="AB1299" s="283"/>
      <c r="AC1299" s="283"/>
      <c r="AD1299" s="283"/>
      <c r="AE1299" s="113">
        <f t="shared" si="205"/>
        <v>0</v>
      </c>
      <c r="AF1299" s="74">
        <f t="shared" si="206"/>
        <v>0</v>
      </c>
      <c r="AG1299" s="74">
        <f t="shared" si="207"/>
        <v>0</v>
      </c>
      <c r="AH1299" s="74">
        <f t="shared" si="208"/>
        <v>0</v>
      </c>
      <c r="AI1299" s="74">
        <f t="shared" si="209"/>
        <v>1</v>
      </c>
      <c r="AJ1299" s="74">
        <f t="shared" si="210"/>
        <v>0</v>
      </c>
      <c r="AK1299" s="74">
        <f t="shared" si="211"/>
        <v>0</v>
      </c>
      <c r="AL1299" s="74">
        <f t="shared" si="212"/>
        <v>0</v>
      </c>
      <c r="AM1299" s="74">
        <f t="shared" si="213"/>
        <v>0</v>
      </c>
      <c r="AN1299" s="74">
        <f t="shared" si="214"/>
        <v>1</v>
      </c>
      <c r="AP1299" t="s">
        <v>3548</v>
      </c>
    </row>
    <row r="1300" spans="1:42" ht="15.75" hidden="1">
      <c r="A1300" s="68" t="s">
        <v>478</v>
      </c>
      <c r="B1300" s="69" t="s">
        <v>2315</v>
      </c>
      <c r="C1300" s="68">
        <v>304801</v>
      </c>
      <c r="D1300" s="70" t="s">
        <v>2316</v>
      </c>
      <c r="E1300" s="70" t="s">
        <v>520</v>
      </c>
      <c r="F1300" s="71">
        <v>2</v>
      </c>
      <c r="G1300" s="72"/>
      <c r="H1300" s="69">
        <v>1</v>
      </c>
      <c r="I1300" s="66"/>
      <c r="J1300" s="66"/>
      <c r="K1300" s="66"/>
      <c r="L1300" s="66"/>
      <c r="M1300" s="66"/>
      <c r="N1300" s="73">
        <v>2488304.96</v>
      </c>
      <c r="O1300" s="68" t="s">
        <v>1901</v>
      </c>
      <c r="P1300" s="68">
        <v>2</v>
      </c>
      <c r="Q1300" s="163" t="s">
        <v>3565</v>
      </c>
      <c r="R1300" s="437">
        <v>0.95</v>
      </c>
      <c r="S1300" s="123">
        <v>0.95</v>
      </c>
      <c r="T1300" s="123">
        <v>0.95</v>
      </c>
      <c r="U1300" s="283"/>
      <c r="V1300" s="283"/>
      <c r="W1300" s="283"/>
      <c r="X1300" s="283"/>
      <c r="Y1300" s="283"/>
      <c r="Z1300" s="283"/>
      <c r="AA1300" s="283"/>
      <c r="AB1300" s="283"/>
      <c r="AC1300" s="283"/>
      <c r="AD1300" s="283"/>
      <c r="AE1300" s="113">
        <f t="shared" si="205"/>
        <v>0</v>
      </c>
      <c r="AF1300" s="74">
        <f t="shared" si="206"/>
        <v>0</v>
      </c>
      <c r="AG1300" s="74">
        <f t="shared" si="207"/>
        <v>0</v>
      </c>
      <c r="AH1300" s="74">
        <f t="shared" si="208"/>
        <v>0</v>
      </c>
      <c r="AI1300" s="74">
        <f t="shared" si="209"/>
        <v>0</v>
      </c>
      <c r="AJ1300" s="74">
        <f t="shared" si="210"/>
        <v>0</v>
      </c>
      <c r="AK1300" s="74">
        <f t="shared" si="211"/>
        <v>0</v>
      </c>
      <c r="AL1300" s="74">
        <f t="shared" si="212"/>
        <v>0</v>
      </c>
      <c r="AM1300" s="74">
        <f t="shared" si="213"/>
        <v>0</v>
      </c>
      <c r="AN1300" s="74">
        <f t="shared" si="214"/>
        <v>0</v>
      </c>
      <c r="AP1300"/>
    </row>
    <row r="1301" spans="1:42" ht="15.75" hidden="1">
      <c r="A1301" s="68" t="s">
        <v>478</v>
      </c>
      <c r="B1301" s="69" t="s">
        <v>2315</v>
      </c>
      <c r="C1301" s="68">
        <v>304794</v>
      </c>
      <c r="D1301" s="70" t="s">
        <v>2317</v>
      </c>
      <c r="E1301" s="70" t="s">
        <v>520</v>
      </c>
      <c r="F1301" s="71">
        <v>2</v>
      </c>
      <c r="G1301" s="72"/>
      <c r="H1301" s="69">
        <v>1</v>
      </c>
      <c r="I1301" s="66"/>
      <c r="J1301" s="66"/>
      <c r="K1301" s="66"/>
      <c r="L1301" s="66"/>
      <c r="M1301" s="66"/>
      <c r="N1301" s="73">
        <v>567310.43999999994</v>
      </c>
      <c r="O1301" s="68" t="s">
        <v>1901</v>
      </c>
      <c r="P1301" s="68">
        <v>2</v>
      </c>
      <c r="Q1301" s="163" t="s">
        <v>3565</v>
      </c>
      <c r="R1301" s="437">
        <v>0.95</v>
      </c>
      <c r="S1301" s="123">
        <v>0.95</v>
      </c>
      <c r="T1301" s="123">
        <v>0.95</v>
      </c>
      <c r="U1301" s="283"/>
      <c r="V1301" s="283"/>
      <c r="W1301" s="283"/>
      <c r="X1301" s="283"/>
      <c r="Y1301" s="283"/>
      <c r="Z1301" s="283"/>
      <c r="AA1301" s="283"/>
      <c r="AB1301" s="283"/>
      <c r="AC1301" s="283"/>
      <c r="AD1301" s="283"/>
      <c r="AE1301" s="113">
        <f t="shared" si="205"/>
        <v>0</v>
      </c>
      <c r="AF1301" s="74">
        <f t="shared" si="206"/>
        <v>0</v>
      </c>
      <c r="AG1301" s="74">
        <f t="shared" si="207"/>
        <v>0</v>
      </c>
      <c r="AH1301" s="74">
        <f t="shared" si="208"/>
        <v>0</v>
      </c>
      <c r="AI1301" s="74">
        <f t="shared" si="209"/>
        <v>0</v>
      </c>
      <c r="AJ1301" s="74">
        <f t="shared" si="210"/>
        <v>0</v>
      </c>
      <c r="AK1301" s="74">
        <f t="shared" si="211"/>
        <v>0</v>
      </c>
      <c r="AL1301" s="74">
        <f t="shared" si="212"/>
        <v>0</v>
      </c>
      <c r="AM1301" s="74">
        <f t="shared" si="213"/>
        <v>0</v>
      </c>
      <c r="AN1301" s="74">
        <f t="shared" si="214"/>
        <v>0</v>
      </c>
      <c r="AO1301" t="s">
        <v>3492</v>
      </c>
      <c r="AP1301"/>
    </row>
    <row r="1302" spans="1:42" ht="15.75" hidden="1">
      <c r="A1302" s="68" t="s">
        <v>478</v>
      </c>
      <c r="B1302" s="69" t="s">
        <v>2315</v>
      </c>
      <c r="C1302" s="68">
        <v>340383</v>
      </c>
      <c r="D1302" s="416" t="s">
        <v>2318</v>
      </c>
      <c r="E1302" s="70" t="s">
        <v>520</v>
      </c>
      <c r="F1302" s="71">
        <v>2</v>
      </c>
      <c r="G1302" s="72"/>
      <c r="H1302" s="69">
        <v>1</v>
      </c>
      <c r="I1302" s="66"/>
      <c r="J1302" s="66"/>
      <c r="K1302" s="66"/>
      <c r="L1302" s="66"/>
      <c r="M1302" s="66"/>
      <c r="N1302" s="73">
        <v>565967.91</v>
      </c>
      <c r="O1302" s="68" t="s">
        <v>1901</v>
      </c>
      <c r="P1302" s="68">
        <v>2</v>
      </c>
      <c r="Q1302" s="163" t="s">
        <v>3565</v>
      </c>
      <c r="R1302" s="437">
        <v>0.95</v>
      </c>
      <c r="S1302" s="123">
        <v>0.95</v>
      </c>
      <c r="T1302" s="123">
        <v>0.95</v>
      </c>
      <c r="U1302" s="283"/>
      <c r="V1302" s="283"/>
      <c r="W1302" s="283"/>
      <c r="X1302" s="283"/>
      <c r="Y1302" s="283"/>
      <c r="Z1302" s="283"/>
      <c r="AA1302" s="283"/>
      <c r="AB1302" s="283"/>
      <c r="AC1302" s="283"/>
      <c r="AD1302" s="283"/>
      <c r="AE1302" s="113">
        <f t="shared" si="205"/>
        <v>0</v>
      </c>
      <c r="AF1302" s="74">
        <f t="shared" si="206"/>
        <v>0</v>
      </c>
      <c r="AG1302" s="74">
        <f t="shared" si="207"/>
        <v>0</v>
      </c>
      <c r="AH1302" s="74">
        <f t="shared" si="208"/>
        <v>0</v>
      </c>
      <c r="AI1302" s="74">
        <f t="shared" si="209"/>
        <v>0</v>
      </c>
      <c r="AJ1302" s="74">
        <f t="shared" si="210"/>
        <v>0</v>
      </c>
      <c r="AK1302" s="74">
        <f t="shared" si="211"/>
        <v>0</v>
      </c>
      <c r="AL1302" s="74">
        <f t="shared" si="212"/>
        <v>0</v>
      </c>
      <c r="AM1302" s="74">
        <f t="shared" si="213"/>
        <v>0</v>
      </c>
      <c r="AN1302" s="74">
        <f t="shared" si="214"/>
        <v>0</v>
      </c>
      <c r="AO1302" t="s">
        <v>3493</v>
      </c>
      <c r="AP1302"/>
    </row>
    <row r="1303" spans="1:42" ht="15.75" hidden="1">
      <c r="A1303" s="68" t="s">
        <v>478</v>
      </c>
      <c r="B1303" s="69" t="s">
        <v>2315</v>
      </c>
      <c r="C1303" s="68">
        <v>304800</v>
      </c>
      <c r="D1303" s="70" t="s">
        <v>2319</v>
      </c>
      <c r="E1303" s="70" t="s">
        <v>520</v>
      </c>
      <c r="F1303" s="71">
        <v>2</v>
      </c>
      <c r="G1303" s="72"/>
      <c r="H1303" s="69">
        <v>1</v>
      </c>
      <c r="I1303" s="66"/>
      <c r="J1303" s="66"/>
      <c r="K1303" s="66"/>
      <c r="L1303" s="66"/>
      <c r="M1303" s="66"/>
      <c r="N1303" s="73">
        <v>568659.84</v>
      </c>
      <c r="O1303" s="68" t="s">
        <v>1901</v>
      </c>
      <c r="P1303" s="68">
        <v>2</v>
      </c>
      <c r="Q1303" s="163" t="s">
        <v>3565</v>
      </c>
      <c r="R1303" s="437">
        <v>0.95</v>
      </c>
      <c r="S1303" s="123">
        <v>0.95</v>
      </c>
      <c r="T1303" s="123">
        <v>0.95</v>
      </c>
      <c r="U1303" s="283"/>
      <c r="V1303" s="283"/>
      <c r="W1303" s="283"/>
      <c r="X1303" s="283"/>
      <c r="Y1303" s="283"/>
      <c r="Z1303" s="283"/>
      <c r="AA1303" s="283"/>
      <c r="AB1303" s="283"/>
      <c r="AC1303" s="283"/>
      <c r="AD1303" s="283"/>
      <c r="AE1303" s="113">
        <f t="shared" ref="AE1303:AE1366" si="215">IF($Q1303="Reverted",1,0)</f>
        <v>0</v>
      </c>
      <c r="AF1303" s="74">
        <f t="shared" ref="AF1303:AF1366" si="216">IF($Q1303="Not yet started",1,0)</f>
        <v>0</v>
      </c>
      <c r="AG1303" s="74">
        <f t="shared" ref="AG1303:AG1366" si="217">IF($Q1303="Under Procurement",1,0)</f>
        <v>0</v>
      </c>
      <c r="AH1303" s="74">
        <f t="shared" ref="AH1303:AH1366" si="218">IF($Q1303="Ongoing",1,0)</f>
        <v>0</v>
      </c>
      <c r="AI1303" s="74">
        <f t="shared" ref="AI1303:AI1366" si="219">IF($Q1303="Completed",1,0)</f>
        <v>0</v>
      </c>
      <c r="AJ1303" s="74">
        <f t="shared" ref="AJ1303:AJ1366" si="220">IF($AE1303=1,$H1303,0)</f>
        <v>0</v>
      </c>
      <c r="AK1303" s="74">
        <f t="shared" ref="AK1303:AK1366" si="221">IF($AF1303=1,$H1303,0)</f>
        <v>0</v>
      </c>
      <c r="AL1303" s="74">
        <f t="shared" ref="AL1303:AL1366" si="222">IF($AG1303=1,$H1303,0)</f>
        <v>0</v>
      </c>
      <c r="AM1303" s="74">
        <f t="shared" ref="AM1303:AM1366" si="223">IF($AH1303=1,$H1303,0)</f>
        <v>0</v>
      </c>
      <c r="AN1303" s="74">
        <f t="shared" ref="AN1303:AN1366" si="224">IF($AI1303=1,$H1303,0)</f>
        <v>0</v>
      </c>
      <c r="AO1303" t="s">
        <v>3492</v>
      </c>
      <c r="AP1303"/>
    </row>
    <row r="1304" spans="1:42" ht="15.75" hidden="1">
      <c r="A1304" s="68" t="s">
        <v>478</v>
      </c>
      <c r="B1304" s="69" t="s">
        <v>2315</v>
      </c>
      <c r="C1304" s="68">
        <v>304799</v>
      </c>
      <c r="D1304" s="70" t="s">
        <v>2320</v>
      </c>
      <c r="E1304" s="70" t="s">
        <v>520</v>
      </c>
      <c r="F1304" s="71">
        <v>2</v>
      </c>
      <c r="G1304" s="72"/>
      <c r="H1304" s="69">
        <v>1</v>
      </c>
      <c r="I1304" s="66"/>
      <c r="J1304" s="66"/>
      <c r="K1304" s="66"/>
      <c r="L1304" s="66"/>
      <c r="M1304" s="66"/>
      <c r="N1304" s="73">
        <v>1356411.85</v>
      </c>
      <c r="O1304" s="68" t="s">
        <v>1901</v>
      </c>
      <c r="P1304" s="68">
        <v>2</v>
      </c>
      <c r="Q1304" s="163" t="s">
        <v>3565</v>
      </c>
      <c r="R1304" s="437">
        <v>0.95</v>
      </c>
      <c r="S1304" s="123">
        <v>0.95</v>
      </c>
      <c r="T1304" s="123">
        <v>0.95</v>
      </c>
      <c r="U1304" s="283"/>
      <c r="V1304" s="283"/>
      <c r="W1304" s="283"/>
      <c r="X1304" s="283"/>
      <c r="Y1304" s="283"/>
      <c r="Z1304" s="283"/>
      <c r="AA1304" s="283"/>
      <c r="AB1304" s="283"/>
      <c r="AC1304" s="283"/>
      <c r="AD1304" s="283"/>
      <c r="AE1304" s="113">
        <f t="shared" si="215"/>
        <v>0</v>
      </c>
      <c r="AF1304" s="74">
        <f t="shared" si="216"/>
        <v>0</v>
      </c>
      <c r="AG1304" s="74">
        <f t="shared" si="217"/>
        <v>0</v>
      </c>
      <c r="AH1304" s="74">
        <f t="shared" si="218"/>
        <v>0</v>
      </c>
      <c r="AI1304" s="74">
        <f t="shared" si="219"/>
        <v>0</v>
      </c>
      <c r="AJ1304" s="74">
        <f t="shared" si="220"/>
        <v>0</v>
      </c>
      <c r="AK1304" s="74">
        <f t="shared" si="221"/>
        <v>0</v>
      </c>
      <c r="AL1304" s="74">
        <f t="shared" si="222"/>
        <v>0</v>
      </c>
      <c r="AM1304" s="74">
        <f t="shared" si="223"/>
        <v>0</v>
      </c>
      <c r="AN1304" s="74">
        <f t="shared" si="224"/>
        <v>0</v>
      </c>
      <c r="AP1304"/>
    </row>
    <row r="1305" spans="1:42" ht="15.75" hidden="1">
      <c r="A1305" s="68" t="s">
        <v>478</v>
      </c>
      <c r="B1305" s="68" t="s">
        <v>2321</v>
      </c>
      <c r="C1305" s="68">
        <v>304861</v>
      </c>
      <c r="D1305" s="81" t="s">
        <v>2322</v>
      </c>
      <c r="E1305" s="70" t="s">
        <v>2323</v>
      </c>
      <c r="F1305" s="71">
        <v>1</v>
      </c>
      <c r="G1305" s="72"/>
      <c r="H1305" s="80">
        <v>1</v>
      </c>
      <c r="I1305" s="66"/>
      <c r="J1305" s="66"/>
      <c r="K1305" s="66"/>
      <c r="L1305" s="66"/>
      <c r="M1305" s="66"/>
      <c r="N1305" s="73">
        <v>1215833.3899999999</v>
      </c>
      <c r="O1305" s="68" t="s">
        <v>1901</v>
      </c>
      <c r="P1305" s="68">
        <v>2</v>
      </c>
      <c r="Q1305" s="283" t="s">
        <v>2378</v>
      </c>
      <c r="R1305" s="441">
        <v>1</v>
      </c>
      <c r="S1305" s="100">
        <v>1</v>
      </c>
      <c r="T1305" s="95"/>
      <c r="U1305" s="95"/>
      <c r="V1305" s="95"/>
      <c r="W1305" s="95"/>
      <c r="X1305" s="95"/>
      <c r="Y1305" s="95"/>
      <c r="Z1305" s="95"/>
      <c r="AA1305" s="95"/>
      <c r="AB1305" s="95"/>
      <c r="AC1305" s="95"/>
      <c r="AD1305" s="95"/>
      <c r="AE1305" s="113">
        <f t="shared" si="215"/>
        <v>0</v>
      </c>
      <c r="AF1305" s="74">
        <f t="shared" si="216"/>
        <v>0</v>
      </c>
      <c r="AG1305" s="74">
        <f t="shared" si="217"/>
        <v>0</v>
      </c>
      <c r="AH1305" s="74">
        <f t="shared" si="218"/>
        <v>0</v>
      </c>
      <c r="AI1305" s="74">
        <f t="shared" si="219"/>
        <v>1</v>
      </c>
      <c r="AJ1305" s="74">
        <f t="shared" si="220"/>
        <v>0</v>
      </c>
      <c r="AK1305" s="74">
        <f t="shared" si="221"/>
        <v>0</v>
      </c>
      <c r="AL1305" s="74">
        <f t="shared" si="222"/>
        <v>0</v>
      </c>
      <c r="AM1305" s="74">
        <f t="shared" si="223"/>
        <v>0</v>
      </c>
      <c r="AN1305" s="74">
        <f t="shared" si="224"/>
        <v>1</v>
      </c>
      <c r="AP1305"/>
    </row>
    <row r="1306" spans="1:42" ht="15.75" hidden="1">
      <c r="A1306" s="68" t="s">
        <v>478</v>
      </c>
      <c r="B1306" s="68" t="s">
        <v>2321</v>
      </c>
      <c r="C1306" s="68">
        <v>304888</v>
      </c>
      <c r="D1306" s="81" t="s">
        <v>2324</v>
      </c>
      <c r="E1306" s="70" t="s">
        <v>2323</v>
      </c>
      <c r="F1306" s="71">
        <v>1</v>
      </c>
      <c r="G1306" s="72"/>
      <c r="H1306" s="80">
        <v>1</v>
      </c>
      <c r="I1306" s="66"/>
      <c r="J1306" s="66"/>
      <c r="K1306" s="66"/>
      <c r="L1306" s="66"/>
      <c r="M1306" s="66"/>
      <c r="N1306" s="73">
        <v>1132934.81</v>
      </c>
      <c r="O1306" s="68" t="s">
        <v>1901</v>
      </c>
      <c r="P1306" s="68">
        <v>2</v>
      </c>
      <c r="Q1306" s="283" t="s">
        <v>2131</v>
      </c>
      <c r="R1306" s="441">
        <v>0.9</v>
      </c>
      <c r="S1306" s="100">
        <v>1</v>
      </c>
      <c r="T1306" s="95"/>
      <c r="U1306" s="95"/>
      <c r="V1306" s="95"/>
      <c r="W1306" s="95"/>
      <c r="X1306" s="95"/>
      <c r="Y1306" s="95"/>
      <c r="Z1306" s="95"/>
      <c r="AA1306" s="95"/>
      <c r="AB1306" s="95"/>
      <c r="AC1306" s="95"/>
      <c r="AD1306" s="95"/>
      <c r="AE1306" s="113">
        <f t="shared" si="215"/>
        <v>0</v>
      </c>
      <c r="AF1306" s="74">
        <f t="shared" si="216"/>
        <v>0</v>
      </c>
      <c r="AG1306" s="74">
        <f t="shared" si="217"/>
        <v>0</v>
      </c>
      <c r="AH1306" s="74">
        <f t="shared" si="218"/>
        <v>0</v>
      </c>
      <c r="AI1306" s="74">
        <f t="shared" si="219"/>
        <v>1</v>
      </c>
      <c r="AJ1306" s="74">
        <f t="shared" si="220"/>
        <v>0</v>
      </c>
      <c r="AK1306" s="74">
        <f t="shared" si="221"/>
        <v>0</v>
      </c>
      <c r="AL1306" s="74">
        <f t="shared" si="222"/>
        <v>0</v>
      </c>
      <c r="AM1306" s="74">
        <f t="shared" si="223"/>
        <v>0</v>
      </c>
      <c r="AN1306" s="74">
        <f t="shared" si="224"/>
        <v>1</v>
      </c>
      <c r="AP1306"/>
    </row>
    <row r="1307" spans="1:42" ht="15.75" hidden="1">
      <c r="A1307" s="68" t="s">
        <v>478</v>
      </c>
      <c r="B1307" s="68" t="s">
        <v>2321</v>
      </c>
      <c r="C1307" s="68">
        <v>304895</v>
      </c>
      <c r="D1307" s="81" t="s">
        <v>2325</v>
      </c>
      <c r="E1307" s="70" t="s">
        <v>2326</v>
      </c>
      <c r="F1307" s="71">
        <v>1</v>
      </c>
      <c r="G1307" s="72"/>
      <c r="H1307" s="80">
        <v>1</v>
      </c>
      <c r="I1307" s="66"/>
      <c r="J1307" s="66"/>
      <c r="K1307" s="66"/>
      <c r="L1307" s="66"/>
      <c r="M1307" s="66"/>
      <c r="N1307" s="73">
        <v>2040849.84</v>
      </c>
      <c r="O1307" s="68" t="s">
        <v>1901</v>
      </c>
      <c r="P1307" s="68">
        <v>2</v>
      </c>
      <c r="Q1307" s="283" t="s">
        <v>2378</v>
      </c>
      <c r="R1307" s="441">
        <v>1</v>
      </c>
      <c r="S1307" s="100">
        <v>1</v>
      </c>
      <c r="T1307" s="95"/>
      <c r="U1307" s="95"/>
      <c r="V1307" s="95"/>
      <c r="W1307" s="95"/>
      <c r="X1307" s="95"/>
      <c r="Y1307" s="95"/>
      <c r="Z1307" s="95"/>
      <c r="AA1307" s="95"/>
      <c r="AB1307" s="95"/>
      <c r="AC1307" s="95"/>
      <c r="AD1307" s="95"/>
      <c r="AE1307" s="113">
        <f t="shared" si="215"/>
        <v>0</v>
      </c>
      <c r="AF1307" s="74">
        <f t="shared" si="216"/>
        <v>0</v>
      </c>
      <c r="AG1307" s="74">
        <f t="shared" si="217"/>
        <v>0</v>
      </c>
      <c r="AH1307" s="74">
        <f t="shared" si="218"/>
        <v>0</v>
      </c>
      <c r="AI1307" s="74">
        <f t="shared" si="219"/>
        <v>1</v>
      </c>
      <c r="AJ1307" s="74">
        <f t="shared" si="220"/>
        <v>0</v>
      </c>
      <c r="AK1307" s="74">
        <f t="shared" si="221"/>
        <v>0</v>
      </c>
      <c r="AL1307" s="74">
        <f t="shared" si="222"/>
        <v>0</v>
      </c>
      <c r="AM1307" s="74">
        <f t="shared" si="223"/>
        <v>0</v>
      </c>
      <c r="AN1307" s="74">
        <f t="shared" si="224"/>
        <v>1</v>
      </c>
      <c r="AP1307"/>
    </row>
    <row r="1308" spans="1:42" ht="15.75" hidden="1">
      <c r="A1308" s="68" t="s">
        <v>478</v>
      </c>
      <c r="B1308" s="68" t="s">
        <v>2321</v>
      </c>
      <c r="C1308" s="68">
        <v>304862</v>
      </c>
      <c r="D1308" s="81" t="s">
        <v>2327</v>
      </c>
      <c r="E1308" s="70" t="s">
        <v>2323</v>
      </c>
      <c r="F1308" s="71">
        <v>2</v>
      </c>
      <c r="G1308" s="72"/>
      <c r="H1308" s="80">
        <v>1</v>
      </c>
      <c r="I1308" s="66"/>
      <c r="J1308" s="66"/>
      <c r="K1308" s="66"/>
      <c r="L1308" s="66"/>
      <c r="M1308" s="66"/>
      <c r="N1308" s="73">
        <v>826611.18</v>
      </c>
      <c r="O1308" s="68" t="s">
        <v>1901</v>
      </c>
      <c r="P1308" s="68">
        <v>2</v>
      </c>
      <c r="Q1308" s="283" t="s">
        <v>2131</v>
      </c>
      <c r="R1308" s="441">
        <v>0.9</v>
      </c>
      <c r="S1308" s="100">
        <v>1</v>
      </c>
      <c r="T1308" s="95"/>
      <c r="U1308" s="95"/>
      <c r="V1308" s="95"/>
      <c r="W1308" s="95"/>
      <c r="X1308" s="95"/>
      <c r="Y1308" s="95"/>
      <c r="Z1308" s="95"/>
      <c r="AA1308" s="95"/>
      <c r="AB1308" s="95"/>
      <c r="AC1308" s="95"/>
      <c r="AD1308" s="95"/>
      <c r="AE1308" s="113">
        <f t="shared" si="215"/>
        <v>0</v>
      </c>
      <c r="AF1308" s="74">
        <f t="shared" si="216"/>
        <v>0</v>
      </c>
      <c r="AG1308" s="74">
        <f t="shared" si="217"/>
        <v>0</v>
      </c>
      <c r="AH1308" s="74">
        <f t="shared" si="218"/>
        <v>0</v>
      </c>
      <c r="AI1308" s="74">
        <f t="shared" si="219"/>
        <v>1</v>
      </c>
      <c r="AJ1308" s="74">
        <f t="shared" si="220"/>
        <v>0</v>
      </c>
      <c r="AK1308" s="74">
        <f t="shared" si="221"/>
        <v>0</v>
      </c>
      <c r="AL1308" s="74">
        <f t="shared" si="222"/>
        <v>0</v>
      </c>
      <c r="AM1308" s="74">
        <f t="shared" si="223"/>
        <v>0</v>
      </c>
      <c r="AN1308" s="74">
        <f t="shared" si="224"/>
        <v>1</v>
      </c>
      <c r="AP1308"/>
    </row>
    <row r="1309" spans="1:42" ht="15.75" hidden="1">
      <c r="A1309" s="68" t="s">
        <v>478</v>
      </c>
      <c r="B1309" s="68" t="s">
        <v>2321</v>
      </c>
      <c r="C1309" s="68">
        <v>304864</v>
      </c>
      <c r="D1309" s="70" t="s">
        <v>2328</v>
      </c>
      <c r="E1309" s="70" t="s">
        <v>2323</v>
      </c>
      <c r="F1309" s="71">
        <v>2</v>
      </c>
      <c r="G1309" s="72"/>
      <c r="H1309" s="80">
        <v>1</v>
      </c>
      <c r="I1309" s="66"/>
      <c r="J1309" s="66"/>
      <c r="K1309" s="66"/>
      <c r="L1309" s="66"/>
      <c r="M1309" s="66"/>
      <c r="N1309" s="73">
        <v>1165346.8799999999</v>
      </c>
      <c r="O1309" s="68" t="s">
        <v>1901</v>
      </c>
      <c r="P1309" s="68">
        <v>2</v>
      </c>
      <c r="Q1309" s="283" t="s">
        <v>2378</v>
      </c>
      <c r="R1309" s="441">
        <v>1</v>
      </c>
      <c r="S1309" s="100">
        <v>1</v>
      </c>
      <c r="T1309" s="95"/>
      <c r="U1309" s="95"/>
      <c r="V1309" s="95"/>
      <c r="W1309" s="95"/>
      <c r="X1309" s="95"/>
      <c r="Y1309" s="95"/>
      <c r="Z1309" s="95"/>
      <c r="AA1309" s="95"/>
      <c r="AB1309" s="95"/>
      <c r="AC1309" s="95"/>
      <c r="AD1309" s="95"/>
      <c r="AE1309" s="113">
        <f t="shared" si="215"/>
        <v>0</v>
      </c>
      <c r="AF1309" s="74">
        <f t="shared" si="216"/>
        <v>0</v>
      </c>
      <c r="AG1309" s="74">
        <f t="shared" si="217"/>
        <v>0</v>
      </c>
      <c r="AH1309" s="74">
        <f t="shared" si="218"/>
        <v>0</v>
      </c>
      <c r="AI1309" s="74">
        <f t="shared" si="219"/>
        <v>1</v>
      </c>
      <c r="AJ1309" s="74">
        <f t="shared" si="220"/>
        <v>0</v>
      </c>
      <c r="AK1309" s="74">
        <f t="shared" si="221"/>
        <v>0</v>
      </c>
      <c r="AL1309" s="74">
        <f t="shared" si="222"/>
        <v>0</v>
      </c>
      <c r="AM1309" s="74">
        <f t="shared" si="223"/>
        <v>0</v>
      </c>
      <c r="AN1309" s="74">
        <f t="shared" si="224"/>
        <v>1</v>
      </c>
      <c r="AP1309"/>
    </row>
    <row r="1310" spans="1:42" ht="15.75" hidden="1">
      <c r="A1310" s="68" t="s">
        <v>478</v>
      </c>
      <c r="B1310" s="68" t="s">
        <v>2321</v>
      </c>
      <c r="C1310" s="68">
        <v>317941</v>
      </c>
      <c r="D1310" s="81" t="s">
        <v>214</v>
      </c>
      <c r="E1310" s="70" t="s">
        <v>2323</v>
      </c>
      <c r="F1310" s="71">
        <v>2</v>
      </c>
      <c r="G1310" s="72"/>
      <c r="H1310" s="80">
        <v>1</v>
      </c>
      <c r="I1310" s="66"/>
      <c r="J1310" s="66"/>
      <c r="K1310" s="66"/>
      <c r="L1310" s="66"/>
      <c r="M1310" s="66"/>
      <c r="N1310" s="73">
        <v>989901.63</v>
      </c>
      <c r="O1310" s="68" t="s">
        <v>1901</v>
      </c>
      <c r="P1310" s="68">
        <v>2</v>
      </c>
      <c r="Q1310" s="283" t="s">
        <v>2378</v>
      </c>
      <c r="R1310" s="441">
        <v>1</v>
      </c>
      <c r="S1310" s="100">
        <v>1</v>
      </c>
      <c r="T1310" s="95"/>
      <c r="U1310" s="95"/>
      <c r="V1310" s="95"/>
      <c r="W1310" s="95"/>
      <c r="X1310" s="95"/>
      <c r="Y1310" s="95"/>
      <c r="Z1310" s="95"/>
      <c r="AA1310" s="95"/>
      <c r="AB1310" s="95"/>
      <c r="AC1310" s="95"/>
      <c r="AD1310" s="95"/>
      <c r="AE1310" s="113">
        <f t="shared" si="215"/>
        <v>0</v>
      </c>
      <c r="AF1310" s="74">
        <f t="shared" si="216"/>
        <v>0</v>
      </c>
      <c r="AG1310" s="74">
        <f t="shared" si="217"/>
        <v>0</v>
      </c>
      <c r="AH1310" s="74">
        <f t="shared" si="218"/>
        <v>0</v>
      </c>
      <c r="AI1310" s="74">
        <f t="shared" si="219"/>
        <v>1</v>
      </c>
      <c r="AJ1310" s="74">
        <f t="shared" si="220"/>
        <v>0</v>
      </c>
      <c r="AK1310" s="74">
        <f t="shared" si="221"/>
        <v>0</v>
      </c>
      <c r="AL1310" s="74">
        <f t="shared" si="222"/>
        <v>0</v>
      </c>
      <c r="AM1310" s="74">
        <f t="shared" si="223"/>
        <v>0</v>
      </c>
      <c r="AN1310" s="74">
        <f t="shared" si="224"/>
        <v>1</v>
      </c>
      <c r="AP1310"/>
    </row>
    <row r="1311" spans="1:42" ht="31.5" hidden="1">
      <c r="A1311" s="68" t="s">
        <v>478</v>
      </c>
      <c r="B1311" s="68" t="s">
        <v>2321</v>
      </c>
      <c r="C1311" s="68">
        <v>304890</v>
      </c>
      <c r="D1311" s="81" t="s">
        <v>2329</v>
      </c>
      <c r="E1311" s="70" t="s">
        <v>2330</v>
      </c>
      <c r="F1311" s="71">
        <v>2</v>
      </c>
      <c r="G1311" s="72"/>
      <c r="H1311" s="80">
        <v>1</v>
      </c>
      <c r="I1311" s="66"/>
      <c r="J1311" s="66"/>
      <c r="K1311" s="66"/>
      <c r="L1311" s="66"/>
      <c r="M1311" s="66"/>
      <c r="N1311" s="73">
        <v>1958192.28</v>
      </c>
      <c r="O1311" s="68" t="s">
        <v>1901</v>
      </c>
      <c r="P1311" s="68">
        <v>2</v>
      </c>
      <c r="Q1311" s="283" t="s">
        <v>2378</v>
      </c>
      <c r="R1311" s="441">
        <v>1</v>
      </c>
      <c r="S1311" s="100">
        <v>1</v>
      </c>
      <c r="T1311" s="95"/>
      <c r="U1311" s="95"/>
      <c r="V1311" s="95"/>
      <c r="W1311" s="95"/>
      <c r="X1311" s="95"/>
      <c r="Y1311" s="95"/>
      <c r="Z1311" s="95"/>
      <c r="AA1311" s="95"/>
      <c r="AB1311" s="95"/>
      <c r="AC1311" s="95"/>
      <c r="AD1311" s="95"/>
      <c r="AE1311" s="113">
        <f t="shared" si="215"/>
        <v>0</v>
      </c>
      <c r="AF1311" s="74">
        <f t="shared" si="216"/>
        <v>0</v>
      </c>
      <c r="AG1311" s="74">
        <f t="shared" si="217"/>
        <v>0</v>
      </c>
      <c r="AH1311" s="74">
        <f t="shared" si="218"/>
        <v>0</v>
      </c>
      <c r="AI1311" s="74">
        <f t="shared" si="219"/>
        <v>1</v>
      </c>
      <c r="AJ1311" s="74">
        <f t="shared" si="220"/>
        <v>0</v>
      </c>
      <c r="AK1311" s="74">
        <f t="shared" si="221"/>
        <v>0</v>
      </c>
      <c r="AL1311" s="74">
        <f t="shared" si="222"/>
        <v>0</v>
      </c>
      <c r="AM1311" s="74">
        <f t="shared" si="223"/>
        <v>0</v>
      </c>
      <c r="AN1311" s="74">
        <f t="shared" si="224"/>
        <v>1</v>
      </c>
      <c r="AP1311"/>
    </row>
    <row r="1312" spans="1:42" ht="15.75" hidden="1">
      <c r="A1312" s="68" t="s">
        <v>478</v>
      </c>
      <c r="B1312" s="68" t="s">
        <v>2321</v>
      </c>
      <c r="C1312" s="68">
        <v>304891</v>
      </c>
      <c r="D1312" s="70" t="s">
        <v>2331</v>
      </c>
      <c r="E1312" s="70" t="s">
        <v>2330</v>
      </c>
      <c r="F1312" s="71">
        <v>2</v>
      </c>
      <c r="G1312" s="72"/>
      <c r="H1312" s="80">
        <v>1</v>
      </c>
      <c r="I1312" s="66"/>
      <c r="J1312" s="66"/>
      <c r="K1312" s="66"/>
      <c r="L1312" s="66"/>
      <c r="M1312" s="66"/>
      <c r="N1312" s="73">
        <v>1285902.31</v>
      </c>
      <c r="O1312" s="68" t="s">
        <v>1901</v>
      </c>
      <c r="P1312" s="68">
        <v>2</v>
      </c>
      <c r="Q1312" s="283" t="s">
        <v>2378</v>
      </c>
      <c r="R1312" s="441">
        <v>0.9</v>
      </c>
      <c r="S1312" s="100">
        <v>1</v>
      </c>
      <c r="T1312" s="95"/>
      <c r="U1312" s="95"/>
      <c r="V1312" s="95"/>
      <c r="W1312" s="95"/>
      <c r="X1312" s="95"/>
      <c r="Y1312" s="95"/>
      <c r="Z1312" s="95"/>
      <c r="AA1312" s="95"/>
      <c r="AB1312" s="95"/>
      <c r="AC1312" s="95"/>
      <c r="AD1312" s="95"/>
      <c r="AE1312" s="113">
        <f t="shared" si="215"/>
        <v>0</v>
      </c>
      <c r="AF1312" s="74">
        <f t="shared" si="216"/>
        <v>0</v>
      </c>
      <c r="AG1312" s="74">
        <f t="shared" si="217"/>
        <v>0</v>
      </c>
      <c r="AH1312" s="74">
        <f t="shared" si="218"/>
        <v>0</v>
      </c>
      <c r="AI1312" s="74">
        <f t="shared" si="219"/>
        <v>1</v>
      </c>
      <c r="AJ1312" s="74">
        <f t="shared" si="220"/>
        <v>0</v>
      </c>
      <c r="AK1312" s="74">
        <f t="shared" si="221"/>
        <v>0</v>
      </c>
      <c r="AL1312" s="74">
        <f t="shared" si="222"/>
        <v>0</v>
      </c>
      <c r="AM1312" s="74">
        <f t="shared" si="223"/>
        <v>0</v>
      </c>
      <c r="AN1312" s="74">
        <f t="shared" si="224"/>
        <v>1</v>
      </c>
      <c r="AP1312"/>
    </row>
    <row r="1313" spans="1:40" customFormat="1" ht="15.75" hidden="1">
      <c r="A1313" s="68" t="s">
        <v>478</v>
      </c>
      <c r="B1313" s="68" t="s">
        <v>2321</v>
      </c>
      <c r="C1313" s="68">
        <v>304920</v>
      </c>
      <c r="D1313" s="70" t="s">
        <v>2332</v>
      </c>
      <c r="E1313" s="70" t="s">
        <v>2330</v>
      </c>
      <c r="F1313" s="71">
        <v>2</v>
      </c>
      <c r="G1313" s="72"/>
      <c r="H1313" s="80">
        <v>1</v>
      </c>
      <c r="I1313" s="66"/>
      <c r="J1313" s="66"/>
      <c r="K1313" s="66"/>
      <c r="L1313" s="66"/>
      <c r="M1313" s="66"/>
      <c r="N1313" s="73">
        <v>1018059.73</v>
      </c>
      <c r="O1313" s="68" t="s">
        <v>1901</v>
      </c>
      <c r="P1313" s="68">
        <v>2</v>
      </c>
      <c r="Q1313" s="283" t="s">
        <v>2204</v>
      </c>
      <c r="R1313" s="441">
        <v>0.9</v>
      </c>
      <c r="S1313" s="100">
        <v>0.9</v>
      </c>
      <c r="T1313" s="95"/>
      <c r="U1313" s="95"/>
      <c r="V1313" s="95"/>
      <c r="W1313" s="95"/>
      <c r="X1313" s="95"/>
      <c r="Y1313" s="95"/>
      <c r="Z1313" s="95"/>
      <c r="AA1313" s="95"/>
      <c r="AB1313" s="95"/>
      <c r="AC1313" s="95"/>
      <c r="AD1313" s="95"/>
      <c r="AE1313" s="113">
        <f t="shared" si="215"/>
        <v>0</v>
      </c>
      <c r="AF1313" s="74">
        <f t="shared" si="216"/>
        <v>0</v>
      </c>
      <c r="AG1313" s="74">
        <f t="shared" si="217"/>
        <v>0</v>
      </c>
      <c r="AH1313" s="74">
        <f t="shared" si="218"/>
        <v>1</v>
      </c>
      <c r="AI1313" s="74">
        <f t="shared" si="219"/>
        <v>0</v>
      </c>
      <c r="AJ1313" s="74">
        <f t="shared" si="220"/>
        <v>0</v>
      </c>
      <c r="AK1313" s="74">
        <f t="shared" si="221"/>
        <v>0</v>
      </c>
      <c r="AL1313" s="74">
        <f t="shared" si="222"/>
        <v>0</v>
      </c>
      <c r="AM1313" s="74">
        <f t="shared" si="223"/>
        <v>1</v>
      </c>
      <c r="AN1313" s="74">
        <f t="shared" si="224"/>
        <v>0</v>
      </c>
    </row>
    <row r="1314" spans="1:40" customFormat="1" ht="15.75" hidden="1">
      <c r="A1314" s="68" t="s">
        <v>478</v>
      </c>
      <c r="B1314" s="68" t="s">
        <v>2321</v>
      </c>
      <c r="C1314" s="68">
        <v>304921</v>
      </c>
      <c r="D1314" s="70" t="s">
        <v>2333</v>
      </c>
      <c r="E1314" s="70" t="s">
        <v>2330</v>
      </c>
      <c r="F1314" s="71">
        <v>2</v>
      </c>
      <c r="G1314" s="72"/>
      <c r="H1314" s="80">
        <v>1</v>
      </c>
      <c r="I1314" s="66"/>
      <c r="J1314" s="66"/>
      <c r="K1314" s="66"/>
      <c r="L1314" s="66"/>
      <c r="M1314" s="66"/>
      <c r="N1314" s="73">
        <v>699350.11</v>
      </c>
      <c r="O1314" s="68" t="s">
        <v>1901</v>
      </c>
      <c r="P1314" s="68">
        <v>2</v>
      </c>
      <c r="Q1314" s="283" t="s">
        <v>2378</v>
      </c>
      <c r="R1314" s="441">
        <v>0.9</v>
      </c>
      <c r="S1314" s="441">
        <v>1</v>
      </c>
      <c r="T1314" s="95"/>
      <c r="U1314" s="95"/>
      <c r="V1314" s="95"/>
      <c r="W1314" s="95"/>
      <c r="X1314" s="95"/>
      <c r="Y1314" s="95"/>
      <c r="Z1314" s="95"/>
      <c r="AA1314" s="95"/>
      <c r="AB1314" s="95"/>
      <c r="AC1314" s="95"/>
      <c r="AD1314" s="95"/>
      <c r="AE1314" s="113">
        <f t="shared" si="215"/>
        <v>0</v>
      </c>
      <c r="AF1314" s="74">
        <f t="shared" si="216"/>
        <v>0</v>
      </c>
      <c r="AG1314" s="74">
        <f t="shared" si="217"/>
        <v>0</v>
      </c>
      <c r="AH1314" s="74">
        <f t="shared" si="218"/>
        <v>0</v>
      </c>
      <c r="AI1314" s="74">
        <f t="shared" si="219"/>
        <v>1</v>
      </c>
      <c r="AJ1314" s="74">
        <f t="shared" si="220"/>
        <v>0</v>
      </c>
      <c r="AK1314" s="74">
        <f t="shared" si="221"/>
        <v>0</v>
      </c>
      <c r="AL1314" s="74">
        <f t="shared" si="222"/>
        <v>0</v>
      </c>
      <c r="AM1314" s="74">
        <f t="shared" si="223"/>
        <v>0</v>
      </c>
      <c r="AN1314" s="74">
        <f t="shared" si="224"/>
        <v>1</v>
      </c>
    </row>
    <row r="1315" spans="1:40" customFormat="1" ht="15.75" hidden="1">
      <c r="A1315" s="68" t="s">
        <v>478</v>
      </c>
      <c r="B1315" s="68" t="s">
        <v>2321</v>
      </c>
      <c r="C1315" s="68">
        <v>304923</v>
      </c>
      <c r="D1315" s="81" t="s">
        <v>2334</v>
      </c>
      <c r="E1315" s="70" t="s">
        <v>2330</v>
      </c>
      <c r="F1315" s="71">
        <v>2</v>
      </c>
      <c r="G1315" s="72"/>
      <c r="H1315" s="80">
        <v>1</v>
      </c>
      <c r="I1315" s="66"/>
      <c r="J1315" s="66"/>
      <c r="K1315" s="66"/>
      <c r="L1315" s="66"/>
      <c r="M1315" s="66"/>
      <c r="N1315" s="73">
        <v>1039113.16</v>
      </c>
      <c r="O1315" s="68" t="s">
        <v>1901</v>
      </c>
      <c r="P1315" s="68">
        <v>2</v>
      </c>
      <c r="Q1315" s="283" t="s">
        <v>2378</v>
      </c>
      <c r="R1315" s="441">
        <v>1</v>
      </c>
      <c r="S1315" s="441">
        <v>1</v>
      </c>
      <c r="T1315" s="95"/>
      <c r="U1315" s="95"/>
      <c r="V1315" s="95"/>
      <c r="W1315" s="95"/>
      <c r="X1315" s="95"/>
      <c r="Y1315" s="95"/>
      <c r="Z1315" s="95"/>
      <c r="AA1315" s="95"/>
      <c r="AB1315" s="95"/>
      <c r="AC1315" s="95"/>
      <c r="AD1315" s="95"/>
      <c r="AE1315" s="113">
        <f t="shared" si="215"/>
        <v>0</v>
      </c>
      <c r="AF1315" s="74">
        <f t="shared" si="216"/>
        <v>0</v>
      </c>
      <c r="AG1315" s="74">
        <f t="shared" si="217"/>
        <v>0</v>
      </c>
      <c r="AH1315" s="74">
        <f t="shared" si="218"/>
        <v>0</v>
      </c>
      <c r="AI1315" s="74">
        <f t="shared" si="219"/>
        <v>1</v>
      </c>
      <c r="AJ1315" s="74">
        <f t="shared" si="220"/>
        <v>0</v>
      </c>
      <c r="AK1315" s="74">
        <f t="shared" si="221"/>
        <v>0</v>
      </c>
      <c r="AL1315" s="74">
        <f t="shared" si="222"/>
        <v>0</v>
      </c>
      <c r="AM1315" s="74">
        <f t="shared" si="223"/>
        <v>0</v>
      </c>
      <c r="AN1315" s="74">
        <f t="shared" si="224"/>
        <v>1</v>
      </c>
    </row>
    <row r="1316" spans="1:40" customFormat="1" ht="15.75" hidden="1">
      <c r="A1316" s="68" t="s">
        <v>478</v>
      </c>
      <c r="B1316" s="68" t="s">
        <v>2321</v>
      </c>
      <c r="C1316" s="68">
        <v>317910</v>
      </c>
      <c r="D1316" s="70" t="s">
        <v>2335</v>
      </c>
      <c r="E1316" s="70" t="s">
        <v>2330</v>
      </c>
      <c r="F1316" s="71">
        <v>2</v>
      </c>
      <c r="G1316" s="72"/>
      <c r="H1316" s="80">
        <v>1</v>
      </c>
      <c r="I1316" s="66"/>
      <c r="J1316" s="66"/>
      <c r="K1316" s="66"/>
      <c r="L1316" s="66"/>
      <c r="M1316" s="66"/>
      <c r="N1316" s="73">
        <v>1686150.22</v>
      </c>
      <c r="O1316" s="68" t="s">
        <v>1901</v>
      </c>
      <c r="P1316" s="68">
        <v>2</v>
      </c>
      <c r="Q1316" s="283" t="s">
        <v>2378</v>
      </c>
      <c r="R1316" s="441">
        <v>1</v>
      </c>
      <c r="S1316" s="441">
        <v>1</v>
      </c>
      <c r="T1316" s="95"/>
      <c r="U1316" s="95"/>
      <c r="V1316" s="95"/>
      <c r="W1316" s="95"/>
      <c r="X1316" s="95"/>
      <c r="Y1316" s="95"/>
      <c r="Z1316" s="95"/>
      <c r="AA1316" s="95"/>
      <c r="AB1316" s="95"/>
      <c r="AC1316" s="95"/>
      <c r="AD1316" s="95"/>
      <c r="AE1316" s="113">
        <f t="shared" si="215"/>
        <v>0</v>
      </c>
      <c r="AF1316" s="74">
        <f t="shared" si="216"/>
        <v>0</v>
      </c>
      <c r="AG1316" s="74">
        <f t="shared" si="217"/>
        <v>0</v>
      </c>
      <c r="AH1316" s="74">
        <f t="shared" si="218"/>
        <v>0</v>
      </c>
      <c r="AI1316" s="74">
        <f t="shared" si="219"/>
        <v>1</v>
      </c>
      <c r="AJ1316" s="74">
        <f t="shared" si="220"/>
        <v>0</v>
      </c>
      <c r="AK1316" s="74">
        <f t="shared" si="221"/>
        <v>0</v>
      </c>
      <c r="AL1316" s="74">
        <f t="shared" si="222"/>
        <v>0</v>
      </c>
      <c r="AM1316" s="74">
        <f t="shared" si="223"/>
        <v>0</v>
      </c>
      <c r="AN1316" s="74">
        <f t="shared" si="224"/>
        <v>1</v>
      </c>
    </row>
    <row r="1317" spans="1:40" customFormat="1" ht="15.75" hidden="1">
      <c r="A1317" s="68" t="s">
        <v>478</v>
      </c>
      <c r="B1317" s="68" t="s">
        <v>2321</v>
      </c>
      <c r="C1317" s="68">
        <v>500577</v>
      </c>
      <c r="D1317" s="70" t="s">
        <v>2336</v>
      </c>
      <c r="E1317" s="70" t="s">
        <v>2330</v>
      </c>
      <c r="F1317" s="71">
        <v>2</v>
      </c>
      <c r="G1317" s="72"/>
      <c r="H1317" s="80">
        <v>1</v>
      </c>
      <c r="I1317" s="66"/>
      <c r="J1317" s="66"/>
      <c r="K1317" s="66"/>
      <c r="L1317" s="66"/>
      <c r="M1317" s="66"/>
      <c r="N1317" s="73">
        <v>1230229.49</v>
      </c>
      <c r="O1317" s="68" t="s">
        <v>1901</v>
      </c>
      <c r="P1317" s="68">
        <v>2</v>
      </c>
      <c r="Q1317" s="283" t="s">
        <v>2378</v>
      </c>
      <c r="R1317" s="441">
        <v>1</v>
      </c>
      <c r="S1317" s="441">
        <v>1</v>
      </c>
      <c r="T1317" s="95"/>
      <c r="U1317" s="95"/>
      <c r="V1317" s="95"/>
      <c r="W1317" s="95"/>
      <c r="X1317" s="95"/>
      <c r="Y1317" s="95"/>
      <c r="Z1317" s="95"/>
      <c r="AA1317" s="95"/>
      <c r="AB1317" s="95"/>
      <c r="AC1317" s="95"/>
      <c r="AD1317" s="95"/>
      <c r="AE1317" s="113">
        <f t="shared" si="215"/>
        <v>0</v>
      </c>
      <c r="AF1317" s="74">
        <f t="shared" si="216"/>
        <v>0</v>
      </c>
      <c r="AG1317" s="74">
        <f t="shared" si="217"/>
        <v>0</v>
      </c>
      <c r="AH1317" s="74">
        <f t="shared" si="218"/>
        <v>0</v>
      </c>
      <c r="AI1317" s="74">
        <f t="shared" si="219"/>
        <v>1</v>
      </c>
      <c r="AJ1317" s="74">
        <f t="shared" si="220"/>
        <v>0</v>
      </c>
      <c r="AK1317" s="74">
        <f t="shared" si="221"/>
        <v>0</v>
      </c>
      <c r="AL1317" s="74">
        <f t="shared" si="222"/>
        <v>0</v>
      </c>
      <c r="AM1317" s="74">
        <f t="shared" si="223"/>
        <v>0</v>
      </c>
      <c r="AN1317" s="74">
        <f t="shared" si="224"/>
        <v>1</v>
      </c>
    </row>
    <row r="1318" spans="1:40" customFormat="1" ht="15.75" hidden="1">
      <c r="A1318" s="68" t="s">
        <v>478</v>
      </c>
      <c r="B1318" s="68" t="s">
        <v>2321</v>
      </c>
      <c r="C1318" s="68">
        <v>500579</v>
      </c>
      <c r="D1318" s="70" t="s">
        <v>2337</v>
      </c>
      <c r="E1318" s="70" t="s">
        <v>2330</v>
      </c>
      <c r="F1318" s="71">
        <v>2</v>
      </c>
      <c r="G1318" s="72"/>
      <c r="H1318" s="80">
        <v>1</v>
      </c>
      <c r="I1318" s="66"/>
      <c r="J1318" s="66"/>
      <c r="K1318" s="66"/>
      <c r="L1318" s="66"/>
      <c r="M1318" s="66"/>
      <c r="N1318" s="73">
        <v>980049.41</v>
      </c>
      <c r="O1318" s="68" t="s">
        <v>1901</v>
      </c>
      <c r="P1318" s="68">
        <v>2</v>
      </c>
      <c r="Q1318" s="283" t="s">
        <v>2378</v>
      </c>
      <c r="R1318" s="441">
        <v>1</v>
      </c>
      <c r="S1318" s="441">
        <v>1</v>
      </c>
      <c r="T1318" s="95"/>
      <c r="U1318" s="95"/>
      <c r="V1318" s="95"/>
      <c r="W1318" s="95"/>
      <c r="X1318" s="95"/>
      <c r="Y1318" s="95"/>
      <c r="Z1318" s="95"/>
      <c r="AA1318" s="95"/>
      <c r="AB1318" s="95"/>
      <c r="AC1318" s="95"/>
      <c r="AD1318" s="95"/>
      <c r="AE1318" s="113">
        <f t="shared" si="215"/>
        <v>0</v>
      </c>
      <c r="AF1318" s="74">
        <f t="shared" si="216"/>
        <v>0</v>
      </c>
      <c r="AG1318" s="74">
        <f t="shared" si="217"/>
        <v>0</v>
      </c>
      <c r="AH1318" s="74">
        <f t="shared" si="218"/>
        <v>0</v>
      </c>
      <c r="AI1318" s="74">
        <f t="shared" si="219"/>
        <v>1</v>
      </c>
      <c r="AJ1318" s="74">
        <f t="shared" si="220"/>
        <v>0</v>
      </c>
      <c r="AK1318" s="74">
        <f t="shared" si="221"/>
        <v>0</v>
      </c>
      <c r="AL1318" s="74">
        <f t="shared" si="222"/>
        <v>0</v>
      </c>
      <c r="AM1318" s="74">
        <f t="shared" si="223"/>
        <v>0</v>
      </c>
      <c r="AN1318" s="74">
        <f t="shared" si="224"/>
        <v>1</v>
      </c>
    </row>
    <row r="1319" spans="1:40" customFormat="1" ht="15.75" hidden="1">
      <c r="A1319" s="68" t="s">
        <v>478</v>
      </c>
      <c r="B1319" s="68" t="s">
        <v>2321</v>
      </c>
      <c r="C1319" s="68">
        <v>317939</v>
      </c>
      <c r="D1319" s="70" t="s">
        <v>2338</v>
      </c>
      <c r="E1319" s="70" t="s">
        <v>2330</v>
      </c>
      <c r="F1319" s="71">
        <v>2</v>
      </c>
      <c r="G1319" s="72"/>
      <c r="H1319" s="80">
        <v>1</v>
      </c>
      <c r="I1319" s="66"/>
      <c r="J1319" s="66"/>
      <c r="K1319" s="66"/>
      <c r="L1319" s="66"/>
      <c r="M1319" s="66"/>
      <c r="N1319" s="73">
        <v>1076759.56</v>
      </c>
      <c r="O1319" s="68" t="s">
        <v>1901</v>
      </c>
      <c r="P1319" s="68">
        <v>2</v>
      </c>
      <c r="Q1319" s="283" t="s">
        <v>2378</v>
      </c>
      <c r="R1319" s="441">
        <v>0.9</v>
      </c>
      <c r="S1319" s="441">
        <v>1</v>
      </c>
      <c r="T1319" s="95"/>
      <c r="U1319" s="95"/>
      <c r="V1319" s="95"/>
      <c r="W1319" s="95"/>
      <c r="X1319" s="95"/>
      <c r="Y1319" s="95"/>
      <c r="Z1319" s="95"/>
      <c r="AA1319" s="95"/>
      <c r="AB1319" s="95"/>
      <c r="AC1319" s="95"/>
      <c r="AD1319" s="95"/>
      <c r="AE1319" s="113">
        <f t="shared" si="215"/>
        <v>0</v>
      </c>
      <c r="AF1319" s="74">
        <f t="shared" si="216"/>
        <v>0</v>
      </c>
      <c r="AG1319" s="74">
        <f t="shared" si="217"/>
        <v>0</v>
      </c>
      <c r="AH1319" s="74">
        <f t="shared" si="218"/>
        <v>0</v>
      </c>
      <c r="AI1319" s="74">
        <f t="shared" si="219"/>
        <v>1</v>
      </c>
      <c r="AJ1319" s="74">
        <f t="shared" si="220"/>
        <v>0</v>
      </c>
      <c r="AK1319" s="74">
        <f t="shared" si="221"/>
        <v>0</v>
      </c>
      <c r="AL1319" s="74">
        <f t="shared" si="222"/>
        <v>0</v>
      </c>
      <c r="AM1319" s="74">
        <f t="shared" si="223"/>
        <v>0</v>
      </c>
      <c r="AN1319" s="74">
        <f t="shared" si="224"/>
        <v>1</v>
      </c>
    </row>
    <row r="1320" spans="1:40" customFormat="1" ht="15.75" hidden="1">
      <c r="A1320" s="68" t="s">
        <v>478</v>
      </c>
      <c r="B1320" s="68" t="s">
        <v>2321</v>
      </c>
      <c r="C1320" s="68">
        <v>317940</v>
      </c>
      <c r="D1320" s="70" t="s">
        <v>2339</v>
      </c>
      <c r="E1320" s="70" t="s">
        <v>2330</v>
      </c>
      <c r="F1320" s="71">
        <v>2</v>
      </c>
      <c r="G1320" s="72"/>
      <c r="H1320" s="80">
        <v>1</v>
      </c>
      <c r="I1320" s="66"/>
      <c r="J1320" s="66"/>
      <c r="K1320" s="66"/>
      <c r="L1320" s="66"/>
      <c r="M1320" s="66"/>
      <c r="N1320" s="73">
        <v>2157380.5099999998</v>
      </c>
      <c r="O1320" s="68" t="s">
        <v>1901</v>
      </c>
      <c r="P1320" s="68">
        <v>2</v>
      </c>
      <c r="Q1320" s="283" t="s">
        <v>2378</v>
      </c>
      <c r="R1320" s="441">
        <v>0.9</v>
      </c>
      <c r="S1320" s="441">
        <v>1</v>
      </c>
      <c r="T1320" s="95"/>
      <c r="U1320" s="95"/>
      <c r="V1320" s="95"/>
      <c r="W1320" s="95"/>
      <c r="X1320" s="95"/>
      <c r="Y1320" s="95"/>
      <c r="Z1320" s="95"/>
      <c r="AA1320" s="95"/>
      <c r="AB1320" s="95"/>
      <c r="AC1320" s="95"/>
      <c r="AD1320" s="95"/>
      <c r="AE1320" s="113">
        <f t="shared" si="215"/>
        <v>0</v>
      </c>
      <c r="AF1320" s="74">
        <f t="shared" si="216"/>
        <v>0</v>
      </c>
      <c r="AG1320" s="74">
        <f t="shared" si="217"/>
        <v>0</v>
      </c>
      <c r="AH1320" s="74">
        <f t="shared" si="218"/>
        <v>0</v>
      </c>
      <c r="AI1320" s="74">
        <f t="shared" si="219"/>
        <v>1</v>
      </c>
      <c r="AJ1320" s="74">
        <f t="shared" si="220"/>
        <v>0</v>
      </c>
      <c r="AK1320" s="74">
        <f t="shared" si="221"/>
        <v>0</v>
      </c>
      <c r="AL1320" s="74">
        <f t="shared" si="222"/>
        <v>0</v>
      </c>
      <c r="AM1320" s="74">
        <f t="shared" si="223"/>
        <v>0</v>
      </c>
      <c r="AN1320" s="74">
        <f t="shared" si="224"/>
        <v>1</v>
      </c>
    </row>
    <row r="1321" spans="1:40" customFormat="1" ht="15.75" hidden="1">
      <c r="A1321" s="68" t="s">
        <v>478</v>
      </c>
      <c r="B1321" s="68" t="s">
        <v>2321</v>
      </c>
      <c r="C1321" s="68">
        <v>304860</v>
      </c>
      <c r="D1321" s="70" t="s">
        <v>2340</v>
      </c>
      <c r="E1321" s="70" t="s">
        <v>2326</v>
      </c>
      <c r="F1321" s="71">
        <v>2</v>
      </c>
      <c r="G1321" s="72"/>
      <c r="H1321" s="80">
        <v>1</v>
      </c>
      <c r="I1321" s="66"/>
      <c r="J1321" s="66"/>
      <c r="K1321" s="66"/>
      <c r="L1321" s="66"/>
      <c r="M1321" s="66"/>
      <c r="N1321" s="73">
        <v>1692675.85</v>
      </c>
      <c r="O1321" s="68" t="s">
        <v>1901</v>
      </c>
      <c r="P1321" s="68">
        <v>2</v>
      </c>
      <c r="Q1321" s="283" t="s">
        <v>2378</v>
      </c>
      <c r="R1321" s="441">
        <v>0.9</v>
      </c>
      <c r="S1321" s="441">
        <v>1</v>
      </c>
      <c r="T1321" s="95"/>
      <c r="U1321" s="95"/>
      <c r="V1321" s="95"/>
      <c r="W1321" s="95"/>
      <c r="X1321" s="95"/>
      <c r="Y1321" s="95"/>
      <c r="Z1321" s="95"/>
      <c r="AA1321" s="95"/>
      <c r="AB1321" s="95"/>
      <c r="AC1321" s="95"/>
      <c r="AD1321" s="95"/>
      <c r="AE1321" s="113">
        <f t="shared" si="215"/>
        <v>0</v>
      </c>
      <c r="AF1321" s="74">
        <f t="shared" si="216"/>
        <v>0</v>
      </c>
      <c r="AG1321" s="74">
        <f t="shared" si="217"/>
        <v>0</v>
      </c>
      <c r="AH1321" s="74">
        <f t="shared" si="218"/>
        <v>0</v>
      </c>
      <c r="AI1321" s="74">
        <f t="shared" si="219"/>
        <v>1</v>
      </c>
      <c r="AJ1321" s="74">
        <f t="shared" si="220"/>
        <v>0</v>
      </c>
      <c r="AK1321" s="74">
        <f t="shared" si="221"/>
        <v>0</v>
      </c>
      <c r="AL1321" s="74">
        <f t="shared" si="222"/>
        <v>0</v>
      </c>
      <c r="AM1321" s="74">
        <f t="shared" si="223"/>
        <v>0</v>
      </c>
      <c r="AN1321" s="74">
        <f t="shared" si="224"/>
        <v>1</v>
      </c>
    </row>
    <row r="1322" spans="1:40" customFormat="1" ht="15.75" hidden="1">
      <c r="A1322" s="68" t="s">
        <v>478</v>
      </c>
      <c r="B1322" s="68" t="s">
        <v>2321</v>
      </c>
      <c r="C1322" s="68">
        <v>304896</v>
      </c>
      <c r="D1322" s="70" t="s">
        <v>2341</v>
      </c>
      <c r="E1322" s="70" t="s">
        <v>2326</v>
      </c>
      <c r="F1322" s="71">
        <v>2</v>
      </c>
      <c r="G1322" s="72"/>
      <c r="H1322" s="80">
        <v>1</v>
      </c>
      <c r="I1322" s="66"/>
      <c r="J1322" s="66"/>
      <c r="K1322" s="66"/>
      <c r="L1322" s="66"/>
      <c r="M1322" s="66"/>
      <c r="N1322" s="73">
        <v>1370222.68</v>
      </c>
      <c r="O1322" s="68" t="s">
        <v>1901</v>
      </c>
      <c r="P1322" s="68">
        <v>2</v>
      </c>
      <c r="Q1322" s="440" t="s">
        <v>2378</v>
      </c>
      <c r="R1322" s="441">
        <v>0.9</v>
      </c>
      <c r="S1322" s="100">
        <v>1</v>
      </c>
      <c r="T1322" s="95"/>
      <c r="U1322" s="95"/>
      <c r="V1322" s="95"/>
      <c r="W1322" s="95"/>
      <c r="X1322" s="95"/>
      <c r="Y1322" s="95"/>
      <c r="Z1322" s="95"/>
      <c r="AA1322" s="95"/>
      <c r="AB1322" s="95"/>
      <c r="AC1322" s="95"/>
      <c r="AD1322" s="95"/>
      <c r="AE1322" s="113">
        <f t="shared" si="215"/>
        <v>0</v>
      </c>
      <c r="AF1322" s="74">
        <f t="shared" si="216"/>
        <v>0</v>
      </c>
      <c r="AG1322" s="74">
        <f t="shared" si="217"/>
        <v>0</v>
      </c>
      <c r="AH1322" s="74">
        <f t="shared" si="218"/>
        <v>0</v>
      </c>
      <c r="AI1322" s="74">
        <f t="shared" si="219"/>
        <v>1</v>
      </c>
      <c r="AJ1322" s="74">
        <f t="shared" si="220"/>
        <v>0</v>
      </c>
      <c r="AK1322" s="74">
        <f t="shared" si="221"/>
        <v>0</v>
      </c>
      <c r="AL1322" s="74">
        <f t="shared" si="222"/>
        <v>0</v>
      </c>
      <c r="AM1322" s="74">
        <f t="shared" si="223"/>
        <v>0</v>
      </c>
      <c r="AN1322" s="74">
        <f t="shared" si="224"/>
        <v>1</v>
      </c>
    </row>
    <row r="1323" spans="1:40" customFormat="1" ht="15.75" hidden="1">
      <c r="A1323" s="68" t="s">
        <v>478</v>
      </c>
      <c r="B1323" s="68" t="s">
        <v>2321</v>
      </c>
      <c r="C1323" s="68">
        <v>500581</v>
      </c>
      <c r="D1323" s="70" t="s">
        <v>2342</v>
      </c>
      <c r="E1323" s="70" t="s">
        <v>2326</v>
      </c>
      <c r="F1323" s="71">
        <v>2</v>
      </c>
      <c r="G1323" s="72"/>
      <c r="H1323" s="80">
        <v>1</v>
      </c>
      <c r="I1323" s="66"/>
      <c r="J1323" s="66"/>
      <c r="K1323" s="66"/>
      <c r="L1323" s="66"/>
      <c r="M1323" s="66"/>
      <c r="N1323" s="73">
        <v>634932.93000000005</v>
      </c>
      <c r="O1323" s="68" t="s">
        <v>1901</v>
      </c>
      <c r="P1323" s="68">
        <v>2</v>
      </c>
      <c r="Q1323" s="440" t="s">
        <v>2378</v>
      </c>
      <c r="R1323" s="441">
        <v>0.9</v>
      </c>
      <c r="S1323" s="100">
        <v>1</v>
      </c>
      <c r="T1323" s="95"/>
      <c r="U1323" s="95"/>
      <c r="V1323" s="95"/>
      <c r="W1323" s="95"/>
      <c r="X1323" s="95"/>
      <c r="Y1323" s="95"/>
      <c r="Z1323" s="95"/>
      <c r="AA1323" s="95"/>
      <c r="AB1323" s="95"/>
      <c r="AC1323" s="95"/>
      <c r="AD1323" s="95"/>
      <c r="AE1323" s="113">
        <f t="shared" si="215"/>
        <v>0</v>
      </c>
      <c r="AF1323" s="74">
        <f t="shared" si="216"/>
        <v>0</v>
      </c>
      <c r="AG1323" s="74">
        <f t="shared" si="217"/>
        <v>0</v>
      </c>
      <c r="AH1323" s="74">
        <f t="shared" si="218"/>
        <v>0</v>
      </c>
      <c r="AI1323" s="74">
        <f t="shared" si="219"/>
        <v>1</v>
      </c>
      <c r="AJ1323" s="74">
        <f t="shared" si="220"/>
        <v>0</v>
      </c>
      <c r="AK1323" s="74">
        <f t="shared" si="221"/>
        <v>0</v>
      </c>
      <c r="AL1323" s="74">
        <f t="shared" si="222"/>
        <v>0</v>
      </c>
      <c r="AM1323" s="74">
        <f t="shared" si="223"/>
        <v>0</v>
      </c>
      <c r="AN1323" s="74">
        <f t="shared" si="224"/>
        <v>1</v>
      </c>
    </row>
    <row r="1324" spans="1:40" customFormat="1" ht="15.75" hidden="1">
      <c r="A1324" s="68" t="s">
        <v>478</v>
      </c>
      <c r="B1324" s="68" t="s">
        <v>2321</v>
      </c>
      <c r="C1324" s="68">
        <v>500327</v>
      </c>
      <c r="D1324" s="70" t="s">
        <v>2343</v>
      </c>
      <c r="E1324" s="70" t="s">
        <v>2326</v>
      </c>
      <c r="F1324" s="71">
        <v>2</v>
      </c>
      <c r="G1324" s="72"/>
      <c r="H1324" s="80">
        <v>1</v>
      </c>
      <c r="I1324" s="66"/>
      <c r="J1324" s="66"/>
      <c r="K1324" s="66"/>
      <c r="L1324" s="66"/>
      <c r="M1324" s="66"/>
      <c r="N1324" s="73">
        <v>886819.09</v>
      </c>
      <c r="O1324" s="68" t="s">
        <v>1901</v>
      </c>
      <c r="P1324" s="68">
        <v>2</v>
      </c>
      <c r="Q1324" s="440" t="s">
        <v>2378</v>
      </c>
      <c r="R1324" s="441">
        <v>0.9</v>
      </c>
      <c r="S1324" s="100">
        <v>1</v>
      </c>
      <c r="T1324" s="95"/>
      <c r="U1324" s="95"/>
      <c r="V1324" s="95"/>
      <c r="W1324" s="95"/>
      <c r="X1324" s="95"/>
      <c r="Y1324" s="95"/>
      <c r="Z1324" s="95"/>
      <c r="AA1324" s="95"/>
      <c r="AB1324" s="95"/>
      <c r="AC1324" s="95"/>
      <c r="AD1324" s="95"/>
      <c r="AE1324" s="113">
        <f t="shared" si="215"/>
        <v>0</v>
      </c>
      <c r="AF1324" s="74">
        <f t="shared" si="216"/>
        <v>0</v>
      </c>
      <c r="AG1324" s="74">
        <f t="shared" si="217"/>
        <v>0</v>
      </c>
      <c r="AH1324" s="74">
        <f t="shared" si="218"/>
        <v>0</v>
      </c>
      <c r="AI1324" s="74">
        <f t="shared" si="219"/>
        <v>1</v>
      </c>
      <c r="AJ1324" s="74">
        <f t="shared" si="220"/>
        <v>0</v>
      </c>
      <c r="AK1324" s="74">
        <f t="shared" si="221"/>
        <v>0</v>
      </c>
      <c r="AL1324" s="74">
        <f t="shared" si="222"/>
        <v>0</v>
      </c>
      <c r="AM1324" s="74">
        <f t="shared" si="223"/>
        <v>0</v>
      </c>
      <c r="AN1324" s="74">
        <f t="shared" si="224"/>
        <v>1</v>
      </c>
    </row>
    <row r="1325" spans="1:40" customFormat="1" ht="31.5" hidden="1">
      <c r="A1325" s="68" t="s">
        <v>478</v>
      </c>
      <c r="B1325" s="68" t="s">
        <v>2321</v>
      </c>
      <c r="C1325" s="68">
        <v>304879</v>
      </c>
      <c r="D1325" s="81" t="s">
        <v>2344</v>
      </c>
      <c r="E1325" s="70" t="s">
        <v>2345</v>
      </c>
      <c r="F1325" s="71">
        <v>2</v>
      </c>
      <c r="G1325" s="72"/>
      <c r="H1325" s="80">
        <v>1</v>
      </c>
      <c r="I1325" s="66"/>
      <c r="J1325" s="66"/>
      <c r="K1325" s="66"/>
      <c r="L1325" s="66"/>
      <c r="M1325" s="66"/>
      <c r="N1325" s="73">
        <v>1426254.45</v>
      </c>
      <c r="O1325" s="68" t="s">
        <v>1901</v>
      </c>
      <c r="P1325" s="68">
        <v>2</v>
      </c>
      <c r="Q1325" s="283" t="s">
        <v>2204</v>
      </c>
      <c r="R1325" s="100">
        <v>0.9</v>
      </c>
      <c r="S1325" s="100">
        <v>0.9</v>
      </c>
      <c r="T1325" s="95"/>
      <c r="U1325" s="95"/>
      <c r="V1325" s="95"/>
      <c r="W1325" s="95"/>
      <c r="X1325" s="95"/>
      <c r="Y1325" s="95"/>
      <c r="Z1325" s="95"/>
      <c r="AA1325" s="95"/>
      <c r="AB1325" s="95"/>
      <c r="AC1325" s="95"/>
      <c r="AD1325" s="95"/>
      <c r="AE1325" s="113">
        <f t="shared" si="215"/>
        <v>0</v>
      </c>
      <c r="AF1325" s="74">
        <f t="shared" si="216"/>
        <v>0</v>
      </c>
      <c r="AG1325" s="74">
        <f t="shared" si="217"/>
        <v>0</v>
      </c>
      <c r="AH1325" s="74">
        <f t="shared" si="218"/>
        <v>1</v>
      </c>
      <c r="AI1325" s="74">
        <f t="shared" si="219"/>
        <v>0</v>
      </c>
      <c r="AJ1325" s="74">
        <f t="shared" si="220"/>
        <v>0</v>
      </c>
      <c r="AK1325" s="74">
        <f t="shared" si="221"/>
        <v>0</v>
      </c>
      <c r="AL1325" s="74">
        <f t="shared" si="222"/>
        <v>0</v>
      </c>
      <c r="AM1325" s="74">
        <f t="shared" si="223"/>
        <v>1</v>
      </c>
      <c r="AN1325" s="74">
        <f t="shared" si="224"/>
        <v>0</v>
      </c>
    </row>
    <row r="1326" spans="1:40" customFormat="1" ht="15.75" hidden="1">
      <c r="A1326" s="68" t="s">
        <v>478</v>
      </c>
      <c r="B1326" s="68" t="s">
        <v>2321</v>
      </c>
      <c r="C1326" s="68">
        <v>304880</v>
      </c>
      <c r="D1326" s="81" t="s">
        <v>2346</v>
      </c>
      <c r="E1326" s="70" t="s">
        <v>2345</v>
      </c>
      <c r="F1326" s="71">
        <v>2</v>
      </c>
      <c r="G1326" s="72"/>
      <c r="H1326" s="80">
        <v>1</v>
      </c>
      <c r="I1326" s="66"/>
      <c r="J1326" s="66"/>
      <c r="K1326" s="66"/>
      <c r="L1326" s="66"/>
      <c r="M1326" s="66"/>
      <c r="N1326" s="73">
        <v>1167541.05</v>
      </c>
      <c r="O1326" s="68" t="s">
        <v>1901</v>
      </c>
      <c r="P1326" s="68">
        <v>2</v>
      </c>
      <c r="Q1326" s="283" t="s">
        <v>2204</v>
      </c>
      <c r="R1326" s="123">
        <v>0.9</v>
      </c>
      <c r="S1326" s="100">
        <v>0.9</v>
      </c>
      <c r="T1326" s="95"/>
      <c r="U1326" s="95"/>
      <c r="V1326" s="95"/>
      <c r="W1326" s="95"/>
      <c r="X1326" s="95"/>
      <c r="Y1326" s="95"/>
      <c r="Z1326" s="95"/>
      <c r="AA1326" s="95"/>
      <c r="AB1326" s="95"/>
      <c r="AC1326" s="95"/>
      <c r="AD1326" s="95"/>
      <c r="AE1326" s="113">
        <f t="shared" si="215"/>
        <v>0</v>
      </c>
      <c r="AF1326" s="74">
        <f t="shared" si="216"/>
        <v>0</v>
      </c>
      <c r="AG1326" s="74">
        <f t="shared" si="217"/>
        <v>0</v>
      </c>
      <c r="AH1326" s="74">
        <f t="shared" si="218"/>
        <v>1</v>
      </c>
      <c r="AI1326" s="74">
        <f t="shared" si="219"/>
        <v>0</v>
      </c>
      <c r="AJ1326" s="74">
        <f t="shared" si="220"/>
        <v>0</v>
      </c>
      <c r="AK1326" s="74">
        <f t="shared" si="221"/>
        <v>0</v>
      </c>
      <c r="AL1326" s="74">
        <f t="shared" si="222"/>
        <v>0</v>
      </c>
      <c r="AM1326" s="74">
        <f t="shared" si="223"/>
        <v>1</v>
      </c>
      <c r="AN1326" s="74">
        <f t="shared" si="224"/>
        <v>0</v>
      </c>
    </row>
    <row r="1327" spans="1:40" customFormat="1" ht="15.75" hidden="1">
      <c r="A1327" s="68" t="s">
        <v>478</v>
      </c>
      <c r="B1327" s="68" t="s">
        <v>2321</v>
      </c>
      <c r="C1327" s="68">
        <v>304881</v>
      </c>
      <c r="D1327" s="81" t="s">
        <v>2347</v>
      </c>
      <c r="E1327" s="70" t="s">
        <v>2345</v>
      </c>
      <c r="F1327" s="71">
        <v>2</v>
      </c>
      <c r="G1327" s="72"/>
      <c r="H1327" s="80">
        <v>1</v>
      </c>
      <c r="I1327" s="66"/>
      <c r="J1327" s="66"/>
      <c r="K1327" s="66"/>
      <c r="L1327" s="66"/>
      <c r="M1327" s="66"/>
      <c r="N1327" s="73">
        <v>1117283.1200000001</v>
      </c>
      <c r="O1327" s="68" t="s">
        <v>1901</v>
      </c>
      <c r="P1327" s="68">
        <v>2</v>
      </c>
      <c r="Q1327" s="283" t="s">
        <v>2204</v>
      </c>
      <c r="R1327" s="123">
        <v>0.9</v>
      </c>
      <c r="S1327" s="100">
        <v>0.9</v>
      </c>
      <c r="T1327" s="95"/>
      <c r="U1327" s="95"/>
      <c r="V1327" s="95"/>
      <c r="W1327" s="95"/>
      <c r="X1327" s="95"/>
      <c r="Y1327" s="95"/>
      <c r="Z1327" s="95"/>
      <c r="AA1327" s="95"/>
      <c r="AB1327" s="95"/>
      <c r="AC1327" s="95"/>
      <c r="AD1327" s="95"/>
      <c r="AE1327" s="113">
        <f t="shared" si="215"/>
        <v>0</v>
      </c>
      <c r="AF1327" s="74">
        <f t="shared" si="216"/>
        <v>0</v>
      </c>
      <c r="AG1327" s="74">
        <f t="shared" si="217"/>
        <v>0</v>
      </c>
      <c r="AH1327" s="74">
        <f t="shared" si="218"/>
        <v>1</v>
      </c>
      <c r="AI1327" s="74">
        <f t="shared" si="219"/>
        <v>0</v>
      </c>
      <c r="AJ1327" s="74">
        <f t="shared" si="220"/>
        <v>0</v>
      </c>
      <c r="AK1327" s="74">
        <f t="shared" si="221"/>
        <v>0</v>
      </c>
      <c r="AL1327" s="74">
        <f t="shared" si="222"/>
        <v>0</v>
      </c>
      <c r="AM1327" s="74">
        <f t="shared" si="223"/>
        <v>1</v>
      </c>
      <c r="AN1327" s="74">
        <f t="shared" si="224"/>
        <v>0</v>
      </c>
    </row>
    <row r="1328" spans="1:40" customFormat="1" ht="15.75" hidden="1">
      <c r="A1328" s="68" t="s">
        <v>478</v>
      </c>
      <c r="B1328" s="68" t="s">
        <v>2321</v>
      </c>
      <c r="C1328" s="68">
        <v>304883</v>
      </c>
      <c r="D1328" s="81" t="s">
        <v>2348</v>
      </c>
      <c r="E1328" s="70" t="s">
        <v>2345</v>
      </c>
      <c r="F1328" s="71">
        <v>2</v>
      </c>
      <c r="G1328" s="72"/>
      <c r="H1328" s="80">
        <v>1</v>
      </c>
      <c r="I1328" s="66"/>
      <c r="J1328" s="66"/>
      <c r="K1328" s="66"/>
      <c r="L1328" s="66"/>
      <c r="M1328" s="66"/>
      <c r="N1328" s="73">
        <v>1162498.57</v>
      </c>
      <c r="O1328" s="68" t="s">
        <v>1901</v>
      </c>
      <c r="P1328" s="68">
        <v>2</v>
      </c>
      <c r="Q1328" s="283" t="s">
        <v>2204</v>
      </c>
      <c r="R1328" s="100">
        <v>0.9</v>
      </c>
      <c r="S1328" s="100">
        <v>0.9</v>
      </c>
      <c r="T1328" s="95"/>
      <c r="U1328" s="95"/>
      <c r="V1328" s="95"/>
      <c r="W1328" s="95"/>
      <c r="X1328" s="95"/>
      <c r="Y1328" s="95"/>
      <c r="Z1328" s="95"/>
      <c r="AA1328" s="95"/>
      <c r="AB1328" s="95"/>
      <c r="AC1328" s="95"/>
      <c r="AD1328" s="95"/>
      <c r="AE1328" s="113">
        <f t="shared" si="215"/>
        <v>0</v>
      </c>
      <c r="AF1328" s="74">
        <f t="shared" si="216"/>
        <v>0</v>
      </c>
      <c r="AG1328" s="74">
        <f t="shared" si="217"/>
        <v>0</v>
      </c>
      <c r="AH1328" s="74">
        <f t="shared" si="218"/>
        <v>1</v>
      </c>
      <c r="AI1328" s="74">
        <f t="shared" si="219"/>
        <v>0</v>
      </c>
      <c r="AJ1328" s="74">
        <f t="shared" si="220"/>
        <v>0</v>
      </c>
      <c r="AK1328" s="74">
        <f t="shared" si="221"/>
        <v>0</v>
      </c>
      <c r="AL1328" s="74">
        <f t="shared" si="222"/>
        <v>0</v>
      </c>
      <c r="AM1328" s="74">
        <f t="shared" si="223"/>
        <v>1</v>
      </c>
      <c r="AN1328" s="74">
        <f t="shared" si="224"/>
        <v>0</v>
      </c>
    </row>
    <row r="1329" spans="1:42" ht="15.75" hidden="1">
      <c r="A1329" s="68" t="s">
        <v>478</v>
      </c>
      <c r="B1329" s="68" t="s">
        <v>2321</v>
      </c>
      <c r="C1329" s="68">
        <v>500580</v>
      </c>
      <c r="D1329" s="70" t="s">
        <v>2349</v>
      </c>
      <c r="E1329" s="70" t="s">
        <v>2345</v>
      </c>
      <c r="F1329" s="71">
        <v>2</v>
      </c>
      <c r="G1329" s="72"/>
      <c r="H1329" s="80">
        <v>1</v>
      </c>
      <c r="I1329" s="66"/>
      <c r="J1329" s="66"/>
      <c r="K1329" s="66"/>
      <c r="L1329" s="66"/>
      <c r="M1329" s="66"/>
      <c r="N1329" s="73">
        <v>1356777.94</v>
      </c>
      <c r="O1329" s="68" t="s">
        <v>1901</v>
      </c>
      <c r="P1329" s="68">
        <v>2</v>
      </c>
      <c r="Q1329" s="283" t="s">
        <v>2204</v>
      </c>
      <c r="R1329" s="100">
        <v>0.9</v>
      </c>
      <c r="S1329" s="100">
        <v>0.9</v>
      </c>
      <c r="T1329" s="95"/>
      <c r="U1329" s="95"/>
      <c r="V1329" s="95"/>
      <c r="W1329" s="95"/>
      <c r="X1329" s="95"/>
      <c r="Y1329" s="95"/>
      <c r="Z1329" s="95"/>
      <c r="AA1329" s="95"/>
      <c r="AB1329" s="95"/>
      <c r="AC1329" s="95"/>
      <c r="AD1329" s="95"/>
      <c r="AE1329" s="113">
        <f t="shared" si="215"/>
        <v>0</v>
      </c>
      <c r="AF1329" s="74">
        <f t="shared" si="216"/>
        <v>0</v>
      </c>
      <c r="AG1329" s="74">
        <f t="shared" si="217"/>
        <v>0</v>
      </c>
      <c r="AH1329" s="74">
        <f t="shared" si="218"/>
        <v>1</v>
      </c>
      <c r="AI1329" s="74">
        <f t="shared" si="219"/>
        <v>0</v>
      </c>
      <c r="AJ1329" s="74">
        <f t="shared" si="220"/>
        <v>0</v>
      </c>
      <c r="AK1329" s="74">
        <f t="shared" si="221"/>
        <v>0</v>
      </c>
      <c r="AL1329" s="74">
        <f t="shared" si="222"/>
        <v>0</v>
      </c>
      <c r="AM1329" s="74">
        <f t="shared" si="223"/>
        <v>1</v>
      </c>
      <c r="AN1329" s="74">
        <f t="shared" si="224"/>
        <v>0</v>
      </c>
      <c r="AP1329"/>
    </row>
    <row r="1330" spans="1:42" ht="15.75" hidden="1">
      <c r="A1330" s="68" t="s">
        <v>478</v>
      </c>
      <c r="B1330" s="68" t="s">
        <v>2321</v>
      </c>
      <c r="C1330" s="68">
        <v>500582</v>
      </c>
      <c r="D1330" s="70" t="s">
        <v>2350</v>
      </c>
      <c r="E1330" s="70" t="s">
        <v>2345</v>
      </c>
      <c r="F1330" s="71">
        <v>2</v>
      </c>
      <c r="G1330" s="72"/>
      <c r="H1330" s="80">
        <v>1</v>
      </c>
      <c r="I1330" s="66"/>
      <c r="J1330" s="66"/>
      <c r="K1330" s="66"/>
      <c r="L1330" s="66"/>
      <c r="M1330" s="66"/>
      <c r="N1330" s="73">
        <v>1210039.51</v>
      </c>
      <c r="O1330" s="68" t="s">
        <v>1901</v>
      </c>
      <c r="P1330" s="68">
        <v>2</v>
      </c>
      <c r="Q1330" s="440" t="s">
        <v>2204</v>
      </c>
      <c r="R1330" s="123">
        <v>0.9</v>
      </c>
      <c r="S1330" s="100">
        <v>0.9</v>
      </c>
      <c r="T1330" s="95"/>
      <c r="U1330" s="95"/>
      <c r="V1330" s="95"/>
      <c r="W1330" s="95"/>
      <c r="X1330" s="95"/>
      <c r="Y1330" s="95"/>
      <c r="Z1330" s="95"/>
      <c r="AA1330" s="95"/>
      <c r="AB1330" s="95"/>
      <c r="AC1330" s="95"/>
      <c r="AD1330" s="95"/>
      <c r="AE1330" s="113">
        <f t="shared" si="215"/>
        <v>0</v>
      </c>
      <c r="AF1330" s="74">
        <f t="shared" si="216"/>
        <v>0</v>
      </c>
      <c r="AG1330" s="74">
        <f t="shared" si="217"/>
        <v>0</v>
      </c>
      <c r="AH1330" s="74">
        <f t="shared" si="218"/>
        <v>1</v>
      </c>
      <c r="AI1330" s="74">
        <f t="shared" si="219"/>
        <v>0</v>
      </c>
      <c r="AJ1330" s="74">
        <f t="shared" si="220"/>
        <v>0</v>
      </c>
      <c r="AK1330" s="74">
        <f t="shared" si="221"/>
        <v>0</v>
      </c>
      <c r="AL1330" s="74">
        <f t="shared" si="222"/>
        <v>0</v>
      </c>
      <c r="AM1330" s="74">
        <f t="shared" si="223"/>
        <v>1</v>
      </c>
      <c r="AN1330" s="74">
        <f t="shared" si="224"/>
        <v>0</v>
      </c>
      <c r="AP1330"/>
    </row>
    <row r="1331" spans="1:42" ht="15.75" hidden="1">
      <c r="A1331" s="68" t="s">
        <v>478</v>
      </c>
      <c r="B1331" s="68" t="s">
        <v>2321</v>
      </c>
      <c r="C1331" s="68">
        <v>500583</v>
      </c>
      <c r="D1331" s="70" t="s">
        <v>2351</v>
      </c>
      <c r="E1331" s="70" t="s">
        <v>2345</v>
      </c>
      <c r="F1331" s="71">
        <v>2</v>
      </c>
      <c r="G1331" s="72"/>
      <c r="H1331" s="80">
        <v>1</v>
      </c>
      <c r="I1331" s="66"/>
      <c r="J1331" s="66"/>
      <c r="K1331" s="66"/>
      <c r="L1331" s="66"/>
      <c r="M1331" s="66"/>
      <c r="N1331" s="73">
        <v>1275561.55</v>
      </c>
      <c r="O1331" s="68" t="s">
        <v>1901</v>
      </c>
      <c r="P1331" s="68">
        <v>2</v>
      </c>
      <c r="Q1331" s="440" t="s">
        <v>2378</v>
      </c>
      <c r="R1331" s="123">
        <v>0.9</v>
      </c>
      <c r="S1331" s="100">
        <v>1</v>
      </c>
      <c r="T1331" s="95"/>
      <c r="U1331" s="95"/>
      <c r="V1331" s="95"/>
      <c r="W1331" s="95"/>
      <c r="X1331" s="95"/>
      <c r="Y1331" s="95"/>
      <c r="Z1331" s="95"/>
      <c r="AA1331" s="95"/>
      <c r="AB1331" s="95"/>
      <c r="AC1331" s="95"/>
      <c r="AD1331" s="95"/>
      <c r="AE1331" s="113">
        <f t="shared" si="215"/>
        <v>0</v>
      </c>
      <c r="AF1331" s="74">
        <f t="shared" si="216"/>
        <v>0</v>
      </c>
      <c r="AG1331" s="74">
        <f t="shared" si="217"/>
        <v>0</v>
      </c>
      <c r="AH1331" s="74">
        <f t="shared" si="218"/>
        <v>0</v>
      </c>
      <c r="AI1331" s="74">
        <f t="shared" si="219"/>
        <v>1</v>
      </c>
      <c r="AJ1331" s="74">
        <f t="shared" si="220"/>
        <v>0</v>
      </c>
      <c r="AK1331" s="74">
        <f t="shared" si="221"/>
        <v>0</v>
      </c>
      <c r="AL1331" s="74">
        <f t="shared" si="222"/>
        <v>0</v>
      </c>
      <c r="AM1331" s="74">
        <f t="shared" si="223"/>
        <v>0</v>
      </c>
      <c r="AN1331" s="74">
        <f t="shared" si="224"/>
        <v>1</v>
      </c>
      <c r="AP1331"/>
    </row>
    <row r="1332" spans="1:42" ht="15.75" hidden="1">
      <c r="A1332" s="68" t="s">
        <v>478</v>
      </c>
      <c r="B1332" s="68" t="s">
        <v>2321</v>
      </c>
      <c r="C1332" s="68">
        <v>500584</v>
      </c>
      <c r="D1332" s="70" t="s">
        <v>2352</v>
      </c>
      <c r="E1332" s="70" t="s">
        <v>2345</v>
      </c>
      <c r="F1332" s="71">
        <v>2</v>
      </c>
      <c r="G1332" s="72"/>
      <c r="H1332" s="80">
        <v>1</v>
      </c>
      <c r="I1332" s="66"/>
      <c r="J1332" s="66"/>
      <c r="K1332" s="66"/>
      <c r="L1332" s="66"/>
      <c r="M1332" s="66"/>
      <c r="N1332" s="73">
        <v>1295078.32</v>
      </c>
      <c r="O1332" s="68" t="s">
        <v>1901</v>
      </c>
      <c r="P1332" s="68">
        <v>2</v>
      </c>
      <c r="Q1332" s="283" t="s">
        <v>2204</v>
      </c>
      <c r="R1332" s="123">
        <v>0.9</v>
      </c>
      <c r="S1332" s="100">
        <v>0.9</v>
      </c>
      <c r="T1332" s="95"/>
      <c r="U1332" s="95"/>
      <c r="V1332" s="95"/>
      <c r="W1332" s="95"/>
      <c r="X1332" s="95"/>
      <c r="Y1332" s="95"/>
      <c r="Z1332" s="95"/>
      <c r="AA1332" s="95"/>
      <c r="AB1332" s="95"/>
      <c r="AC1332" s="95"/>
      <c r="AD1332" s="95"/>
      <c r="AE1332" s="113">
        <f t="shared" si="215"/>
        <v>0</v>
      </c>
      <c r="AF1332" s="74">
        <f t="shared" si="216"/>
        <v>0</v>
      </c>
      <c r="AG1332" s="74">
        <f t="shared" si="217"/>
        <v>0</v>
      </c>
      <c r="AH1332" s="74">
        <f t="shared" si="218"/>
        <v>1</v>
      </c>
      <c r="AI1332" s="74">
        <f t="shared" si="219"/>
        <v>0</v>
      </c>
      <c r="AJ1332" s="74">
        <f t="shared" si="220"/>
        <v>0</v>
      </c>
      <c r="AK1332" s="74">
        <f t="shared" si="221"/>
        <v>0</v>
      </c>
      <c r="AL1332" s="74">
        <f t="shared" si="222"/>
        <v>0</v>
      </c>
      <c r="AM1332" s="74">
        <f t="shared" si="223"/>
        <v>1</v>
      </c>
      <c r="AN1332" s="74">
        <f t="shared" si="224"/>
        <v>0</v>
      </c>
      <c r="AP1332"/>
    </row>
    <row r="1333" spans="1:42" ht="15.75" hidden="1">
      <c r="A1333" s="68" t="s">
        <v>478</v>
      </c>
      <c r="B1333" s="68" t="s">
        <v>2321</v>
      </c>
      <c r="C1333" s="68">
        <v>500585</v>
      </c>
      <c r="D1333" s="70" t="s">
        <v>2353</v>
      </c>
      <c r="E1333" s="70" t="s">
        <v>2345</v>
      </c>
      <c r="F1333" s="71">
        <v>2</v>
      </c>
      <c r="G1333" s="72"/>
      <c r="H1333" s="80">
        <v>1</v>
      </c>
      <c r="I1333" s="66"/>
      <c r="J1333" s="66"/>
      <c r="K1333" s="66"/>
      <c r="L1333" s="66"/>
      <c r="M1333" s="66"/>
      <c r="N1333" s="73">
        <v>1130028.26</v>
      </c>
      <c r="O1333" s="68" t="s">
        <v>1901</v>
      </c>
      <c r="P1333" s="68">
        <v>2</v>
      </c>
      <c r="Q1333" s="283" t="s">
        <v>2204</v>
      </c>
      <c r="R1333" s="123">
        <v>0.9</v>
      </c>
      <c r="S1333" s="100">
        <v>0.9</v>
      </c>
      <c r="T1333" s="95"/>
      <c r="U1333" s="95"/>
      <c r="V1333" s="95"/>
      <c r="W1333" s="95"/>
      <c r="X1333" s="95"/>
      <c r="Y1333" s="95"/>
      <c r="Z1333" s="95"/>
      <c r="AA1333" s="95"/>
      <c r="AB1333" s="95"/>
      <c r="AC1333" s="95"/>
      <c r="AD1333" s="95"/>
      <c r="AE1333" s="113">
        <f t="shared" si="215"/>
        <v>0</v>
      </c>
      <c r="AF1333" s="74">
        <f t="shared" si="216"/>
        <v>0</v>
      </c>
      <c r="AG1333" s="74">
        <f t="shared" si="217"/>
        <v>0</v>
      </c>
      <c r="AH1333" s="74">
        <f t="shared" si="218"/>
        <v>1</v>
      </c>
      <c r="AI1333" s="74">
        <f t="shared" si="219"/>
        <v>0</v>
      </c>
      <c r="AJ1333" s="74">
        <f t="shared" si="220"/>
        <v>0</v>
      </c>
      <c r="AK1333" s="74">
        <f t="shared" si="221"/>
        <v>0</v>
      </c>
      <c r="AL1333" s="74">
        <f t="shared" si="222"/>
        <v>0</v>
      </c>
      <c r="AM1333" s="74">
        <f t="shared" si="223"/>
        <v>1</v>
      </c>
      <c r="AN1333" s="74">
        <f t="shared" si="224"/>
        <v>0</v>
      </c>
      <c r="AP1333"/>
    </row>
    <row r="1334" spans="1:42" ht="15.75" hidden="1">
      <c r="A1334" s="68" t="s">
        <v>478</v>
      </c>
      <c r="B1334" s="68" t="s">
        <v>2321</v>
      </c>
      <c r="C1334" s="68">
        <v>500586</v>
      </c>
      <c r="D1334" s="70" t="s">
        <v>2354</v>
      </c>
      <c r="E1334" s="70" t="s">
        <v>2345</v>
      </c>
      <c r="F1334" s="71">
        <v>2</v>
      </c>
      <c r="G1334" s="72"/>
      <c r="H1334" s="80">
        <v>1</v>
      </c>
      <c r="I1334" s="66"/>
      <c r="J1334" s="66"/>
      <c r="K1334" s="66"/>
      <c r="L1334" s="66"/>
      <c r="M1334" s="66"/>
      <c r="N1334" s="73">
        <v>1034475.45</v>
      </c>
      <c r="O1334" s="68" t="s">
        <v>1901</v>
      </c>
      <c r="P1334" s="68">
        <v>2</v>
      </c>
      <c r="Q1334" s="283" t="s">
        <v>2204</v>
      </c>
      <c r="R1334" s="123">
        <v>0.9</v>
      </c>
      <c r="S1334" s="123">
        <v>0.85</v>
      </c>
      <c r="T1334" s="95"/>
      <c r="U1334" s="95"/>
      <c r="V1334" s="95"/>
      <c r="W1334" s="95"/>
      <c r="X1334" s="95"/>
      <c r="Y1334" s="95"/>
      <c r="Z1334" s="95"/>
      <c r="AA1334" s="95"/>
      <c r="AB1334" s="95"/>
      <c r="AC1334" s="95"/>
      <c r="AD1334" s="95"/>
      <c r="AE1334" s="113">
        <f t="shared" si="215"/>
        <v>0</v>
      </c>
      <c r="AF1334" s="74">
        <f t="shared" si="216"/>
        <v>0</v>
      </c>
      <c r="AG1334" s="74">
        <f t="shared" si="217"/>
        <v>0</v>
      </c>
      <c r="AH1334" s="74">
        <f t="shared" si="218"/>
        <v>1</v>
      </c>
      <c r="AI1334" s="74">
        <f t="shared" si="219"/>
        <v>0</v>
      </c>
      <c r="AJ1334" s="74">
        <f t="shared" si="220"/>
        <v>0</v>
      </c>
      <c r="AK1334" s="74">
        <f t="shared" si="221"/>
        <v>0</v>
      </c>
      <c r="AL1334" s="74">
        <f t="shared" si="222"/>
        <v>0</v>
      </c>
      <c r="AM1334" s="74">
        <f t="shared" si="223"/>
        <v>1</v>
      </c>
      <c r="AN1334" s="74">
        <f t="shared" si="224"/>
        <v>0</v>
      </c>
      <c r="AP1334"/>
    </row>
    <row r="1335" spans="1:42" ht="15.75" hidden="1">
      <c r="A1335" s="68" t="s">
        <v>478</v>
      </c>
      <c r="B1335" s="68" t="s">
        <v>2321</v>
      </c>
      <c r="C1335" s="68">
        <v>500324</v>
      </c>
      <c r="D1335" s="70" t="s">
        <v>2355</v>
      </c>
      <c r="E1335" s="70" t="s">
        <v>2345</v>
      </c>
      <c r="F1335" s="71">
        <v>2</v>
      </c>
      <c r="G1335" s="72"/>
      <c r="H1335" s="80">
        <v>1</v>
      </c>
      <c r="I1335" s="66"/>
      <c r="J1335" s="66"/>
      <c r="K1335" s="66"/>
      <c r="L1335" s="66"/>
      <c r="M1335" s="66"/>
      <c r="N1335" s="73">
        <v>1136011.53</v>
      </c>
      <c r="O1335" s="68" t="s">
        <v>1901</v>
      </c>
      <c r="P1335" s="68">
        <v>2</v>
      </c>
      <c r="Q1335" s="283" t="s">
        <v>2378</v>
      </c>
      <c r="R1335" s="123">
        <v>0.9</v>
      </c>
      <c r="S1335" s="100">
        <v>1</v>
      </c>
      <c r="T1335" s="95"/>
      <c r="U1335" s="95"/>
      <c r="V1335" s="95"/>
      <c r="W1335" s="95"/>
      <c r="X1335" s="95"/>
      <c r="Y1335" s="95"/>
      <c r="Z1335" s="95"/>
      <c r="AA1335" s="95"/>
      <c r="AB1335" s="95"/>
      <c r="AC1335" s="95"/>
      <c r="AD1335" s="95"/>
      <c r="AE1335" s="113">
        <f t="shared" si="215"/>
        <v>0</v>
      </c>
      <c r="AF1335" s="74">
        <f t="shared" si="216"/>
        <v>0</v>
      </c>
      <c r="AG1335" s="74">
        <f t="shared" si="217"/>
        <v>0</v>
      </c>
      <c r="AH1335" s="74">
        <f t="shared" si="218"/>
        <v>0</v>
      </c>
      <c r="AI1335" s="74">
        <f t="shared" si="219"/>
        <v>1</v>
      </c>
      <c r="AJ1335" s="74">
        <f t="shared" si="220"/>
        <v>0</v>
      </c>
      <c r="AK1335" s="74">
        <f t="shared" si="221"/>
        <v>0</v>
      </c>
      <c r="AL1335" s="74">
        <f t="shared" si="222"/>
        <v>0</v>
      </c>
      <c r="AM1335" s="74">
        <f t="shared" si="223"/>
        <v>0</v>
      </c>
      <c r="AN1335" s="74">
        <f t="shared" si="224"/>
        <v>1</v>
      </c>
      <c r="AP1335"/>
    </row>
    <row r="1336" spans="1:42" ht="15.75" hidden="1">
      <c r="A1336" s="68" t="s">
        <v>478</v>
      </c>
      <c r="B1336" s="68" t="s">
        <v>2321</v>
      </c>
      <c r="C1336" s="68">
        <v>500325</v>
      </c>
      <c r="D1336" s="70" t="s">
        <v>2356</v>
      </c>
      <c r="E1336" s="70" t="s">
        <v>2345</v>
      </c>
      <c r="F1336" s="71">
        <v>2</v>
      </c>
      <c r="G1336" s="72"/>
      <c r="H1336" s="80">
        <v>1</v>
      </c>
      <c r="I1336" s="66"/>
      <c r="J1336" s="66"/>
      <c r="K1336" s="66"/>
      <c r="L1336" s="66"/>
      <c r="M1336" s="66"/>
      <c r="N1336" s="73">
        <v>829362.43</v>
      </c>
      <c r="O1336" s="68" t="s">
        <v>1901</v>
      </c>
      <c r="P1336" s="68">
        <v>2</v>
      </c>
      <c r="Q1336" s="283" t="s">
        <v>2378</v>
      </c>
      <c r="R1336" s="123">
        <v>0.9</v>
      </c>
      <c r="S1336" s="100">
        <v>1</v>
      </c>
      <c r="T1336" s="95"/>
      <c r="U1336" s="95"/>
      <c r="V1336" s="95"/>
      <c r="W1336" s="95"/>
      <c r="X1336" s="95"/>
      <c r="Y1336" s="95"/>
      <c r="Z1336" s="95"/>
      <c r="AA1336" s="95"/>
      <c r="AB1336" s="95"/>
      <c r="AC1336" s="95"/>
      <c r="AD1336" s="95"/>
      <c r="AE1336" s="113">
        <f t="shared" si="215"/>
        <v>0</v>
      </c>
      <c r="AF1336" s="74">
        <f t="shared" si="216"/>
        <v>0</v>
      </c>
      <c r="AG1336" s="74">
        <f t="shared" si="217"/>
        <v>0</v>
      </c>
      <c r="AH1336" s="74">
        <f t="shared" si="218"/>
        <v>0</v>
      </c>
      <c r="AI1336" s="74">
        <f t="shared" si="219"/>
        <v>1</v>
      </c>
      <c r="AJ1336" s="74">
        <f t="shared" si="220"/>
        <v>0</v>
      </c>
      <c r="AK1336" s="74">
        <f t="shared" si="221"/>
        <v>0</v>
      </c>
      <c r="AL1336" s="74">
        <f t="shared" si="222"/>
        <v>0</v>
      </c>
      <c r="AM1336" s="74">
        <f t="shared" si="223"/>
        <v>0</v>
      </c>
      <c r="AN1336" s="74">
        <f t="shared" si="224"/>
        <v>1</v>
      </c>
      <c r="AP1336"/>
    </row>
    <row r="1337" spans="1:42" ht="15.75" hidden="1">
      <c r="A1337" s="68" t="s">
        <v>478</v>
      </c>
      <c r="B1337" s="68" t="s">
        <v>2321</v>
      </c>
      <c r="C1337" s="68">
        <v>500326</v>
      </c>
      <c r="D1337" s="70" t="s">
        <v>2357</v>
      </c>
      <c r="E1337" s="70" t="s">
        <v>2345</v>
      </c>
      <c r="F1337" s="71">
        <v>2</v>
      </c>
      <c r="G1337" s="72"/>
      <c r="H1337" s="80">
        <v>1</v>
      </c>
      <c r="I1337" s="66"/>
      <c r="J1337" s="66"/>
      <c r="K1337" s="66"/>
      <c r="L1337" s="66"/>
      <c r="M1337" s="66"/>
      <c r="N1337" s="73">
        <v>1162180.1100000001</v>
      </c>
      <c r="O1337" s="68" t="s">
        <v>1901</v>
      </c>
      <c r="P1337" s="68">
        <v>2</v>
      </c>
      <c r="Q1337" s="283" t="s">
        <v>2204</v>
      </c>
      <c r="R1337" s="123">
        <v>0.9</v>
      </c>
      <c r="S1337" s="100">
        <v>0.9</v>
      </c>
      <c r="T1337" s="95"/>
      <c r="U1337" s="95"/>
      <c r="V1337" s="95"/>
      <c r="W1337" s="95"/>
      <c r="X1337" s="95"/>
      <c r="Y1337" s="95"/>
      <c r="Z1337" s="95"/>
      <c r="AA1337" s="95"/>
      <c r="AB1337" s="95"/>
      <c r="AC1337" s="95"/>
      <c r="AD1337" s="95"/>
      <c r="AE1337" s="113">
        <f t="shared" si="215"/>
        <v>0</v>
      </c>
      <c r="AF1337" s="74">
        <f t="shared" si="216"/>
        <v>0</v>
      </c>
      <c r="AG1337" s="74">
        <f t="shared" si="217"/>
        <v>0</v>
      </c>
      <c r="AH1337" s="74">
        <f t="shared" si="218"/>
        <v>1</v>
      </c>
      <c r="AI1337" s="74">
        <f t="shared" si="219"/>
        <v>0</v>
      </c>
      <c r="AJ1337" s="74">
        <f t="shared" si="220"/>
        <v>0</v>
      </c>
      <c r="AK1337" s="74">
        <f t="shared" si="221"/>
        <v>0</v>
      </c>
      <c r="AL1337" s="74">
        <f t="shared" si="222"/>
        <v>0</v>
      </c>
      <c r="AM1337" s="74">
        <f t="shared" si="223"/>
        <v>1</v>
      </c>
      <c r="AN1337" s="74">
        <f t="shared" si="224"/>
        <v>0</v>
      </c>
      <c r="AP1337"/>
    </row>
    <row r="1338" spans="1:42" ht="15.75" hidden="1">
      <c r="A1338" s="69" t="s">
        <v>1875</v>
      </c>
      <c r="B1338" s="69" t="s">
        <v>1876</v>
      </c>
      <c r="C1338" s="69"/>
      <c r="D1338" s="81" t="s">
        <v>2358</v>
      </c>
      <c r="E1338" s="81" t="s">
        <v>2359</v>
      </c>
      <c r="F1338" s="69"/>
      <c r="G1338" s="69"/>
      <c r="H1338" s="69">
        <v>1</v>
      </c>
      <c r="I1338" s="69"/>
      <c r="J1338" s="69"/>
      <c r="K1338" s="69"/>
      <c r="L1338" s="69"/>
      <c r="M1338" s="82"/>
      <c r="N1338" s="73">
        <v>672163.77</v>
      </c>
      <c r="O1338" s="68" t="s">
        <v>1901</v>
      </c>
      <c r="P1338" s="68">
        <v>2</v>
      </c>
      <c r="Q1338" s="163" t="s">
        <v>2378</v>
      </c>
      <c r="R1338" s="354">
        <v>0.5</v>
      </c>
      <c r="S1338" s="123">
        <v>1</v>
      </c>
      <c r="T1338" s="95"/>
      <c r="U1338" s="95"/>
      <c r="V1338" s="95"/>
      <c r="W1338" s="95"/>
      <c r="X1338" s="95"/>
      <c r="Y1338" s="95"/>
      <c r="Z1338" s="95"/>
      <c r="AA1338" s="95"/>
      <c r="AB1338" s="95"/>
      <c r="AC1338" s="95"/>
      <c r="AD1338" s="95"/>
      <c r="AE1338" s="113">
        <f t="shared" si="215"/>
        <v>0</v>
      </c>
      <c r="AF1338" s="74">
        <f t="shared" si="216"/>
        <v>0</v>
      </c>
      <c r="AG1338" s="74">
        <f t="shared" si="217"/>
        <v>0</v>
      </c>
      <c r="AH1338" s="74">
        <f t="shared" si="218"/>
        <v>0</v>
      </c>
      <c r="AI1338" s="74">
        <f t="shared" si="219"/>
        <v>1</v>
      </c>
      <c r="AJ1338" s="74">
        <f t="shared" si="220"/>
        <v>0</v>
      </c>
      <c r="AK1338" s="74">
        <f t="shared" si="221"/>
        <v>0</v>
      </c>
      <c r="AL1338" s="74">
        <f t="shared" si="222"/>
        <v>0</v>
      </c>
      <c r="AM1338" s="74">
        <f t="shared" si="223"/>
        <v>0</v>
      </c>
      <c r="AN1338" s="74">
        <f t="shared" si="224"/>
        <v>1</v>
      </c>
      <c r="AP1338" s="318" t="s">
        <v>3548</v>
      </c>
    </row>
    <row r="1339" spans="1:42" ht="15.75" hidden="1">
      <c r="A1339" s="69" t="s">
        <v>1875</v>
      </c>
      <c r="B1339" s="69" t="s">
        <v>1876</v>
      </c>
      <c r="C1339" s="83"/>
      <c r="D1339" s="84" t="s">
        <v>2360</v>
      </c>
      <c r="E1339" s="81" t="s">
        <v>2359</v>
      </c>
      <c r="F1339" s="69"/>
      <c r="G1339" s="69"/>
      <c r="H1339" s="69">
        <v>1</v>
      </c>
      <c r="I1339" s="69"/>
      <c r="J1339" s="69"/>
      <c r="K1339" s="69"/>
      <c r="L1339" s="69"/>
      <c r="M1339" s="82"/>
      <c r="N1339" s="73">
        <v>743289.98</v>
      </c>
      <c r="O1339" s="68" t="s">
        <v>1901</v>
      </c>
      <c r="P1339" s="68">
        <v>2</v>
      </c>
      <c r="Q1339" s="163" t="s">
        <v>2378</v>
      </c>
      <c r="R1339" s="354">
        <v>0.5</v>
      </c>
      <c r="S1339" s="123">
        <v>1</v>
      </c>
      <c r="T1339" s="95"/>
      <c r="U1339" s="95"/>
      <c r="V1339" s="95"/>
      <c r="W1339" s="95"/>
      <c r="X1339" s="95"/>
      <c r="Y1339" s="95"/>
      <c r="Z1339" s="95"/>
      <c r="AA1339" s="95"/>
      <c r="AB1339" s="95"/>
      <c r="AC1339" s="95"/>
      <c r="AD1339" s="95"/>
      <c r="AE1339" s="113">
        <f t="shared" si="215"/>
        <v>0</v>
      </c>
      <c r="AF1339" s="74">
        <f t="shared" si="216"/>
        <v>0</v>
      </c>
      <c r="AG1339" s="74">
        <f t="shared" si="217"/>
        <v>0</v>
      </c>
      <c r="AH1339" s="74">
        <f t="shared" si="218"/>
        <v>0</v>
      </c>
      <c r="AI1339" s="74">
        <f t="shared" si="219"/>
        <v>1</v>
      </c>
      <c r="AJ1339" s="74">
        <f t="shared" si="220"/>
        <v>0</v>
      </c>
      <c r="AK1339" s="74">
        <f t="shared" si="221"/>
        <v>0</v>
      </c>
      <c r="AL1339" s="74">
        <f t="shared" si="222"/>
        <v>0</v>
      </c>
      <c r="AM1339" s="74">
        <f t="shared" si="223"/>
        <v>0</v>
      </c>
      <c r="AN1339" s="74">
        <f t="shared" si="224"/>
        <v>1</v>
      </c>
      <c r="AP1339" s="318" t="s">
        <v>3548</v>
      </c>
    </row>
    <row r="1340" spans="1:42" ht="15.75" hidden="1">
      <c r="A1340" s="75" t="s">
        <v>1875</v>
      </c>
      <c r="B1340" s="69" t="s">
        <v>1876</v>
      </c>
      <c r="C1340" s="75"/>
      <c r="D1340" s="70" t="s">
        <v>2361</v>
      </c>
      <c r="E1340" s="76" t="s">
        <v>2359</v>
      </c>
      <c r="F1340" s="77"/>
      <c r="G1340" s="78"/>
      <c r="H1340" s="69">
        <v>1</v>
      </c>
      <c r="I1340" s="85"/>
      <c r="J1340" s="85"/>
      <c r="K1340" s="79"/>
      <c r="L1340" s="79"/>
      <c r="M1340" s="78"/>
      <c r="N1340" s="79">
        <v>754858.4</v>
      </c>
      <c r="O1340" s="68" t="s">
        <v>1901</v>
      </c>
      <c r="P1340" s="68">
        <v>2</v>
      </c>
      <c r="Q1340" s="163" t="s">
        <v>2378</v>
      </c>
      <c r="R1340" s="354">
        <v>0.2</v>
      </c>
      <c r="S1340" s="123">
        <v>1</v>
      </c>
      <c r="T1340" s="95"/>
      <c r="U1340" s="95"/>
      <c r="V1340" s="95"/>
      <c r="W1340" s="95"/>
      <c r="X1340" s="95"/>
      <c r="Y1340" s="95"/>
      <c r="Z1340" s="95"/>
      <c r="AA1340" s="95"/>
      <c r="AB1340" s="95"/>
      <c r="AC1340" s="95"/>
      <c r="AD1340" s="95"/>
      <c r="AE1340" s="113">
        <f t="shared" si="215"/>
        <v>0</v>
      </c>
      <c r="AF1340" s="74">
        <f t="shared" si="216"/>
        <v>0</v>
      </c>
      <c r="AG1340" s="74">
        <f t="shared" si="217"/>
        <v>0</v>
      </c>
      <c r="AH1340" s="74">
        <f t="shared" si="218"/>
        <v>0</v>
      </c>
      <c r="AI1340" s="74">
        <f t="shared" si="219"/>
        <v>1</v>
      </c>
      <c r="AJ1340" s="74">
        <f t="shared" si="220"/>
        <v>0</v>
      </c>
      <c r="AK1340" s="74">
        <f t="shared" si="221"/>
        <v>0</v>
      </c>
      <c r="AL1340" s="74">
        <f t="shared" si="222"/>
        <v>0</v>
      </c>
      <c r="AM1340" s="74">
        <f t="shared" si="223"/>
        <v>0</v>
      </c>
      <c r="AN1340" s="74">
        <f t="shared" si="224"/>
        <v>1</v>
      </c>
      <c r="AP1340" s="318" t="s">
        <v>3548</v>
      </c>
    </row>
    <row r="1341" spans="1:42" ht="15.75" hidden="1">
      <c r="A1341" s="69" t="s">
        <v>1875</v>
      </c>
      <c r="B1341" s="69" t="s">
        <v>2362</v>
      </c>
      <c r="C1341" s="69">
        <v>136784</v>
      </c>
      <c r="D1341" s="81" t="s">
        <v>2363</v>
      </c>
      <c r="E1341" s="81" t="s">
        <v>2364</v>
      </c>
      <c r="F1341" s="69">
        <v>0</v>
      </c>
      <c r="G1341" s="69"/>
      <c r="H1341" s="69">
        <v>1</v>
      </c>
      <c r="I1341" s="69"/>
      <c r="J1341" s="69"/>
      <c r="K1341" s="69"/>
      <c r="L1341" s="69"/>
      <c r="M1341" s="82"/>
      <c r="N1341" s="73">
        <v>1947303.36</v>
      </c>
      <c r="O1341" s="68" t="s">
        <v>1901</v>
      </c>
      <c r="P1341" s="68">
        <v>2</v>
      </c>
      <c r="Q1341" s="95" t="s">
        <v>2378</v>
      </c>
      <c r="R1341" s="123">
        <v>1</v>
      </c>
      <c r="S1341" s="123">
        <v>1</v>
      </c>
      <c r="T1341" s="95"/>
      <c r="U1341" s="95"/>
      <c r="V1341" s="95"/>
      <c r="W1341" s="95"/>
      <c r="X1341" s="95"/>
      <c r="Y1341" s="95"/>
      <c r="Z1341" s="95"/>
      <c r="AA1341" s="95"/>
      <c r="AB1341" s="95"/>
      <c r="AC1341" s="95"/>
      <c r="AD1341" s="95"/>
      <c r="AE1341" s="113">
        <f t="shared" si="215"/>
        <v>0</v>
      </c>
      <c r="AF1341" s="74">
        <f t="shared" si="216"/>
        <v>0</v>
      </c>
      <c r="AG1341" s="74">
        <f t="shared" si="217"/>
        <v>0</v>
      </c>
      <c r="AH1341" s="74">
        <f t="shared" si="218"/>
        <v>0</v>
      </c>
      <c r="AI1341" s="74">
        <f t="shared" si="219"/>
        <v>1</v>
      </c>
      <c r="AJ1341" s="74">
        <f t="shared" si="220"/>
        <v>0</v>
      </c>
      <c r="AK1341" s="74">
        <f t="shared" si="221"/>
        <v>0</v>
      </c>
      <c r="AL1341" s="74">
        <f t="shared" si="222"/>
        <v>0</v>
      </c>
      <c r="AM1341" s="74">
        <f t="shared" si="223"/>
        <v>0</v>
      </c>
      <c r="AN1341" s="74">
        <f t="shared" si="224"/>
        <v>1</v>
      </c>
      <c r="AP1341" s="318" t="s">
        <v>3548</v>
      </c>
    </row>
    <row r="1342" spans="1:42" ht="17.25" hidden="1" customHeight="1">
      <c r="A1342" s="75" t="s">
        <v>1875</v>
      </c>
      <c r="B1342" s="69" t="s">
        <v>2365</v>
      </c>
      <c r="C1342" s="75">
        <v>305447</v>
      </c>
      <c r="D1342" s="70" t="s">
        <v>2366</v>
      </c>
      <c r="E1342" s="76" t="s">
        <v>2367</v>
      </c>
      <c r="F1342" s="77">
        <v>0</v>
      </c>
      <c r="G1342" s="78"/>
      <c r="H1342" s="69">
        <v>1</v>
      </c>
      <c r="I1342" s="85"/>
      <c r="J1342" s="85"/>
      <c r="K1342" s="79"/>
      <c r="L1342" s="79"/>
      <c r="M1342" s="78"/>
      <c r="N1342" s="79">
        <v>4724091.1399999997</v>
      </c>
      <c r="O1342" s="68" t="s">
        <v>1901</v>
      </c>
      <c r="P1342" s="68">
        <v>2</v>
      </c>
      <c r="Q1342" s="95" t="s">
        <v>2378</v>
      </c>
      <c r="R1342" s="123">
        <v>0.7</v>
      </c>
      <c r="S1342" s="123">
        <v>1</v>
      </c>
      <c r="T1342" s="343">
        <v>43636</v>
      </c>
      <c r="U1342" s="341"/>
      <c r="V1342" s="341"/>
      <c r="W1342" s="341"/>
      <c r="X1342" s="341"/>
      <c r="Y1342" s="343">
        <v>43411</v>
      </c>
      <c r="Z1342" s="343">
        <v>43423</v>
      </c>
      <c r="AA1342" s="343">
        <v>43437</v>
      </c>
      <c r="AB1342" s="343">
        <v>43460</v>
      </c>
      <c r="AC1342" s="340" t="s">
        <v>3448</v>
      </c>
      <c r="AD1342" s="342">
        <v>3665127.39</v>
      </c>
      <c r="AE1342" s="113">
        <f t="shared" si="215"/>
        <v>0</v>
      </c>
      <c r="AF1342" s="74">
        <f t="shared" si="216"/>
        <v>0</v>
      </c>
      <c r="AG1342" s="74">
        <f t="shared" si="217"/>
        <v>0</v>
      </c>
      <c r="AH1342" s="74">
        <f t="shared" si="218"/>
        <v>0</v>
      </c>
      <c r="AI1342" s="74">
        <f t="shared" si="219"/>
        <v>1</v>
      </c>
      <c r="AJ1342" s="74">
        <f t="shared" si="220"/>
        <v>0</v>
      </c>
      <c r="AK1342" s="74">
        <f t="shared" si="221"/>
        <v>0</v>
      </c>
      <c r="AL1342" s="74">
        <f t="shared" si="222"/>
        <v>0</v>
      </c>
      <c r="AM1342" s="74">
        <f t="shared" si="223"/>
        <v>0</v>
      </c>
      <c r="AN1342" s="74">
        <f t="shared" si="224"/>
        <v>1</v>
      </c>
      <c r="AP1342" s="318" t="s">
        <v>3548</v>
      </c>
    </row>
    <row r="1343" spans="1:42" ht="17.25" hidden="1" customHeight="1">
      <c r="A1343" s="75" t="s">
        <v>1875</v>
      </c>
      <c r="B1343" s="69" t="s">
        <v>2368</v>
      </c>
      <c r="C1343" s="75">
        <v>305394</v>
      </c>
      <c r="D1343" s="70" t="s">
        <v>2369</v>
      </c>
      <c r="E1343" s="76" t="s">
        <v>2370</v>
      </c>
      <c r="F1343" s="77">
        <v>0</v>
      </c>
      <c r="G1343" s="78"/>
      <c r="H1343" s="69">
        <v>1</v>
      </c>
      <c r="I1343" s="85"/>
      <c r="J1343" s="85"/>
      <c r="K1343" s="79"/>
      <c r="L1343" s="79"/>
      <c r="M1343" s="78"/>
      <c r="N1343" s="79">
        <v>4891117.1500000004</v>
      </c>
      <c r="O1343" s="68" t="s">
        <v>1901</v>
      </c>
      <c r="P1343" s="68">
        <v>2</v>
      </c>
      <c r="Q1343" s="95" t="s">
        <v>2378</v>
      </c>
      <c r="R1343" s="123">
        <v>0.95</v>
      </c>
      <c r="S1343" s="123">
        <v>1</v>
      </c>
      <c r="T1343" s="343">
        <v>43496</v>
      </c>
      <c r="U1343" s="343">
        <v>43496</v>
      </c>
      <c r="V1343" s="340" t="s">
        <v>3449</v>
      </c>
      <c r="W1343" s="340" t="s">
        <v>3449</v>
      </c>
      <c r="X1343" s="340" t="s">
        <v>3450</v>
      </c>
      <c r="Y1343" s="343">
        <v>43307</v>
      </c>
      <c r="Z1343" s="343">
        <v>43319</v>
      </c>
      <c r="AA1343" s="343">
        <v>43322</v>
      </c>
      <c r="AB1343" s="343">
        <v>43697</v>
      </c>
      <c r="AC1343" s="340" t="s">
        <v>3451</v>
      </c>
      <c r="AD1343" s="344">
        <v>3650087.43</v>
      </c>
      <c r="AE1343" s="113">
        <f t="shared" si="215"/>
        <v>0</v>
      </c>
      <c r="AF1343" s="74">
        <f t="shared" si="216"/>
        <v>0</v>
      </c>
      <c r="AG1343" s="74">
        <f t="shared" si="217"/>
        <v>0</v>
      </c>
      <c r="AH1343" s="74">
        <f t="shared" si="218"/>
        <v>0</v>
      </c>
      <c r="AI1343" s="74">
        <f t="shared" si="219"/>
        <v>1</v>
      </c>
      <c r="AJ1343" s="74">
        <f t="shared" si="220"/>
        <v>0</v>
      </c>
      <c r="AK1343" s="74">
        <f t="shared" si="221"/>
        <v>0</v>
      </c>
      <c r="AL1343" s="74">
        <f t="shared" si="222"/>
        <v>0</v>
      </c>
      <c r="AM1343" s="74">
        <f t="shared" si="223"/>
        <v>0</v>
      </c>
      <c r="AN1343" s="74">
        <f t="shared" si="224"/>
        <v>1</v>
      </c>
      <c r="AP1343" s="318" t="s">
        <v>3548</v>
      </c>
    </row>
    <row r="1344" spans="1:42" ht="17.25" hidden="1" customHeight="1">
      <c r="A1344" s="75" t="s">
        <v>1875</v>
      </c>
      <c r="B1344" s="69" t="s">
        <v>2368</v>
      </c>
      <c r="C1344" s="75">
        <v>500331</v>
      </c>
      <c r="D1344" s="70" t="s">
        <v>2371</v>
      </c>
      <c r="E1344" s="76" t="s">
        <v>2370</v>
      </c>
      <c r="F1344" s="77">
        <v>0</v>
      </c>
      <c r="G1344" s="78"/>
      <c r="H1344" s="69">
        <v>1</v>
      </c>
      <c r="I1344" s="85"/>
      <c r="J1344" s="85"/>
      <c r="K1344" s="79"/>
      <c r="L1344" s="79"/>
      <c r="M1344" s="78"/>
      <c r="N1344" s="79">
        <v>3345858.02</v>
      </c>
      <c r="O1344" s="68" t="s">
        <v>1901</v>
      </c>
      <c r="P1344" s="68">
        <v>2</v>
      </c>
      <c r="Q1344" s="95" t="s">
        <v>2378</v>
      </c>
      <c r="R1344" s="123">
        <v>0.95</v>
      </c>
      <c r="S1344" s="123">
        <v>1</v>
      </c>
      <c r="T1344" s="341"/>
      <c r="U1344" s="341"/>
      <c r="V1344" s="340" t="s">
        <v>3449</v>
      </c>
      <c r="W1344" s="340" t="s">
        <v>3449</v>
      </c>
      <c r="X1344" s="340" t="s">
        <v>3450</v>
      </c>
      <c r="Y1344" s="343">
        <v>43307</v>
      </c>
      <c r="Z1344" s="343">
        <v>43319</v>
      </c>
      <c r="AA1344" s="343">
        <v>43322</v>
      </c>
      <c r="AB1344" s="343">
        <v>43697</v>
      </c>
      <c r="AC1344" s="340" t="s">
        <v>3451</v>
      </c>
      <c r="AD1344" s="344">
        <v>2496908.9700000002</v>
      </c>
      <c r="AE1344" s="113">
        <f t="shared" si="215"/>
        <v>0</v>
      </c>
      <c r="AF1344" s="74">
        <f t="shared" si="216"/>
        <v>0</v>
      </c>
      <c r="AG1344" s="74">
        <f t="shared" si="217"/>
        <v>0</v>
      </c>
      <c r="AH1344" s="74">
        <f t="shared" si="218"/>
        <v>0</v>
      </c>
      <c r="AI1344" s="74">
        <f t="shared" si="219"/>
        <v>1</v>
      </c>
      <c r="AJ1344" s="74">
        <f t="shared" si="220"/>
        <v>0</v>
      </c>
      <c r="AK1344" s="74">
        <f t="shared" si="221"/>
        <v>0</v>
      </c>
      <c r="AL1344" s="74">
        <f t="shared" si="222"/>
        <v>0</v>
      </c>
      <c r="AM1344" s="74">
        <f t="shared" si="223"/>
        <v>0</v>
      </c>
      <c r="AN1344" s="74">
        <f t="shared" si="224"/>
        <v>1</v>
      </c>
      <c r="AP1344" s="318" t="s">
        <v>3548</v>
      </c>
    </row>
    <row r="1345" spans="1:42" ht="15.75" hidden="1">
      <c r="A1345" s="75" t="s">
        <v>1875</v>
      </c>
      <c r="B1345" s="69" t="s">
        <v>2372</v>
      </c>
      <c r="C1345" s="75">
        <v>305308</v>
      </c>
      <c r="D1345" s="70" t="s">
        <v>2373</v>
      </c>
      <c r="E1345" s="76" t="s">
        <v>2374</v>
      </c>
      <c r="F1345" s="77">
        <v>4</v>
      </c>
      <c r="G1345" s="78"/>
      <c r="H1345" s="69">
        <v>1</v>
      </c>
      <c r="I1345" s="85"/>
      <c r="J1345" s="85"/>
      <c r="K1345" s="79"/>
      <c r="L1345" s="79"/>
      <c r="M1345" s="78"/>
      <c r="N1345" s="79">
        <v>3105124.57</v>
      </c>
      <c r="O1345" s="68" t="s">
        <v>1901</v>
      </c>
      <c r="P1345" s="68">
        <v>2</v>
      </c>
      <c r="Q1345" s="95" t="s">
        <v>2204</v>
      </c>
      <c r="R1345" s="123">
        <v>0.3</v>
      </c>
      <c r="S1345" s="123">
        <v>0.7</v>
      </c>
      <c r="T1345" s="95"/>
      <c r="U1345" s="95"/>
      <c r="V1345" s="95"/>
      <c r="W1345" s="95"/>
      <c r="X1345" s="95"/>
      <c r="Y1345" s="95"/>
      <c r="Z1345" s="95"/>
      <c r="AA1345" s="95"/>
      <c r="AB1345" s="95"/>
      <c r="AC1345" s="95"/>
      <c r="AD1345" s="95"/>
      <c r="AE1345" s="113">
        <f t="shared" si="215"/>
        <v>0</v>
      </c>
      <c r="AF1345" s="74">
        <f t="shared" si="216"/>
        <v>0</v>
      </c>
      <c r="AG1345" s="74">
        <f t="shared" si="217"/>
        <v>0</v>
      </c>
      <c r="AH1345" s="74">
        <f t="shared" si="218"/>
        <v>1</v>
      </c>
      <c r="AI1345" s="74">
        <f t="shared" si="219"/>
        <v>0</v>
      </c>
      <c r="AJ1345" s="74">
        <f t="shared" si="220"/>
        <v>0</v>
      </c>
      <c r="AK1345" s="74">
        <f t="shared" si="221"/>
        <v>0</v>
      </c>
      <c r="AL1345" s="74">
        <f t="shared" si="222"/>
        <v>0</v>
      </c>
      <c r="AM1345" s="74">
        <f t="shared" si="223"/>
        <v>1</v>
      </c>
      <c r="AN1345" s="74">
        <f t="shared" si="224"/>
        <v>0</v>
      </c>
      <c r="AP1345" s="318" t="s">
        <v>3548</v>
      </c>
    </row>
    <row r="1346" spans="1:42" ht="45" hidden="1">
      <c r="A1346" s="75" t="s">
        <v>1875</v>
      </c>
      <c r="B1346" s="69" t="s">
        <v>2375</v>
      </c>
      <c r="C1346" s="75">
        <v>136682</v>
      </c>
      <c r="D1346" s="70" t="s">
        <v>2376</v>
      </c>
      <c r="E1346" s="76" t="s">
        <v>2377</v>
      </c>
      <c r="F1346" s="77">
        <v>2</v>
      </c>
      <c r="G1346" s="78"/>
      <c r="H1346" s="69">
        <v>1</v>
      </c>
      <c r="I1346" s="85"/>
      <c r="J1346" s="85"/>
      <c r="K1346" s="79"/>
      <c r="L1346" s="79"/>
      <c r="M1346" s="78"/>
      <c r="N1346" s="79">
        <v>591084.11</v>
      </c>
      <c r="O1346" s="68" t="s">
        <v>1901</v>
      </c>
      <c r="P1346" s="68">
        <v>2</v>
      </c>
      <c r="Q1346" s="95" t="s">
        <v>2378</v>
      </c>
      <c r="R1346" s="123">
        <v>1</v>
      </c>
      <c r="S1346" s="123">
        <v>1</v>
      </c>
      <c r="T1346" s="138" t="s">
        <v>2379</v>
      </c>
      <c r="U1346" s="138" t="s">
        <v>2380</v>
      </c>
      <c r="V1346" s="138"/>
      <c r="W1346" s="138"/>
      <c r="X1346" s="138" t="s">
        <v>2381</v>
      </c>
      <c r="Y1346" s="138"/>
      <c r="Z1346" s="138" t="s">
        <v>2382</v>
      </c>
      <c r="AA1346" s="138" t="s">
        <v>2382</v>
      </c>
      <c r="AB1346" s="138" t="s">
        <v>2383</v>
      </c>
      <c r="AC1346" s="133" t="s">
        <v>2384</v>
      </c>
      <c r="AD1346" s="95"/>
      <c r="AE1346" s="113">
        <f t="shared" si="215"/>
        <v>0</v>
      </c>
      <c r="AF1346" s="74">
        <f t="shared" si="216"/>
        <v>0</v>
      </c>
      <c r="AG1346" s="74">
        <f t="shared" si="217"/>
        <v>0</v>
      </c>
      <c r="AH1346" s="74">
        <f t="shared" si="218"/>
        <v>0</v>
      </c>
      <c r="AI1346" s="74">
        <f t="shared" si="219"/>
        <v>1</v>
      </c>
      <c r="AJ1346" s="74">
        <f t="shared" si="220"/>
        <v>0</v>
      </c>
      <c r="AK1346" s="74">
        <f t="shared" si="221"/>
        <v>0</v>
      </c>
      <c r="AL1346" s="74">
        <f t="shared" si="222"/>
        <v>0</v>
      </c>
      <c r="AM1346" s="74">
        <f t="shared" si="223"/>
        <v>0</v>
      </c>
      <c r="AN1346" s="74">
        <f t="shared" si="224"/>
        <v>1</v>
      </c>
      <c r="AP1346" s="318" t="s">
        <v>3549</v>
      </c>
    </row>
    <row r="1347" spans="1:42" ht="45" hidden="1">
      <c r="A1347" s="75" t="s">
        <v>1875</v>
      </c>
      <c r="B1347" s="69" t="s">
        <v>2375</v>
      </c>
      <c r="C1347" s="75">
        <v>500052</v>
      </c>
      <c r="D1347" s="70" t="s">
        <v>2385</v>
      </c>
      <c r="E1347" s="76" t="s">
        <v>2377</v>
      </c>
      <c r="F1347" s="77">
        <v>2</v>
      </c>
      <c r="G1347" s="78"/>
      <c r="H1347" s="69">
        <v>1</v>
      </c>
      <c r="I1347" s="85"/>
      <c r="J1347" s="85"/>
      <c r="K1347" s="79"/>
      <c r="L1347" s="79"/>
      <c r="M1347" s="78"/>
      <c r="N1347" s="79">
        <v>784512.82</v>
      </c>
      <c r="O1347" s="68" t="s">
        <v>1901</v>
      </c>
      <c r="P1347" s="68">
        <v>2</v>
      </c>
      <c r="Q1347" s="95" t="s">
        <v>2378</v>
      </c>
      <c r="R1347" s="123">
        <v>1</v>
      </c>
      <c r="S1347" s="123">
        <v>1</v>
      </c>
      <c r="T1347" s="138" t="s">
        <v>2386</v>
      </c>
      <c r="U1347" s="138" t="s">
        <v>2387</v>
      </c>
      <c r="V1347" s="95"/>
      <c r="W1347" s="95"/>
      <c r="X1347" s="138" t="s">
        <v>2388</v>
      </c>
      <c r="Y1347" s="95"/>
      <c r="Z1347" s="138" t="s">
        <v>2389</v>
      </c>
      <c r="AA1347" s="138" t="s">
        <v>2389</v>
      </c>
      <c r="AB1347" s="138" t="s">
        <v>2390</v>
      </c>
      <c r="AC1347" s="133" t="s">
        <v>2384</v>
      </c>
      <c r="AD1347" s="95"/>
      <c r="AE1347" s="113">
        <f t="shared" si="215"/>
        <v>0</v>
      </c>
      <c r="AF1347" s="74">
        <f t="shared" si="216"/>
        <v>0</v>
      </c>
      <c r="AG1347" s="74">
        <f t="shared" si="217"/>
        <v>0</v>
      </c>
      <c r="AH1347" s="74">
        <f t="shared" si="218"/>
        <v>0</v>
      </c>
      <c r="AI1347" s="74">
        <f t="shared" si="219"/>
        <v>1</v>
      </c>
      <c r="AJ1347" s="74">
        <f t="shared" si="220"/>
        <v>0</v>
      </c>
      <c r="AK1347" s="74">
        <f t="shared" si="221"/>
        <v>0</v>
      </c>
      <c r="AL1347" s="74">
        <f t="shared" si="222"/>
        <v>0</v>
      </c>
      <c r="AM1347" s="74">
        <f t="shared" si="223"/>
        <v>0</v>
      </c>
      <c r="AN1347" s="74">
        <f t="shared" si="224"/>
        <v>1</v>
      </c>
      <c r="AP1347" s="318" t="s">
        <v>3549</v>
      </c>
    </row>
    <row r="1348" spans="1:42" ht="15.75" hidden="1">
      <c r="A1348" s="75" t="s">
        <v>1875</v>
      </c>
      <c r="B1348" s="69" t="s">
        <v>2391</v>
      </c>
      <c r="C1348" s="75">
        <v>320704</v>
      </c>
      <c r="D1348" s="70" t="s">
        <v>2392</v>
      </c>
      <c r="E1348" s="76" t="s">
        <v>2393</v>
      </c>
      <c r="F1348" s="77">
        <v>0</v>
      </c>
      <c r="G1348" s="78"/>
      <c r="H1348" s="69">
        <v>1</v>
      </c>
      <c r="I1348" s="85"/>
      <c r="J1348" s="85"/>
      <c r="K1348" s="79"/>
      <c r="L1348" s="79"/>
      <c r="M1348" s="78"/>
      <c r="N1348" s="79">
        <v>1192859.58</v>
      </c>
      <c r="O1348" s="68" t="s">
        <v>1901</v>
      </c>
      <c r="P1348" s="68">
        <v>2</v>
      </c>
      <c r="Q1348" s="163" t="s">
        <v>2204</v>
      </c>
      <c r="R1348" s="123">
        <v>0</v>
      </c>
      <c r="S1348" s="123">
        <v>0</v>
      </c>
      <c r="T1348" s="95"/>
      <c r="U1348" s="95"/>
      <c r="V1348" s="95"/>
      <c r="W1348" s="95"/>
      <c r="X1348" s="95"/>
      <c r="Y1348" s="95"/>
      <c r="Z1348" s="95"/>
      <c r="AA1348" s="95"/>
      <c r="AB1348" s="95"/>
      <c r="AC1348" s="95"/>
      <c r="AD1348" s="95"/>
      <c r="AE1348" s="113">
        <f t="shared" si="215"/>
        <v>0</v>
      </c>
      <c r="AF1348" s="74">
        <f t="shared" si="216"/>
        <v>0</v>
      </c>
      <c r="AG1348" s="74">
        <f t="shared" si="217"/>
        <v>0</v>
      </c>
      <c r="AH1348" s="74">
        <f t="shared" si="218"/>
        <v>1</v>
      </c>
      <c r="AI1348" s="74">
        <f t="shared" si="219"/>
        <v>0</v>
      </c>
      <c r="AJ1348" s="74">
        <f t="shared" si="220"/>
        <v>0</v>
      </c>
      <c r="AK1348" s="74">
        <f t="shared" si="221"/>
        <v>0</v>
      </c>
      <c r="AL1348" s="74">
        <f t="shared" si="222"/>
        <v>0</v>
      </c>
      <c r="AM1348" s="74">
        <f t="shared" si="223"/>
        <v>1</v>
      </c>
      <c r="AN1348" s="74">
        <f t="shared" si="224"/>
        <v>0</v>
      </c>
      <c r="AO1348" t="s">
        <v>3510</v>
      </c>
      <c r="AP1348" s="318" t="s">
        <v>3548</v>
      </c>
    </row>
    <row r="1349" spans="1:42" ht="15.75" hidden="1">
      <c r="A1349" s="75" t="s">
        <v>1875</v>
      </c>
      <c r="B1349" s="69" t="s">
        <v>2391</v>
      </c>
      <c r="C1349" s="75">
        <v>136911</v>
      </c>
      <c r="D1349" s="70" t="s">
        <v>2394</v>
      </c>
      <c r="E1349" s="76" t="s">
        <v>2393</v>
      </c>
      <c r="F1349" s="77">
        <v>0</v>
      </c>
      <c r="G1349" s="78"/>
      <c r="H1349" s="69">
        <v>1</v>
      </c>
      <c r="I1349" s="85"/>
      <c r="J1349" s="85"/>
      <c r="K1349" s="79"/>
      <c r="L1349" s="79"/>
      <c r="M1349" s="78"/>
      <c r="N1349" s="79">
        <v>679397.49</v>
      </c>
      <c r="O1349" s="68" t="s">
        <v>1901</v>
      </c>
      <c r="P1349" s="68">
        <v>2</v>
      </c>
      <c r="Q1349" s="95" t="s">
        <v>2378</v>
      </c>
      <c r="R1349" s="123">
        <v>0.85</v>
      </c>
      <c r="S1349" s="123">
        <v>1</v>
      </c>
      <c r="T1349" s="95"/>
      <c r="U1349" s="95"/>
      <c r="V1349" s="95"/>
      <c r="W1349" s="95"/>
      <c r="X1349" s="95"/>
      <c r="Y1349" s="95"/>
      <c r="Z1349" s="95"/>
      <c r="AA1349" s="95"/>
      <c r="AB1349" s="95"/>
      <c r="AC1349" s="95"/>
      <c r="AD1349" s="95"/>
      <c r="AE1349" s="113">
        <f t="shared" si="215"/>
        <v>0</v>
      </c>
      <c r="AF1349" s="74">
        <f t="shared" si="216"/>
        <v>0</v>
      </c>
      <c r="AG1349" s="74">
        <f t="shared" si="217"/>
        <v>0</v>
      </c>
      <c r="AH1349" s="74">
        <f t="shared" si="218"/>
        <v>0</v>
      </c>
      <c r="AI1349" s="74">
        <f t="shared" si="219"/>
        <v>1</v>
      </c>
      <c r="AJ1349" s="74">
        <f t="shared" si="220"/>
        <v>0</v>
      </c>
      <c r="AK1349" s="74">
        <f t="shared" si="221"/>
        <v>0</v>
      </c>
      <c r="AL1349" s="74">
        <f t="shared" si="222"/>
        <v>0</v>
      </c>
      <c r="AM1349" s="74">
        <f t="shared" si="223"/>
        <v>0</v>
      </c>
      <c r="AN1349" s="74">
        <f t="shared" si="224"/>
        <v>1</v>
      </c>
      <c r="AP1349" s="318" t="s">
        <v>3549</v>
      </c>
    </row>
    <row r="1350" spans="1:42" ht="15.75" hidden="1">
      <c r="A1350" s="75" t="s">
        <v>1875</v>
      </c>
      <c r="B1350" s="69" t="s">
        <v>2395</v>
      </c>
      <c r="C1350" s="75">
        <v>305457</v>
      </c>
      <c r="D1350" s="70" t="s">
        <v>2396</v>
      </c>
      <c r="E1350" s="76" t="s">
        <v>2397</v>
      </c>
      <c r="F1350" s="77">
        <v>0</v>
      </c>
      <c r="G1350" s="78"/>
      <c r="H1350" s="69">
        <v>1</v>
      </c>
      <c r="I1350" s="85"/>
      <c r="J1350" s="85"/>
      <c r="K1350" s="79"/>
      <c r="L1350" s="79"/>
      <c r="M1350" s="78"/>
      <c r="N1350" s="79">
        <v>2194937.52</v>
      </c>
      <c r="O1350" s="68" t="s">
        <v>1901</v>
      </c>
      <c r="P1350" s="68">
        <v>2</v>
      </c>
      <c r="Q1350" s="95" t="s">
        <v>2378</v>
      </c>
      <c r="R1350" s="123">
        <v>0.95</v>
      </c>
      <c r="S1350" s="123">
        <v>1</v>
      </c>
      <c r="T1350" s="95"/>
      <c r="U1350" s="95"/>
      <c r="V1350" s="95"/>
      <c r="W1350" s="95"/>
      <c r="X1350" s="95"/>
      <c r="Y1350" s="95"/>
      <c r="Z1350" s="95"/>
      <c r="AA1350" s="95"/>
      <c r="AB1350" s="95"/>
      <c r="AC1350" s="95"/>
      <c r="AD1350" s="95"/>
      <c r="AE1350" s="113">
        <f t="shared" si="215"/>
        <v>0</v>
      </c>
      <c r="AF1350" s="74">
        <f t="shared" si="216"/>
        <v>0</v>
      </c>
      <c r="AG1350" s="74">
        <f t="shared" si="217"/>
        <v>0</v>
      </c>
      <c r="AH1350" s="74">
        <f t="shared" si="218"/>
        <v>0</v>
      </c>
      <c r="AI1350" s="74">
        <f t="shared" si="219"/>
        <v>1</v>
      </c>
      <c r="AJ1350" s="74">
        <f t="shared" si="220"/>
        <v>0</v>
      </c>
      <c r="AK1350" s="74">
        <f t="shared" si="221"/>
        <v>0</v>
      </c>
      <c r="AL1350" s="74">
        <f t="shared" si="222"/>
        <v>0</v>
      </c>
      <c r="AM1350" s="74">
        <f t="shared" si="223"/>
        <v>0</v>
      </c>
      <c r="AN1350" s="74">
        <f t="shared" si="224"/>
        <v>1</v>
      </c>
      <c r="AP1350" s="318" t="s">
        <v>3548</v>
      </c>
    </row>
    <row r="1351" spans="1:42" ht="15.75" hidden="1">
      <c r="A1351" s="75" t="s">
        <v>1875</v>
      </c>
      <c r="B1351" s="69" t="s">
        <v>2398</v>
      </c>
      <c r="C1351" s="75">
        <v>500328</v>
      </c>
      <c r="D1351" s="70" t="s">
        <v>2399</v>
      </c>
      <c r="E1351" s="76" t="s">
        <v>2400</v>
      </c>
      <c r="F1351" s="77">
        <v>0</v>
      </c>
      <c r="G1351" s="78"/>
      <c r="H1351" s="69">
        <v>1</v>
      </c>
      <c r="I1351" s="85"/>
      <c r="J1351" s="85"/>
      <c r="K1351" s="79"/>
      <c r="L1351" s="79"/>
      <c r="M1351" s="78"/>
      <c r="N1351" s="79">
        <v>4774665.87</v>
      </c>
      <c r="O1351" s="68" t="s">
        <v>1901</v>
      </c>
      <c r="P1351" s="68">
        <v>2</v>
      </c>
      <c r="Q1351" s="95" t="s">
        <v>2378</v>
      </c>
      <c r="R1351" s="123">
        <v>0.85</v>
      </c>
      <c r="S1351" s="123">
        <v>1</v>
      </c>
      <c r="T1351" s="95"/>
      <c r="U1351" s="95"/>
      <c r="V1351" s="95"/>
      <c r="W1351" s="95"/>
      <c r="X1351" s="95"/>
      <c r="Y1351" s="95"/>
      <c r="Z1351" s="95"/>
      <c r="AA1351" s="95"/>
      <c r="AB1351" s="95"/>
      <c r="AC1351" s="95"/>
      <c r="AD1351" s="95"/>
      <c r="AE1351" s="113">
        <f t="shared" si="215"/>
        <v>0</v>
      </c>
      <c r="AF1351" s="74">
        <f t="shared" si="216"/>
        <v>0</v>
      </c>
      <c r="AG1351" s="74">
        <f t="shared" si="217"/>
        <v>0</v>
      </c>
      <c r="AH1351" s="74">
        <f t="shared" si="218"/>
        <v>0</v>
      </c>
      <c r="AI1351" s="74">
        <f t="shared" si="219"/>
        <v>1</v>
      </c>
      <c r="AJ1351" s="74">
        <f t="shared" si="220"/>
        <v>0</v>
      </c>
      <c r="AK1351" s="74">
        <f t="shared" si="221"/>
        <v>0</v>
      </c>
      <c r="AL1351" s="74">
        <f t="shared" si="222"/>
        <v>0</v>
      </c>
      <c r="AM1351" s="74">
        <f t="shared" si="223"/>
        <v>0</v>
      </c>
      <c r="AN1351" s="74">
        <f t="shared" si="224"/>
        <v>1</v>
      </c>
      <c r="AP1351" s="318" t="s">
        <v>3548</v>
      </c>
    </row>
    <row r="1352" spans="1:42" ht="15.75" hidden="1">
      <c r="A1352" s="75" t="s">
        <v>1875</v>
      </c>
      <c r="B1352" s="69" t="s">
        <v>2401</v>
      </c>
      <c r="C1352" s="75">
        <v>305466</v>
      </c>
      <c r="D1352" s="70" t="s">
        <v>2402</v>
      </c>
      <c r="E1352" s="76" t="s">
        <v>2403</v>
      </c>
      <c r="F1352" s="77">
        <v>1</v>
      </c>
      <c r="G1352" s="78"/>
      <c r="H1352" s="69">
        <v>1</v>
      </c>
      <c r="I1352" s="85"/>
      <c r="J1352" s="85"/>
      <c r="K1352" s="79"/>
      <c r="L1352" s="79"/>
      <c r="M1352" s="78"/>
      <c r="N1352" s="79">
        <v>2165075.77</v>
      </c>
      <c r="O1352" s="68" t="s">
        <v>1901</v>
      </c>
      <c r="P1352" s="68">
        <v>2</v>
      </c>
      <c r="Q1352" s="163" t="s">
        <v>2378</v>
      </c>
      <c r="R1352" s="354">
        <v>0.8</v>
      </c>
      <c r="S1352" s="123">
        <v>1</v>
      </c>
      <c r="T1352" s="95"/>
      <c r="U1352" s="95"/>
      <c r="V1352" s="95"/>
      <c r="W1352" s="95"/>
      <c r="X1352" s="95"/>
      <c r="Y1352" s="95"/>
      <c r="Z1352" s="95"/>
      <c r="AA1352" s="95"/>
      <c r="AB1352" s="95"/>
      <c r="AC1352" s="95"/>
      <c r="AD1352" s="95"/>
      <c r="AE1352" s="113">
        <f t="shared" si="215"/>
        <v>0</v>
      </c>
      <c r="AF1352" s="74">
        <f t="shared" si="216"/>
        <v>0</v>
      </c>
      <c r="AG1352" s="74">
        <f t="shared" si="217"/>
        <v>0</v>
      </c>
      <c r="AH1352" s="74">
        <f t="shared" si="218"/>
        <v>0</v>
      </c>
      <c r="AI1352" s="74">
        <f t="shared" si="219"/>
        <v>1</v>
      </c>
      <c r="AJ1352" s="74">
        <f t="shared" si="220"/>
        <v>0</v>
      </c>
      <c r="AK1352" s="74">
        <f t="shared" si="221"/>
        <v>0</v>
      </c>
      <c r="AL1352" s="74">
        <f t="shared" si="222"/>
        <v>0</v>
      </c>
      <c r="AM1352" s="74">
        <f t="shared" si="223"/>
        <v>0</v>
      </c>
      <c r="AN1352" s="74">
        <f t="shared" si="224"/>
        <v>1</v>
      </c>
      <c r="AP1352" s="318" t="s">
        <v>3548</v>
      </c>
    </row>
    <row r="1353" spans="1:42" ht="15.75" hidden="1">
      <c r="A1353" s="75" t="s">
        <v>1875</v>
      </c>
      <c r="B1353" s="75" t="s">
        <v>2404</v>
      </c>
      <c r="C1353" s="75">
        <v>320404</v>
      </c>
      <c r="D1353" s="70" t="s">
        <v>2405</v>
      </c>
      <c r="E1353" s="76" t="s">
        <v>2406</v>
      </c>
      <c r="F1353" s="77">
        <v>1</v>
      </c>
      <c r="G1353" s="78"/>
      <c r="H1353" s="85">
        <v>1</v>
      </c>
      <c r="I1353" s="85"/>
      <c r="J1353" s="85"/>
      <c r="K1353" s="79"/>
      <c r="L1353" s="79"/>
      <c r="M1353" s="78"/>
      <c r="N1353" s="79">
        <v>2484345.88</v>
      </c>
      <c r="O1353" s="68" t="s">
        <v>1901</v>
      </c>
      <c r="P1353" s="68">
        <v>2</v>
      </c>
      <c r="Q1353" s="163" t="s">
        <v>2204</v>
      </c>
      <c r="R1353" s="347">
        <v>0.2</v>
      </c>
      <c r="S1353" s="123">
        <v>0.7</v>
      </c>
      <c r="T1353" s="95"/>
      <c r="U1353" s="95"/>
      <c r="V1353" s="95"/>
      <c r="W1353" s="95"/>
      <c r="X1353" s="95"/>
      <c r="Y1353" s="95"/>
      <c r="Z1353" s="95"/>
      <c r="AA1353" s="95"/>
      <c r="AB1353" s="95"/>
      <c r="AC1353" s="95"/>
      <c r="AD1353" s="95"/>
      <c r="AE1353" s="113">
        <f t="shared" si="215"/>
        <v>0</v>
      </c>
      <c r="AF1353" s="74">
        <f t="shared" si="216"/>
        <v>0</v>
      </c>
      <c r="AG1353" s="74">
        <f t="shared" si="217"/>
        <v>0</v>
      </c>
      <c r="AH1353" s="74">
        <f t="shared" si="218"/>
        <v>1</v>
      </c>
      <c r="AI1353" s="74">
        <f t="shared" si="219"/>
        <v>0</v>
      </c>
      <c r="AJ1353" s="74">
        <f t="shared" si="220"/>
        <v>0</v>
      </c>
      <c r="AK1353" s="74">
        <f t="shared" si="221"/>
        <v>0</v>
      </c>
      <c r="AL1353" s="74">
        <f t="shared" si="222"/>
        <v>0</v>
      </c>
      <c r="AM1353" s="74">
        <f t="shared" si="223"/>
        <v>1</v>
      </c>
      <c r="AN1353" s="74">
        <f t="shared" si="224"/>
        <v>0</v>
      </c>
      <c r="AP1353" s="318" t="s">
        <v>3548</v>
      </c>
    </row>
    <row r="1354" spans="1:42" ht="24.75" hidden="1">
      <c r="A1354" s="68" t="s">
        <v>25</v>
      </c>
      <c r="B1354" s="68" t="s">
        <v>2407</v>
      </c>
      <c r="C1354" s="68">
        <v>300155</v>
      </c>
      <c r="D1354" s="70" t="s">
        <v>2408</v>
      </c>
      <c r="E1354" s="70" t="s">
        <v>2409</v>
      </c>
      <c r="F1354" s="71">
        <v>1</v>
      </c>
      <c r="G1354" s="72"/>
      <c r="H1354" s="80">
        <v>1</v>
      </c>
      <c r="I1354" s="80"/>
      <c r="J1354" s="80"/>
      <c r="K1354" s="73"/>
      <c r="L1354" s="73"/>
      <c r="M1354" s="72"/>
      <c r="N1354" s="73">
        <v>2376416.44</v>
      </c>
      <c r="O1354" s="68" t="s">
        <v>1901</v>
      </c>
      <c r="P1354" s="68">
        <v>2</v>
      </c>
      <c r="Q1354" s="95" t="s">
        <v>2378</v>
      </c>
      <c r="R1354" s="347">
        <v>1</v>
      </c>
      <c r="S1354" s="100">
        <v>1</v>
      </c>
      <c r="T1354" s="137">
        <v>43300</v>
      </c>
      <c r="U1354" s="137">
        <v>43300</v>
      </c>
      <c r="V1354" s="163"/>
      <c r="W1354" s="163"/>
      <c r="X1354" s="137">
        <v>43203</v>
      </c>
      <c r="Y1354" s="137">
        <v>43209</v>
      </c>
      <c r="Z1354" s="137">
        <v>43223</v>
      </c>
      <c r="AA1354" s="137">
        <v>43230</v>
      </c>
      <c r="AB1354" s="230">
        <v>43241</v>
      </c>
      <c r="AC1354" s="231" t="s">
        <v>2410</v>
      </c>
      <c r="AD1354" s="151">
        <v>2364155.7599999998</v>
      </c>
      <c r="AE1354" s="113">
        <f t="shared" si="215"/>
        <v>0</v>
      </c>
      <c r="AF1354" s="74">
        <f t="shared" si="216"/>
        <v>0</v>
      </c>
      <c r="AG1354" s="74">
        <f t="shared" si="217"/>
        <v>0</v>
      </c>
      <c r="AH1354" s="74">
        <f t="shared" si="218"/>
        <v>0</v>
      </c>
      <c r="AI1354" s="74">
        <f t="shared" si="219"/>
        <v>1</v>
      </c>
      <c r="AJ1354" s="74">
        <f t="shared" si="220"/>
        <v>0</v>
      </c>
      <c r="AK1354" s="74">
        <f t="shared" si="221"/>
        <v>0</v>
      </c>
      <c r="AL1354" s="74">
        <f t="shared" si="222"/>
        <v>0</v>
      </c>
      <c r="AM1354" s="74">
        <f t="shared" si="223"/>
        <v>0</v>
      </c>
      <c r="AN1354" s="74">
        <f t="shared" si="224"/>
        <v>1</v>
      </c>
      <c r="AP1354" s="412" t="s">
        <v>3548</v>
      </c>
    </row>
    <row r="1355" spans="1:42" ht="15.75" hidden="1">
      <c r="A1355" s="68" t="s">
        <v>25</v>
      </c>
      <c r="B1355" s="68" t="s">
        <v>2411</v>
      </c>
      <c r="C1355" s="68">
        <v>300005</v>
      </c>
      <c r="D1355" s="70" t="s">
        <v>2412</v>
      </c>
      <c r="E1355" s="70" t="s">
        <v>2411</v>
      </c>
      <c r="F1355" s="71">
        <v>2</v>
      </c>
      <c r="G1355" s="72"/>
      <c r="H1355" s="80">
        <v>1</v>
      </c>
      <c r="I1355" s="80"/>
      <c r="J1355" s="80"/>
      <c r="K1355" s="73"/>
      <c r="L1355" s="73"/>
      <c r="M1355" s="72"/>
      <c r="N1355" s="73">
        <v>1305111.24</v>
      </c>
      <c r="O1355" s="68" t="s">
        <v>1901</v>
      </c>
      <c r="P1355" s="68">
        <v>2</v>
      </c>
      <c r="Q1355" s="163" t="s">
        <v>2204</v>
      </c>
      <c r="R1355" s="347"/>
      <c r="S1355" s="123">
        <v>0.5</v>
      </c>
      <c r="T1355" s="95"/>
      <c r="U1355" s="95"/>
      <c r="V1355" s="95"/>
      <c r="W1355" s="95"/>
      <c r="X1355" s="95"/>
      <c r="Y1355" s="95"/>
      <c r="Z1355" s="95"/>
      <c r="AA1355" s="95"/>
      <c r="AB1355" s="95"/>
      <c r="AC1355" s="95"/>
      <c r="AD1355" s="95"/>
      <c r="AE1355" s="113">
        <f t="shared" si="215"/>
        <v>0</v>
      </c>
      <c r="AF1355" s="74">
        <f t="shared" si="216"/>
        <v>0</v>
      </c>
      <c r="AG1355" s="74">
        <f t="shared" si="217"/>
        <v>0</v>
      </c>
      <c r="AH1355" s="74">
        <f t="shared" si="218"/>
        <v>1</v>
      </c>
      <c r="AI1355" s="74">
        <f t="shared" si="219"/>
        <v>0</v>
      </c>
      <c r="AJ1355" s="74">
        <f t="shared" si="220"/>
        <v>0</v>
      </c>
      <c r="AK1355" s="74">
        <f t="shared" si="221"/>
        <v>0</v>
      </c>
      <c r="AL1355" s="74">
        <f t="shared" si="222"/>
        <v>0</v>
      </c>
      <c r="AM1355" s="74">
        <f t="shared" si="223"/>
        <v>1</v>
      </c>
      <c r="AN1355" s="74">
        <f t="shared" si="224"/>
        <v>0</v>
      </c>
      <c r="AO1355" t="s">
        <v>3487</v>
      </c>
      <c r="AP1355" s="412" t="s">
        <v>3548</v>
      </c>
    </row>
    <row r="1356" spans="1:42" ht="15.75" hidden="1">
      <c r="A1356" s="68" t="s">
        <v>25</v>
      </c>
      <c r="B1356" s="68" t="s">
        <v>2411</v>
      </c>
      <c r="C1356" s="68">
        <v>300012</v>
      </c>
      <c r="D1356" s="70" t="s">
        <v>2413</v>
      </c>
      <c r="E1356" s="70" t="s">
        <v>2411</v>
      </c>
      <c r="F1356" s="71">
        <v>2</v>
      </c>
      <c r="G1356" s="72"/>
      <c r="H1356" s="80">
        <v>1</v>
      </c>
      <c r="I1356" s="80"/>
      <c r="J1356" s="80"/>
      <c r="K1356" s="73"/>
      <c r="L1356" s="73"/>
      <c r="M1356" s="72"/>
      <c r="N1356" s="73">
        <v>1305111.24</v>
      </c>
      <c r="O1356" s="68" t="s">
        <v>1901</v>
      </c>
      <c r="P1356" s="68">
        <v>2</v>
      </c>
      <c r="Q1356" s="163" t="s">
        <v>2204</v>
      </c>
      <c r="R1356" s="347"/>
      <c r="S1356" s="123">
        <v>0.5</v>
      </c>
      <c r="T1356" s="95"/>
      <c r="U1356" s="95"/>
      <c r="V1356" s="95"/>
      <c r="W1356" s="95"/>
      <c r="X1356" s="95"/>
      <c r="Y1356" s="95"/>
      <c r="Z1356" s="95"/>
      <c r="AA1356" s="95"/>
      <c r="AB1356" s="95"/>
      <c r="AC1356" s="95"/>
      <c r="AD1356" s="95"/>
      <c r="AE1356" s="113">
        <f t="shared" si="215"/>
        <v>0</v>
      </c>
      <c r="AF1356" s="74">
        <f t="shared" si="216"/>
        <v>0</v>
      </c>
      <c r="AG1356" s="74">
        <f t="shared" si="217"/>
        <v>0</v>
      </c>
      <c r="AH1356" s="74">
        <f t="shared" si="218"/>
        <v>1</v>
      </c>
      <c r="AI1356" s="74">
        <f t="shared" si="219"/>
        <v>0</v>
      </c>
      <c r="AJ1356" s="74">
        <f t="shared" si="220"/>
        <v>0</v>
      </c>
      <c r="AK1356" s="74">
        <f t="shared" si="221"/>
        <v>0</v>
      </c>
      <c r="AL1356" s="74">
        <f t="shared" si="222"/>
        <v>0</v>
      </c>
      <c r="AM1356" s="74">
        <f t="shared" si="223"/>
        <v>1</v>
      </c>
      <c r="AN1356" s="74">
        <f t="shared" si="224"/>
        <v>0</v>
      </c>
      <c r="AO1356" t="s">
        <v>3487</v>
      </c>
      <c r="AP1356" s="412" t="s">
        <v>3548</v>
      </c>
    </row>
    <row r="1357" spans="1:42" ht="15.75" hidden="1">
      <c r="A1357" s="68" t="s">
        <v>25</v>
      </c>
      <c r="B1357" s="68" t="s">
        <v>31</v>
      </c>
      <c r="C1357" s="68">
        <v>500054</v>
      </c>
      <c r="D1357" s="70" t="s">
        <v>2414</v>
      </c>
      <c r="E1357" s="70" t="s">
        <v>33</v>
      </c>
      <c r="F1357" s="71">
        <v>4</v>
      </c>
      <c r="G1357" s="72"/>
      <c r="H1357" s="80">
        <v>1</v>
      </c>
      <c r="I1357" s="80"/>
      <c r="J1357" s="80"/>
      <c r="K1357" s="73"/>
      <c r="L1357" s="73"/>
      <c r="M1357" s="72"/>
      <c r="N1357" s="73">
        <v>1136698.75</v>
      </c>
      <c r="O1357" s="68" t="s">
        <v>1901</v>
      </c>
      <c r="P1357" s="68">
        <v>2</v>
      </c>
      <c r="Q1357" s="163" t="s">
        <v>2378</v>
      </c>
      <c r="R1357" s="347">
        <v>1</v>
      </c>
      <c r="S1357" s="123">
        <v>1</v>
      </c>
      <c r="T1357" s="369">
        <v>43368</v>
      </c>
      <c r="U1357" s="369">
        <v>43368</v>
      </c>
      <c r="V1357" s="361"/>
      <c r="W1357" s="361"/>
      <c r="X1357" s="361"/>
      <c r="Y1357" s="361"/>
      <c r="Z1357" s="361"/>
      <c r="AA1357" s="370">
        <v>43279</v>
      </c>
      <c r="AB1357" s="370">
        <v>43287</v>
      </c>
      <c r="AC1357" s="361"/>
      <c r="AD1357" s="371">
        <v>1127180.5</v>
      </c>
      <c r="AE1357" s="113">
        <f t="shared" si="215"/>
        <v>0</v>
      </c>
      <c r="AF1357" s="74">
        <f t="shared" si="216"/>
        <v>0</v>
      </c>
      <c r="AG1357" s="74">
        <f t="shared" si="217"/>
        <v>0</v>
      </c>
      <c r="AH1357" s="74">
        <f t="shared" si="218"/>
        <v>0</v>
      </c>
      <c r="AI1357" s="74">
        <f t="shared" si="219"/>
        <v>1</v>
      </c>
      <c r="AJ1357" s="74">
        <f t="shared" si="220"/>
        <v>0</v>
      </c>
      <c r="AK1357" s="74">
        <f t="shared" si="221"/>
        <v>0</v>
      </c>
      <c r="AL1357" s="74">
        <f t="shared" si="222"/>
        <v>0</v>
      </c>
      <c r="AM1357" s="74">
        <f t="shared" si="223"/>
        <v>0</v>
      </c>
      <c r="AN1357" s="74">
        <f t="shared" si="224"/>
        <v>1</v>
      </c>
      <c r="AP1357" s="412" t="s">
        <v>3548</v>
      </c>
    </row>
    <row r="1358" spans="1:42" ht="15.75" hidden="1">
      <c r="A1358" s="68" t="s">
        <v>25</v>
      </c>
      <c r="B1358" s="68" t="s">
        <v>35</v>
      </c>
      <c r="C1358" s="68">
        <v>300006</v>
      </c>
      <c r="D1358" s="70" t="s">
        <v>2415</v>
      </c>
      <c r="E1358" s="70" t="s">
        <v>54</v>
      </c>
      <c r="F1358" s="71">
        <v>1</v>
      </c>
      <c r="G1358" s="72"/>
      <c r="H1358" s="80">
        <v>1</v>
      </c>
      <c r="I1358" s="80">
        <v>1</v>
      </c>
      <c r="J1358" s="80"/>
      <c r="K1358" s="73"/>
      <c r="L1358" s="73"/>
      <c r="M1358" s="72"/>
      <c r="N1358" s="73">
        <v>804898.51909425016</v>
      </c>
      <c r="O1358" s="68" t="s">
        <v>1901</v>
      </c>
      <c r="P1358" s="68">
        <v>2</v>
      </c>
      <c r="Q1358" s="163" t="s">
        <v>2204</v>
      </c>
      <c r="R1358" s="123">
        <v>0</v>
      </c>
      <c r="S1358" s="317">
        <v>0.25</v>
      </c>
      <c r="T1358" s="95"/>
      <c r="U1358" s="95"/>
      <c r="V1358" s="95"/>
      <c r="W1358" s="95"/>
      <c r="X1358" s="95"/>
      <c r="Y1358" s="95"/>
      <c r="Z1358" s="330">
        <v>43289</v>
      </c>
      <c r="AA1358" s="311" t="s">
        <v>3504</v>
      </c>
      <c r="AB1358" s="311" t="s">
        <v>3505</v>
      </c>
      <c r="AC1358" s="311" t="s">
        <v>3506</v>
      </c>
      <c r="AD1358" s="339">
        <v>787840.28125</v>
      </c>
      <c r="AE1358" s="113">
        <f t="shared" si="215"/>
        <v>0</v>
      </c>
      <c r="AF1358" s="74">
        <f t="shared" si="216"/>
        <v>0</v>
      </c>
      <c r="AG1358" s="74">
        <f t="shared" si="217"/>
        <v>0</v>
      </c>
      <c r="AH1358" s="74">
        <f t="shared" si="218"/>
        <v>1</v>
      </c>
      <c r="AI1358" s="74">
        <f t="shared" si="219"/>
        <v>0</v>
      </c>
      <c r="AJ1358" s="74">
        <f t="shared" si="220"/>
        <v>0</v>
      </c>
      <c r="AK1358" s="74">
        <f t="shared" si="221"/>
        <v>0</v>
      </c>
      <c r="AL1358" s="74">
        <f t="shared" si="222"/>
        <v>0</v>
      </c>
      <c r="AM1358" s="74">
        <f t="shared" si="223"/>
        <v>1</v>
      </c>
      <c r="AN1358" s="74">
        <f t="shared" si="224"/>
        <v>0</v>
      </c>
      <c r="AP1358" s="412" t="s">
        <v>3548</v>
      </c>
    </row>
    <row r="1359" spans="1:42" ht="15.75" hidden="1">
      <c r="A1359" s="68" t="s">
        <v>25</v>
      </c>
      <c r="B1359" s="68" t="s">
        <v>35</v>
      </c>
      <c r="C1359" s="68">
        <v>300019</v>
      </c>
      <c r="D1359" s="70" t="s">
        <v>2416</v>
      </c>
      <c r="E1359" s="70" t="s">
        <v>2417</v>
      </c>
      <c r="F1359" s="71">
        <v>1</v>
      </c>
      <c r="G1359" s="72"/>
      <c r="H1359" s="80">
        <v>1</v>
      </c>
      <c r="I1359" s="80">
        <v>1</v>
      </c>
      <c r="J1359" s="80"/>
      <c r="K1359" s="73"/>
      <c r="L1359" s="73"/>
      <c r="M1359" s="72"/>
      <c r="N1359" s="73">
        <v>650890.05784424988</v>
      </c>
      <c r="O1359" s="68" t="s">
        <v>1901</v>
      </c>
      <c r="P1359" s="68">
        <v>2</v>
      </c>
      <c r="Q1359" s="163" t="s">
        <v>2204</v>
      </c>
      <c r="R1359" s="123">
        <v>0</v>
      </c>
      <c r="S1359" s="317">
        <v>0.25</v>
      </c>
      <c r="T1359" s="95"/>
      <c r="U1359" s="95"/>
      <c r="V1359" s="95"/>
      <c r="W1359" s="95"/>
      <c r="X1359" s="95"/>
      <c r="Y1359" s="95"/>
      <c r="Z1359" s="330">
        <v>43289</v>
      </c>
      <c r="AA1359" s="311" t="s">
        <v>3504</v>
      </c>
      <c r="AB1359" s="311" t="s">
        <v>3505</v>
      </c>
      <c r="AC1359" s="311" t="s">
        <v>3506</v>
      </c>
      <c r="AD1359" s="339">
        <v>634920.90625</v>
      </c>
      <c r="AE1359" s="113">
        <f t="shared" si="215"/>
        <v>0</v>
      </c>
      <c r="AF1359" s="74">
        <f t="shared" si="216"/>
        <v>0</v>
      </c>
      <c r="AG1359" s="74">
        <f t="shared" si="217"/>
        <v>0</v>
      </c>
      <c r="AH1359" s="74">
        <f t="shared" si="218"/>
        <v>1</v>
      </c>
      <c r="AI1359" s="74">
        <f t="shared" si="219"/>
        <v>0</v>
      </c>
      <c r="AJ1359" s="74">
        <f t="shared" si="220"/>
        <v>0</v>
      </c>
      <c r="AK1359" s="74">
        <f t="shared" si="221"/>
        <v>0</v>
      </c>
      <c r="AL1359" s="74">
        <f t="shared" si="222"/>
        <v>0</v>
      </c>
      <c r="AM1359" s="74">
        <f t="shared" si="223"/>
        <v>1</v>
      </c>
      <c r="AN1359" s="74">
        <f t="shared" si="224"/>
        <v>0</v>
      </c>
      <c r="AP1359" s="412" t="s">
        <v>3548</v>
      </c>
    </row>
    <row r="1360" spans="1:42" ht="15.75" hidden="1">
      <c r="A1360" s="68" t="s">
        <v>25</v>
      </c>
      <c r="B1360" s="68" t="s">
        <v>35</v>
      </c>
      <c r="C1360" s="68">
        <v>300024</v>
      </c>
      <c r="D1360" s="70" t="s">
        <v>2418</v>
      </c>
      <c r="E1360" s="70" t="s">
        <v>2417</v>
      </c>
      <c r="F1360" s="71">
        <v>1</v>
      </c>
      <c r="G1360" s="72"/>
      <c r="H1360" s="80">
        <v>1</v>
      </c>
      <c r="I1360" s="80">
        <v>1</v>
      </c>
      <c r="J1360" s="80"/>
      <c r="K1360" s="73"/>
      <c r="L1360" s="73"/>
      <c r="M1360" s="72"/>
      <c r="N1360" s="73">
        <v>712493.44234424992</v>
      </c>
      <c r="O1360" s="68" t="s">
        <v>1901</v>
      </c>
      <c r="P1360" s="68">
        <v>2</v>
      </c>
      <c r="Q1360" s="163" t="s">
        <v>2204</v>
      </c>
      <c r="R1360" s="123">
        <v>0</v>
      </c>
      <c r="S1360" s="317">
        <v>0.25</v>
      </c>
      <c r="T1360" s="95"/>
      <c r="U1360" s="95"/>
      <c r="V1360" s="95"/>
      <c r="W1360" s="95"/>
      <c r="X1360" s="95"/>
      <c r="Y1360" s="95"/>
      <c r="Z1360" s="330">
        <v>43289</v>
      </c>
      <c r="AA1360" s="311" t="s">
        <v>3504</v>
      </c>
      <c r="AB1360" s="311" t="s">
        <v>3505</v>
      </c>
      <c r="AC1360" s="311" t="s">
        <v>3506</v>
      </c>
      <c r="AD1360" s="339">
        <v>695928.53125</v>
      </c>
      <c r="AE1360" s="113">
        <f t="shared" si="215"/>
        <v>0</v>
      </c>
      <c r="AF1360" s="74">
        <f t="shared" si="216"/>
        <v>0</v>
      </c>
      <c r="AG1360" s="74">
        <f t="shared" si="217"/>
        <v>0</v>
      </c>
      <c r="AH1360" s="74">
        <f t="shared" si="218"/>
        <v>1</v>
      </c>
      <c r="AI1360" s="74">
        <f t="shared" si="219"/>
        <v>0</v>
      </c>
      <c r="AJ1360" s="74">
        <f t="shared" si="220"/>
        <v>0</v>
      </c>
      <c r="AK1360" s="74">
        <f t="shared" si="221"/>
        <v>0</v>
      </c>
      <c r="AL1360" s="74">
        <f t="shared" si="222"/>
        <v>0</v>
      </c>
      <c r="AM1360" s="74">
        <f t="shared" si="223"/>
        <v>1</v>
      </c>
      <c r="AN1360" s="74">
        <f t="shared" si="224"/>
        <v>0</v>
      </c>
      <c r="AP1360" s="412" t="s">
        <v>3548</v>
      </c>
    </row>
    <row r="1361" spans="1:42" ht="15.75" hidden="1">
      <c r="A1361" s="68" t="s">
        <v>25</v>
      </c>
      <c r="B1361" s="68" t="s">
        <v>35</v>
      </c>
      <c r="C1361" s="68">
        <v>300018</v>
      </c>
      <c r="D1361" s="70" t="s">
        <v>2419</v>
      </c>
      <c r="E1361" s="70" t="s">
        <v>2420</v>
      </c>
      <c r="F1361" s="71">
        <v>1</v>
      </c>
      <c r="G1361" s="72"/>
      <c r="H1361" s="80">
        <v>1</v>
      </c>
      <c r="I1361" s="80">
        <v>1</v>
      </c>
      <c r="J1361" s="80"/>
      <c r="K1361" s="73"/>
      <c r="L1361" s="73"/>
      <c r="M1361" s="72"/>
      <c r="N1361" s="73">
        <v>804898.51909425016</v>
      </c>
      <c r="O1361" s="68" t="s">
        <v>1901</v>
      </c>
      <c r="P1361" s="68">
        <v>2</v>
      </c>
      <c r="Q1361" s="163" t="s">
        <v>2204</v>
      </c>
      <c r="R1361" s="123">
        <v>0.6</v>
      </c>
      <c r="S1361" s="317">
        <v>0.6</v>
      </c>
      <c r="T1361" s="95"/>
      <c r="U1361" s="95"/>
      <c r="V1361" s="95"/>
      <c r="W1361" s="95"/>
      <c r="X1361" s="95"/>
      <c r="Y1361" s="95"/>
      <c r="Z1361" s="330">
        <v>43289</v>
      </c>
      <c r="AA1361" s="311" t="s">
        <v>3504</v>
      </c>
      <c r="AB1361" s="311" t="s">
        <v>3505</v>
      </c>
      <c r="AC1361" s="311" t="s">
        <v>3506</v>
      </c>
      <c r="AD1361" s="339">
        <v>787840.28125</v>
      </c>
      <c r="AE1361" s="113">
        <f t="shared" si="215"/>
        <v>0</v>
      </c>
      <c r="AF1361" s="74">
        <f t="shared" si="216"/>
        <v>0</v>
      </c>
      <c r="AG1361" s="74">
        <f t="shared" si="217"/>
        <v>0</v>
      </c>
      <c r="AH1361" s="74">
        <f t="shared" si="218"/>
        <v>1</v>
      </c>
      <c r="AI1361" s="74">
        <f t="shared" si="219"/>
        <v>0</v>
      </c>
      <c r="AJ1361" s="74">
        <f t="shared" si="220"/>
        <v>0</v>
      </c>
      <c r="AK1361" s="74">
        <f t="shared" si="221"/>
        <v>0</v>
      </c>
      <c r="AL1361" s="74">
        <f t="shared" si="222"/>
        <v>0</v>
      </c>
      <c r="AM1361" s="74">
        <f t="shared" si="223"/>
        <v>1</v>
      </c>
      <c r="AN1361" s="74">
        <f t="shared" si="224"/>
        <v>0</v>
      </c>
      <c r="AP1361" s="412" t="s">
        <v>3548</v>
      </c>
    </row>
    <row r="1362" spans="1:42" ht="15.75" hidden="1">
      <c r="A1362" s="68" t="s">
        <v>25</v>
      </c>
      <c r="B1362" s="68" t="s">
        <v>35</v>
      </c>
      <c r="C1362" s="68">
        <v>300029</v>
      </c>
      <c r="D1362" s="70" t="s">
        <v>2421</v>
      </c>
      <c r="E1362" s="70" t="s">
        <v>2422</v>
      </c>
      <c r="F1362" s="71">
        <v>1</v>
      </c>
      <c r="G1362" s="72"/>
      <c r="H1362" s="80">
        <v>1</v>
      </c>
      <c r="I1362" s="80">
        <v>1</v>
      </c>
      <c r="J1362" s="80"/>
      <c r="K1362" s="73"/>
      <c r="L1362" s="73"/>
      <c r="M1362" s="72"/>
      <c r="N1362" s="73">
        <v>804898.51909425016</v>
      </c>
      <c r="O1362" s="68" t="s">
        <v>1901</v>
      </c>
      <c r="P1362" s="68">
        <v>2</v>
      </c>
      <c r="Q1362" s="163" t="s">
        <v>2204</v>
      </c>
      <c r="R1362" s="123">
        <v>0.75</v>
      </c>
      <c r="S1362" s="317">
        <v>0.75</v>
      </c>
      <c r="T1362" s="95"/>
      <c r="U1362" s="95"/>
      <c r="V1362" s="95"/>
      <c r="W1362" s="95"/>
      <c r="X1362" s="95"/>
      <c r="Y1362" s="95"/>
      <c r="Z1362" s="330">
        <v>43289</v>
      </c>
      <c r="AA1362" s="311" t="s">
        <v>3504</v>
      </c>
      <c r="AB1362" s="311" t="s">
        <v>3505</v>
      </c>
      <c r="AC1362" s="311" t="s">
        <v>3506</v>
      </c>
      <c r="AD1362" s="339">
        <v>787039.65625</v>
      </c>
      <c r="AE1362" s="113">
        <f t="shared" si="215"/>
        <v>0</v>
      </c>
      <c r="AF1362" s="74">
        <f t="shared" si="216"/>
        <v>0</v>
      </c>
      <c r="AG1362" s="74">
        <f t="shared" si="217"/>
        <v>0</v>
      </c>
      <c r="AH1362" s="74">
        <f t="shared" si="218"/>
        <v>1</v>
      </c>
      <c r="AI1362" s="74">
        <f t="shared" si="219"/>
        <v>0</v>
      </c>
      <c r="AJ1362" s="74">
        <f t="shared" si="220"/>
        <v>0</v>
      </c>
      <c r="AK1362" s="74">
        <f t="shared" si="221"/>
        <v>0</v>
      </c>
      <c r="AL1362" s="74">
        <f t="shared" si="222"/>
        <v>0</v>
      </c>
      <c r="AM1362" s="74">
        <f t="shared" si="223"/>
        <v>1</v>
      </c>
      <c r="AN1362" s="74">
        <f t="shared" si="224"/>
        <v>0</v>
      </c>
      <c r="AP1362" s="412" t="s">
        <v>3548</v>
      </c>
    </row>
    <row r="1363" spans="1:42" ht="15.75" hidden="1">
      <c r="A1363" s="68" t="s">
        <v>25</v>
      </c>
      <c r="B1363" s="68" t="s">
        <v>35</v>
      </c>
      <c r="C1363" s="68">
        <v>320816</v>
      </c>
      <c r="D1363" s="70" t="s">
        <v>2423</v>
      </c>
      <c r="E1363" s="70" t="s">
        <v>2422</v>
      </c>
      <c r="F1363" s="71">
        <v>1</v>
      </c>
      <c r="G1363" s="72"/>
      <c r="H1363" s="80">
        <v>1</v>
      </c>
      <c r="I1363" s="80">
        <v>1</v>
      </c>
      <c r="J1363" s="80"/>
      <c r="K1363" s="73"/>
      <c r="L1363" s="73"/>
      <c r="M1363" s="72"/>
      <c r="N1363" s="73">
        <v>681691.75009424996</v>
      </c>
      <c r="O1363" s="68" t="s">
        <v>1901</v>
      </c>
      <c r="P1363" s="68">
        <v>2</v>
      </c>
      <c r="Q1363" s="163" t="s">
        <v>2204</v>
      </c>
      <c r="R1363" s="123">
        <v>0.75</v>
      </c>
      <c r="S1363" s="317">
        <v>0.75</v>
      </c>
      <c r="T1363" s="95"/>
      <c r="U1363" s="95"/>
      <c r="V1363" s="95"/>
      <c r="W1363" s="95"/>
      <c r="X1363" s="95"/>
      <c r="Y1363" s="95"/>
      <c r="Z1363" s="330">
        <v>43289</v>
      </c>
      <c r="AA1363" s="311" t="s">
        <v>3504</v>
      </c>
      <c r="AB1363" s="311" t="s">
        <v>3505</v>
      </c>
      <c r="AC1363" s="311" t="s">
        <v>3506</v>
      </c>
      <c r="AD1363" s="339">
        <v>665344.65625</v>
      </c>
      <c r="AE1363" s="113">
        <f t="shared" si="215"/>
        <v>0</v>
      </c>
      <c r="AF1363" s="74">
        <f t="shared" si="216"/>
        <v>0</v>
      </c>
      <c r="AG1363" s="74">
        <f t="shared" si="217"/>
        <v>0</v>
      </c>
      <c r="AH1363" s="74">
        <f t="shared" si="218"/>
        <v>1</v>
      </c>
      <c r="AI1363" s="74">
        <f t="shared" si="219"/>
        <v>0</v>
      </c>
      <c r="AJ1363" s="74">
        <f t="shared" si="220"/>
        <v>0</v>
      </c>
      <c r="AK1363" s="74">
        <f t="shared" si="221"/>
        <v>0</v>
      </c>
      <c r="AL1363" s="74">
        <f t="shared" si="222"/>
        <v>0</v>
      </c>
      <c r="AM1363" s="74">
        <f t="shared" si="223"/>
        <v>1</v>
      </c>
      <c r="AN1363" s="74">
        <f t="shared" si="224"/>
        <v>0</v>
      </c>
      <c r="AP1363" s="412" t="s">
        <v>3548</v>
      </c>
    </row>
    <row r="1364" spans="1:42" ht="15.75" hidden="1">
      <c r="A1364" s="68" t="s">
        <v>25</v>
      </c>
      <c r="B1364" s="68" t="s">
        <v>35</v>
      </c>
      <c r="C1364" s="68">
        <v>500592</v>
      </c>
      <c r="D1364" s="70" t="s">
        <v>2424</v>
      </c>
      <c r="E1364" s="70" t="s">
        <v>2422</v>
      </c>
      <c r="F1364" s="71">
        <v>1</v>
      </c>
      <c r="G1364" s="72"/>
      <c r="H1364" s="80">
        <v>1</v>
      </c>
      <c r="I1364" s="80">
        <v>1</v>
      </c>
      <c r="J1364" s="80"/>
      <c r="K1364" s="73"/>
      <c r="L1364" s="73"/>
      <c r="M1364" s="72"/>
      <c r="N1364" s="73">
        <v>650890.05784424988</v>
      </c>
      <c r="O1364" s="68" t="s">
        <v>1901</v>
      </c>
      <c r="P1364" s="68">
        <v>2</v>
      </c>
      <c r="Q1364" s="163" t="s">
        <v>2204</v>
      </c>
      <c r="R1364" s="123">
        <v>0.5</v>
      </c>
      <c r="S1364" s="317">
        <v>0.5</v>
      </c>
      <c r="T1364" s="95"/>
      <c r="U1364" s="95"/>
      <c r="V1364" s="95"/>
      <c r="W1364" s="95"/>
      <c r="X1364" s="95"/>
      <c r="Y1364" s="95"/>
      <c r="Z1364" s="330">
        <v>43289</v>
      </c>
      <c r="AA1364" s="311" t="s">
        <v>3504</v>
      </c>
      <c r="AB1364" s="311" t="s">
        <v>3505</v>
      </c>
      <c r="AC1364" s="311" t="s">
        <v>3506</v>
      </c>
      <c r="AD1364" s="339">
        <v>634920.90625</v>
      </c>
      <c r="AE1364" s="113">
        <f t="shared" si="215"/>
        <v>0</v>
      </c>
      <c r="AF1364" s="74">
        <f t="shared" si="216"/>
        <v>0</v>
      </c>
      <c r="AG1364" s="74">
        <f t="shared" si="217"/>
        <v>0</v>
      </c>
      <c r="AH1364" s="74">
        <f t="shared" si="218"/>
        <v>1</v>
      </c>
      <c r="AI1364" s="74">
        <f t="shared" si="219"/>
        <v>0</v>
      </c>
      <c r="AJ1364" s="74">
        <f t="shared" si="220"/>
        <v>0</v>
      </c>
      <c r="AK1364" s="74">
        <f t="shared" si="221"/>
        <v>0</v>
      </c>
      <c r="AL1364" s="74">
        <f t="shared" si="222"/>
        <v>0</v>
      </c>
      <c r="AM1364" s="74">
        <f t="shared" si="223"/>
        <v>1</v>
      </c>
      <c r="AN1364" s="74">
        <f t="shared" si="224"/>
        <v>0</v>
      </c>
      <c r="AP1364" s="412" t="s">
        <v>3548</v>
      </c>
    </row>
    <row r="1365" spans="1:42" ht="15.75" hidden="1">
      <c r="A1365" s="68" t="s">
        <v>25</v>
      </c>
      <c r="B1365" s="68" t="s">
        <v>35</v>
      </c>
      <c r="C1365" s="68">
        <v>320821</v>
      </c>
      <c r="D1365" s="70" t="s">
        <v>2425</v>
      </c>
      <c r="E1365" s="70" t="s">
        <v>2426</v>
      </c>
      <c r="F1365" s="71">
        <v>1</v>
      </c>
      <c r="G1365" s="72"/>
      <c r="H1365" s="80">
        <v>1</v>
      </c>
      <c r="I1365" s="80">
        <v>1</v>
      </c>
      <c r="J1365" s="80"/>
      <c r="K1365" s="73"/>
      <c r="L1365" s="73"/>
      <c r="M1365" s="72"/>
      <c r="N1365" s="73">
        <v>589286.67334424995</v>
      </c>
      <c r="O1365" s="68" t="s">
        <v>1901</v>
      </c>
      <c r="P1365" s="68">
        <v>2</v>
      </c>
      <c r="Q1365" s="163" t="s">
        <v>2204</v>
      </c>
      <c r="R1365" s="123">
        <v>0</v>
      </c>
      <c r="S1365" s="317">
        <v>0.25</v>
      </c>
      <c r="T1365" s="95"/>
      <c r="U1365" s="95"/>
      <c r="V1365" s="95"/>
      <c r="W1365" s="95"/>
      <c r="X1365" s="95"/>
      <c r="Y1365" s="95"/>
      <c r="Z1365" s="330">
        <v>43289</v>
      </c>
      <c r="AA1365" s="311" t="s">
        <v>3504</v>
      </c>
      <c r="AB1365" s="311" t="s">
        <v>3505</v>
      </c>
      <c r="AC1365" s="311" t="s">
        <v>3506</v>
      </c>
      <c r="AD1365" s="339">
        <v>573753.15625</v>
      </c>
      <c r="AE1365" s="113">
        <f t="shared" si="215"/>
        <v>0</v>
      </c>
      <c r="AF1365" s="74">
        <f t="shared" si="216"/>
        <v>0</v>
      </c>
      <c r="AG1365" s="74">
        <f t="shared" si="217"/>
        <v>0</v>
      </c>
      <c r="AH1365" s="74">
        <f t="shared" si="218"/>
        <v>1</v>
      </c>
      <c r="AI1365" s="74">
        <f t="shared" si="219"/>
        <v>0</v>
      </c>
      <c r="AJ1365" s="74">
        <f t="shared" si="220"/>
        <v>0</v>
      </c>
      <c r="AK1365" s="74">
        <f t="shared" si="221"/>
        <v>0</v>
      </c>
      <c r="AL1365" s="74">
        <f t="shared" si="222"/>
        <v>0</v>
      </c>
      <c r="AM1365" s="74">
        <f t="shared" si="223"/>
        <v>1</v>
      </c>
      <c r="AN1365" s="74">
        <f t="shared" si="224"/>
        <v>0</v>
      </c>
      <c r="AP1365" s="412" t="s">
        <v>3548</v>
      </c>
    </row>
    <row r="1366" spans="1:42" ht="15.75" hidden="1">
      <c r="A1366" s="68" t="s">
        <v>25</v>
      </c>
      <c r="B1366" s="68" t="s">
        <v>35</v>
      </c>
      <c r="C1366" s="68">
        <v>500344</v>
      </c>
      <c r="D1366" s="70" t="s">
        <v>2427</v>
      </c>
      <c r="E1366" s="70" t="s">
        <v>2426</v>
      </c>
      <c r="F1366" s="71">
        <v>1</v>
      </c>
      <c r="G1366" s="72"/>
      <c r="H1366" s="80">
        <v>1</v>
      </c>
      <c r="I1366" s="80">
        <v>1</v>
      </c>
      <c r="J1366" s="80"/>
      <c r="K1366" s="73"/>
      <c r="L1366" s="73"/>
      <c r="M1366" s="72"/>
      <c r="N1366" s="73">
        <v>620088.36559424992</v>
      </c>
      <c r="O1366" s="68" t="s">
        <v>1901</v>
      </c>
      <c r="P1366" s="68">
        <v>2</v>
      </c>
      <c r="Q1366" s="163" t="s">
        <v>2204</v>
      </c>
      <c r="R1366" s="123">
        <v>0</v>
      </c>
      <c r="S1366" s="317">
        <v>0.25</v>
      </c>
      <c r="T1366" s="95"/>
      <c r="U1366" s="95"/>
      <c r="V1366" s="95"/>
      <c r="W1366" s="95"/>
      <c r="X1366" s="95"/>
      <c r="Y1366" s="95"/>
      <c r="Z1366" s="330">
        <v>43289</v>
      </c>
      <c r="AA1366" s="311" t="s">
        <v>3504</v>
      </c>
      <c r="AB1366" s="311" t="s">
        <v>3505</v>
      </c>
      <c r="AC1366" s="311" t="s">
        <v>3506</v>
      </c>
      <c r="AD1366" s="339">
        <v>603536.40625</v>
      </c>
      <c r="AE1366" s="113">
        <f t="shared" si="215"/>
        <v>0</v>
      </c>
      <c r="AF1366" s="74">
        <f t="shared" si="216"/>
        <v>0</v>
      </c>
      <c r="AG1366" s="74">
        <f t="shared" si="217"/>
        <v>0</v>
      </c>
      <c r="AH1366" s="74">
        <f t="shared" si="218"/>
        <v>1</v>
      </c>
      <c r="AI1366" s="74">
        <f t="shared" si="219"/>
        <v>0</v>
      </c>
      <c r="AJ1366" s="74">
        <f t="shared" si="220"/>
        <v>0</v>
      </c>
      <c r="AK1366" s="74">
        <f t="shared" si="221"/>
        <v>0</v>
      </c>
      <c r="AL1366" s="74">
        <f t="shared" si="222"/>
        <v>0</v>
      </c>
      <c r="AM1366" s="74">
        <f t="shared" si="223"/>
        <v>1</v>
      </c>
      <c r="AN1366" s="74">
        <f t="shared" si="224"/>
        <v>0</v>
      </c>
      <c r="AP1366" s="412" t="s">
        <v>3548</v>
      </c>
    </row>
    <row r="1367" spans="1:42" ht="15.75" hidden="1">
      <c r="A1367" s="68" t="s">
        <v>25</v>
      </c>
      <c r="B1367" s="68" t="s">
        <v>35</v>
      </c>
      <c r="C1367" s="68">
        <v>300002</v>
      </c>
      <c r="D1367" s="70" t="s">
        <v>2428</v>
      </c>
      <c r="E1367" s="70" t="s">
        <v>2429</v>
      </c>
      <c r="F1367" s="71">
        <v>2</v>
      </c>
      <c r="G1367" s="72"/>
      <c r="H1367" s="80">
        <v>1</v>
      </c>
      <c r="I1367" s="80">
        <v>1</v>
      </c>
      <c r="J1367" s="80"/>
      <c r="K1367" s="73"/>
      <c r="L1367" s="73"/>
      <c r="M1367" s="72"/>
      <c r="N1367" s="73">
        <v>881902.74971925013</v>
      </c>
      <c r="O1367" s="68" t="s">
        <v>1901</v>
      </c>
      <c r="P1367" s="68">
        <v>2</v>
      </c>
      <c r="Q1367" s="163" t="s">
        <v>2204</v>
      </c>
      <c r="R1367" s="123">
        <v>0.75</v>
      </c>
      <c r="S1367" s="317">
        <v>0.75</v>
      </c>
      <c r="T1367" s="95"/>
      <c r="U1367" s="95"/>
      <c r="V1367" s="95"/>
      <c r="W1367" s="95"/>
      <c r="X1367" s="95"/>
      <c r="Y1367" s="95"/>
      <c r="Z1367" s="330">
        <v>43289</v>
      </c>
      <c r="AA1367" s="311" t="s">
        <v>3504</v>
      </c>
      <c r="AB1367" s="311" t="s">
        <v>3505</v>
      </c>
      <c r="AC1367" s="311" t="s">
        <v>3506</v>
      </c>
      <c r="AD1367" s="339">
        <v>864700.28125</v>
      </c>
      <c r="AE1367" s="113">
        <f t="shared" ref="AE1367:AE1430" si="225">IF($Q1367="Reverted",1,0)</f>
        <v>0</v>
      </c>
      <c r="AF1367" s="74">
        <f t="shared" ref="AF1367:AF1430" si="226">IF($Q1367="Not yet started",1,0)</f>
        <v>0</v>
      </c>
      <c r="AG1367" s="74">
        <f t="shared" ref="AG1367:AG1430" si="227">IF($Q1367="Under Procurement",1,0)</f>
        <v>0</v>
      </c>
      <c r="AH1367" s="74">
        <f t="shared" ref="AH1367:AH1430" si="228">IF($Q1367="Ongoing",1,0)</f>
        <v>1</v>
      </c>
      <c r="AI1367" s="74">
        <f t="shared" ref="AI1367:AI1430" si="229">IF($Q1367="Completed",1,0)</f>
        <v>0</v>
      </c>
      <c r="AJ1367" s="74">
        <f t="shared" ref="AJ1367:AJ1430" si="230">IF($AE1367=1,$H1367,0)</f>
        <v>0</v>
      </c>
      <c r="AK1367" s="74">
        <f t="shared" ref="AK1367:AK1430" si="231">IF($AF1367=1,$H1367,0)</f>
        <v>0</v>
      </c>
      <c r="AL1367" s="74">
        <f t="shared" ref="AL1367:AL1430" si="232">IF($AG1367=1,$H1367,0)</f>
        <v>0</v>
      </c>
      <c r="AM1367" s="74">
        <f t="shared" ref="AM1367:AM1430" si="233">IF($AH1367=1,$H1367,0)</f>
        <v>1</v>
      </c>
      <c r="AN1367" s="74">
        <f t="shared" ref="AN1367:AN1430" si="234">IF($AI1367=1,$H1367,0)</f>
        <v>0</v>
      </c>
      <c r="AP1367" s="412" t="s">
        <v>3548</v>
      </c>
    </row>
    <row r="1368" spans="1:42" ht="15.75" hidden="1">
      <c r="A1368" s="68" t="s">
        <v>25</v>
      </c>
      <c r="B1368" s="68" t="s">
        <v>35</v>
      </c>
      <c r="C1368" s="68">
        <v>300021</v>
      </c>
      <c r="D1368" s="70" t="s">
        <v>2430</v>
      </c>
      <c r="E1368" s="70" t="s">
        <v>2431</v>
      </c>
      <c r="F1368" s="71">
        <v>2</v>
      </c>
      <c r="G1368" s="72"/>
      <c r="H1368" s="80">
        <v>1</v>
      </c>
      <c r="I1368" s="80">
        <v>1</v>
      </c>
      <c r="J1368" s="80"/>
      <c r="K1368" s="73"/>
      <c r="L1368" s="73"/>
      <c r="M1368" s="72"/>
      <c r="N1368" s="73">
        <v>681691.75009424996</v>
      </c>
      <c r="O1368" s="68" t="s">
        <v>1901</v>
      </c>
      <c r="P1368" s="68">
        <v>2</v>
      </c>
      <c r="Q1368" s="163" t="s">
        <v>2204</v>
      </c>
      <c r="R1368" s="123">
        <v>0</v>
      </c>
      <c r="S1368" s="317">
        <v>0.25</v>
      </c>
      <c r="T1368" s="95"/>
      <c r="U1368" s="95"/>
      <c r="V1368" s="95"/>
      <c r="W1368" s="95"/>
      <c r="X1368" s="95"/>
      <c r="Y1368" s="95"/>
      <c r="Z1368" s="330">
        <v>43289</v>
      </c>
      <c r="AA1368" s="311" t="s">
        <v>3504</v>
      </c>
      <c r="AB1368" s="311" t="s">
        <v>3505</v>
      </c>
      <c r="AC1368" s="311" t="s">
        <v>3506</v>
      </c>
      <c r="AD1368" s="339">
        <v>665344.65625</v>
      </c>
      <c r="AE1368" s="113">
        <f t="shared" si="225"/>
        <v>0</v>
      </c>
      <c r="AF1368" s="74">
        <f t="shared" si="226"/>
        <v>0</v>
      </c>
      <c r="AG1368" s="74">
        <f t="shared" si="227"/>
        <v>0</v>
      </c>
      <c r="AH1368" s="74">
        <f t="shared" si="228"/>
        <v>1</v>
      </c>
      <c r="AI1368" s="74">
        <f t="shared" si="229"/>
        <v>0</v>
      </c>
      <c r="AJ1368" s="74">
        <f t="shared" si="230"/>
        <v>0</v>
      </c>
      <c r="AK1368" s="74">
        <f t="shared" si="231"/>
        <v>0</v>
      </c>
      <c r="AL1368" s="74">
        <f t="shared" si="232"/>
        <v>0</v>
      </c>
      <c r="AM1368" s="74">
        <f t="shared" si="233"/>
        <v>1</v>
      </c>
      <c r="AN1368" s="74">
        <f t="shared" si="234"/>
        <v>0</v>
      </c>
      <c r="AP1368" s="412" t="s">
        <v>3548</v>
      </c>
    </row>
    <row r="1369" spans="1:42" ht="15.75" hidden="1">
      <c r="A1369" s="68" t="s">
        <v>25</v>
      </c>
      <c r="B1369" s="68" t="s">
        <v>35</v>
      </c>
      <c r="C1369" s="68">
        <v>500000</v>
      </c>
      <c r="D1369" s="70" t="s">
        <v>2432</v>
      </c>
      <c r="E1369" s="70" t="s">
        <v>2431</v>
      </c>
      <c r="F1369" s="71">
        <v>2</v>
      </c>
      <c r="G1369" s="72"/>
      <c r="H1369" s="80">
        <v>1</v>
      </c>
      <c r="I1369" s="80">
        <v>1</v>
      </c>
      <c r="J1369" s="80"/>
      <c r="K1369" s="73"/>
      <c r="L1369" s="73"/>
      <c r="M1369" s="72"/>
      <c r="N1369" s="73">
        <v>681691.75009424996</v>
      </c>
      <c r="O1369" s="68" t="s">
        <v>1901</v>
      </c>
      <c r="P1369" s="68">
        <v>2</v>
      </c>
      <c r="Q1369" s="163" t="s">
        <v>2204</v>
      </c>
      <c r="R1369" s="123">
        <v>0</v>
      </c>
      <c r="S1369" s="317">
        <v>0.25</v>
      </c>
      <c r="T1369" s="95"/>
      <c r="U1369" s="95"/>
      <c r="V1369" s="95"/>
      <c r="W1369" s="95"/>
      <c r="X1369" s="95"/>
      <c r="Y1369" s="95"/>
      <c r="Z1369" s="330">
        <v>43289</v>
      </c>
      <c r="AA1369" s="311" t="s">
        <v>3504</v>
      </c>
      <c r="AB1369" s="311" t="s">
        <v>3505</v>
      </c>
      <c r="AC1369" s="311" t="s">
        <v>3506</v>
      </c>
      <c r="AD1369" s="339">
        <v>665024.40625</v>
      </c>
      <c r="AE1369" s="113">
        <f t="shared" si="225"/>
        <v>0</v>
      </c>
      <c r="AF1369" s="74">
        <f t="shared" si="226"/>
        <v>0</v>
      </c>
      <c r="AG1369" s="74">
        <f t="shared" si="227"/>
        <v>0</v>
      </c>
      <c r="AH1369" s="74">
        <f t="shared" si="228"/>
        <v>1</v>
      </c>
      <c r="AI1369" s="74">
        <f t="shared" si="229"/>
        <v>0</v>
      </c>
      <c r="AJ1369" s="74">
        <f t="shared" si="230"/>
        <v>0</v>
      </c>
      <c r="AK1369" s="74">
        <f t="shared" si="231"/>
        <v>0</v>
      </c>
      <c r="AL1369" s="74">
        <f t="shared" si="232"/>
        <v>0</v>
      </c>
      <c r="AM1369" s="74">
        <f t="shared" si="233"/>
        <v>1</v>
      </c>
      <c r="AN1369" s="74">
        <f t="shared" si="234"/>
        <v>0</v>
      </c>
      <c r="AP1369" s="412" t="s">
        <v>3548</v>
      </c>
    </row>
    <row r="1370" spans="1:42" ht="15.75" hidden="1">
      <c r="A1370" s="68" t="s">
        <v>25</v>
      </c>
      <c r="B1370" s="68" t="s">
        <v>35</v>
      </c>
      <c r="C1370" s="68">
        <v>300003</v>
      </c>
      <c r="D1370" s="70" t="s">
        <v>2433</v>
      </c>
      <c r="E1370" s="70" t="s">
        <v>2434</v>
      </c>
      <c r="F1370" s="71">
        <v>2</v>
      </c>
      <c r="G1370" s="72"/>
      <c r="H1370" s="80">
        <v>1</v>
      </c>
      <c r="I1370" s="80">
        <v>1</v>
      </c>
      <c r="J1370" s="80"/>
      <c r="K1370" s="73"/>
      <c r="L1370" s="73"/>
      <c r="M1370" s="72"/>
      <c r="N1370" s="73">
        <v>681691.75009424996</v>
      </c>
      <c r="O1370" s="68" t="s">
        <v>1901</v>
      </c>
      <c r="P1370" s="68">
        <v>2</v>
      </c>
      <c r="Q1370" s="163" t="s">
        <v>2204</v>
      </c>
      <c r="R1370" s="123">
        <v>0</v>
      </c>
      <c r="S1370" s="317">
        <v>0.25</v>
      </c>
      <c r="T1370" s="95"/>
      <c r="U1370" s="95"/>
      <c r="V1370" s="95"/>
      <c r="W1370" s="95"/>
      <c r="X1370" s="95"/>
      <c r="Y1370" s="95"/>
      <c r="Z1370" s="330">
        <v>43289</v>
      </c>
      <c r="AA1370" s="311" t="s">
        <v>3504</v>
      </c>
      <c r="AB1370" s="311" t="s">
        <v>3505</v>
      </c>
      <c r="AC1370" s="311" t="s">
        <v>3506</v>
      </c>
      <c r="AD1370" s="339">
        <v>665504.78125</v>
      </c>
      <c r="AE1370" s="113">
        <f t="shared" si="225"/>
        <v>0</v>
      </c>
      <c r="AF1370" s="74">
        <f t="shared" si="226"/>
        <v>0</v>
      </c>
      <c r="AG1370" s="74">
        <f t="shared" si="227"/>
        <v>0</v>
      </c>
      <c r="AH1370" s="74">
        <f t="shared" si="228"/>
        <v>1</v>
      </c>
      <c r="AI1370" s="74">
        <f t="shared" si="229"/>
        <v>0</v>
      </c>
      <c r="AJ1370" s="74">
        <f t="shared" si="230"/>
        <v>0</v>
      </c>
      <c r="AK1370" s="74">
        <f t="shared" si="231"/>
        <v>0</v>
      </c>
      <c r="AL1370" s="74">
        <f t="shared" si="232"/>
        <v>0</v>
      </c>
      <c r="AM1370" s="74">
        <f t="shared" si="233"/>
        <v>1</v>
      </c>
      <c r="AN1370" s="74">
        <f t="shared" si="234"/>
        <v>0</v>
      </c>
      <c r="AP1370" s="412" t="s">
        <v>3548</v>
      </c>
    </row>
    <row r="1371" spans="1:42" ht="15.75" hidden="1">
      <c r="A1371" s="68" t="s">
        <v>25</v>
      </c>
      <c r="B1371" s="68" t="s">
        <v>35</v>
      </c>
      <c r="C1371" s="68">
        <v>300008</v>
      </c>
      <c r="D1371" s="70" t="s">
        <v>2435</v>
      </c>
      <c r="E1371" s="70" t="s">
        <v>2436</v>
      </c>
      <c r="F1371" s="71">
        <v>2</v>
      </c>
      <c r="G1371" s="72"/>
      <c r="H1371" s="80">
        <v>1</v>
      </c>
      <c r="I1371" s="80">
        <v>1</v>
      </c>
      <c r="J1371" s="80"/>
      <c r="K1371" s="73"/>
      <c r="L1371" s="73"/>
      <c r="M1371" s="72"/>
      <c r="N1371" s="73">
        <v>620088.36559424992</v>
      </c>
      <c r="O1371" s="68" t="s">
        <v>1901</v>
      </c>
      <c r="P1371" s="68">
        <v>2</v>
      </c>
      <c r="Q1371" s="163" t="s">
        <v>2204</v>
      </c>
      <c r="R1371" s="123">
        <v>0</v>
      </c>
      <c r="S1371" s="317">
        <v>0.25</v>
      </c>
      <c r="T1371" s="95"/>
      <c r="U1371" s="95"/>
      <c r="V1371" s="95"/>
      <c r="W1371" s="95"/>
      <c r="X1371" s="95"/>
      <c r="Y1371" s="95"/>
      <c r="Z1371" s="330">
        <v>43289</v>
      </c>
      <c r="AA1371" s="311" t="s">
        <v>3504</v>
      </c>
      <c r="AB1371" s="311" t="s">
        <v>3505</v>
      </c>
      <c r="AC1371" s="311" t="s">
        <v>3506</v>
      </c>
      <c r="AD1371" s="339">
        <v>604337.03125</v>
      </c>
      <c r="AE1371" s="113">
        <f t="shared" si="225"/>
        <v>0</v>
      </c>
      <c r="AF1371" s="74">
        <f t="shared" si="226"/>
        <v>0</v>
      </c>
      <c r="AG1371" s="74">
        <f t="shared" si="227"/>
        <v>0</v>
      </c>
      <c r="AH1371" s="74">
        <f t="shared" si="228"/>
        <v>1</v>
      </c>
      <c r="AI1371" s="74">
        <f t="shared" si="229"/>
        <v>0</v>
      </c>
      <c r="AJ1371" s="74">
        <f t="shared" si="230"/>
        <v>0</v>
      </c>
      <c r="AK1371" s="74">
        <f t="shared" si="231"/>
        <v>0</v>
      </c>
      <c r="AL1371" s="74">
        <f t="shared" si="232"/>
        <v>0</v>
      </c>
      <c r="AM1371" s="74">
        <f t="shared" si="233"/>
        <v>1</v>
      </c>
      <c r="AN1371" s="74">
        <f t="shared" si="234"/>
        <v>0</v>
      </c>
      <c r="AP1371" s="412" t="s">
        <v>3548</v>
      </c>
    </row>
    <row r="1372" spans="1:42" ht="15.75" hidden="1">
      <c r="A1372" s="68" t="s">
        <v>25</v>
      </c>
      <c r="B1372" s="68" t="s">
        <v>35</v>
      </c>
      <c r="C1372" s="68">
        <v>300013</v>
      </c>
      <c r="D1372" s="70" t="s">
        <v>2437</v>
      </c>
      <c r="E1372" s="70" t="s">
        <v>2438</v>
      </c>
      <c r="F1372" s="71">
        <v>2</v>
      </c>
      <c r="G1372" s="72"/>
      <c r="H1372" s="80">
        <v>1</v>
      </c>
      <c r="I1372" s="80">
        <v>1</v>
      </c>
      <c r="J1372" s="80"/>
      <c r="K1372" s="73"/>
      <c r="L1372" s="73"/>
      <c r="M1372" s="72"/>
      <c r="N1372" s="73">
        <v>650890.05784424988</v>
      </c>
      <c r="O1372" s="68" t="s">
        <v>1901</v>
      </c>
      <c r="P1372" s="68">
        <v>2</v>
      </c>
      <c r="Q1372" s="163" t="s">
        <v>2204</v>
      </c>
      <c r="R1372" s="123">
        <v>0</v>
      </c>
      <c r="S1372" s="317">
        <v>0.25</v>
      </c>
      <c r="T1372" s="95"/>
      <c r="U1372" s="95"/>
      <c r="V1372" s="95"/>
      <c r="W1372" s="95"/>
      <c r="X1372" s="95"/>
      <c r="Y1372" s="95"/>
      <c r="Z1372" s="330">
        <v>43289</v>
      </c>
      <c r="AA1372" s="311" t="s">
        <v>3504</v>
      </c>
      <c r="AB1372" s="311" t="s">
        <v>3505</v>
      </c>
      <c r="AC1372" s="311" t="s">
        <v>3506</v>
      </c>
      <c r="AD1372" s="339">
        <v>634120.28125</v>
      </c>
      <c r="AE1372" s="113">
        <f t="shared" si="225"/>
        <v>0</v>
      </c>
      <c r="AF1372" s="74">
        <f t="shared" si="226"/>
        <v>0</v>
      </c>
      <c r="AG1372" s="74">
        <f t="shared" si="227"/>
        <v>0</v>
      </c>
      <c r="AH1372" s="74">
        <f t="shared" si="228"/>
        <v>1</v>
      </c>
      <c r="AI1372" s="74">
        <f t="shared" si="229"/>
        <v>0</v>
      </c>
      <c r="AJ1372" s="74">
        <f t="shared" si="230"/>
        <v>0</v>
      </c>
      <c r="AK1372" s="74">
        <f t="shared" si="231"/>
        <v>0</v>
      </c>
      <c r="AL1372" s="74">
        <f t="shared" si="232"/>
        <v>0</v>
      </c>
      <c r="AM1372" s="74">
        <f t="shared" si="233"/>
        <v>1</v>
      </c>
      <c r="AN1372" s="74">
        <f t="shared" si="234"/>
        <v>0</v>
      </c>
      <c r="AP1372"/>
    </row>
    <row r="1373" spans="1:42" ht="31.5" hidden="1">
      <c r="A1373" s="68" t="s">
        <v>25</v>
      </c>
      <c r="B1373" s="68" t="s">
        <v>35</v>
      </c>
      <c r="C1373" s="68">
        <v>320806</v>
      </c>
      <c r="D1373" s="70" t="s">
        <v>2439</v>
      </c>
      <c r="E1373" s="70" t="s">
        <v>2440</v>
      </c>
      <c r="F1373" s="71">
        <v>2</v>
      </c>
      <c r="G1373" s="72"/>
      <c r="H1373" s="80">
        <v>1</v>
      </c>
      <c r="I1373" s="80">
        <v>1</v>
      </c>
      <c r="J1373" s="80"/>
      <c r="K1373" s="73"/>
      <c r="L1373" s="73"/>
      <c r="M1373" s="72"/>
      <c r="N1373" s="73">
        <v>589286.67334424995</v>
      </c>
      <c r="O1373" s="68" t="s">
        <v>1901</v>
      </c>
      <c r="P1373" s="68">
        <v>2</v>
      </c>
      <c r="Q1373" s="163" t="s">
        <v>2204</v>
      </c>
      <c r="R1373" s="123">
        <v>0</v>
      </c>
      <c r="S1373" s="317">
        <v>0.25</v>
      </c>
      <c r="T1373" s="95"/>
      <c r="U1373" s="95"/>
      <c r="V1373" s="95"/>
      <c r="W1373" s="95"/>
      <c r="X1373" s="95"/>
      <c r="Y1373" s="95"/>
      <c r="Z1373" s="330">
        <v>43289</v>
      </c>
      <c r="AA1373" s="311" t="s">
        <v>3504</v>
      </c>
      <c r="AB1373" s="311" t="s">
        <v>3505</v>
      </c>
      <c r="AC1373" s="311" t="s">
        <v>3506</v>
      </c>
      <c r="AD1373" s="339">
        <v>573593.03125</v>
      </c>
      <c r="AE1373" s="113">
        <f t="shared" si="225"/>
        <v>0</v>
      </c>
      <c r="AF1373" s="74">
        <f t="shared" si="226"/>
        <v>0</v>
      </c>
      <c r="AG1373" s="74">
        <f t="shared" si="227"/>
        <v>0</v>
      </c>
      <c r="AH1373" s="74">
        <f t="shared" si="228"/>
        <v>1</v>
      </c>
      <c r="AI1373" s="74">
        <f t="shared" si="229"/>
        <v>0</v>
      </c>
      <c r="AJ1373" s="74">
        <f t="shared" si="230"/>
        <v>0</v>
      </c>
      <c r="AK1373" s="74">
        <f t="shared" si="231"/>
        <v>0</v>
      </c>
      <c r="AL1373" s="74">
        <f t="shared" si="232"/>
        <v>0</v>
      </c>
      <c r="AM1373" s="74">
        <f t="shared" si="233"/>
        <v>1</v>
      </c>
      <c r="AN1373" s="74">
        <f t="shared" si="234"/>
        <v>0</v>
      </c>
      <c r="AP1373" s="411" t="s">
        <v>3548</v>
      </c>
    </row>
    <row r="1374" spans="1:42" ht="15.75" hidden="1">
      <c r="A1374" s="68" t="s">
        <v>25</v>
      </c>
      <c r="B1374" s="68" t="s">
        <v>35</v>
      </c>
      <c r="C1374" s="68">
        <v>320807</v>
      </c>
      <c r="D1374" s="70" t="s">
        <v>2441</v>
      </c>
      <c r="E1374" s="70" t="s">
        <v>2440</v>
      </c>
      <c r="F1374" s="71">
        <v>2</v>
      </c>
      <c r="G1374" s="72"/>
      <c r="H1374" s="80">
        <v>1</v>
      </c>
      <c r="I1374" s="80">
        <v>1</v>
      </c>
      <c r="J1374" s="80"/>
      <c r="K1374" s="73"/>
      <c r="L1374" s="73"/>
      <c r="M1374" s="72"/>
      <c r="N1374" s="73">
        <v>620088.36559424992</v>
      </c>
      <c r="O1374" s="68" t="s">
        <v>1901</v>
      </c>
      <c r="P1374" s="68">
        <v>2</v>
      </c>
      <c r="Q1374" s="163" t="s">
        <v>2204</v>
      </c>
      <c r="R1374" s="123">
        <v>0.6</v>
      </c>
      <c r="S1374" s="317">
        <v>0.6</v>
      </c>
      <c r="T1374" s="95"/>
      <c r="U1374" s="95"/>
      <c r="V1374" s="95"/>
      <c r="W1374" s="95"/>
      <c r="X1374" s="95"/>
      <c r="Y1374" s="95"/>
      <c r="Z1374" s="330">
        <v>43289</v>
      </c>
      <c r="AA1374" s="311" t="s">
        <v>3504</v>
      </c>
      <c r="AB1374" s="311" t="s">
        <v>3505</v>
      </c>
      <c r="AC1374" s="311" t="s">
        <v>3506</v>
      </c>
      <c r="AD1374" s="339">
        <v>604240.95625000005</v>
      </c>
      <c r="AE1374" s="113">
        <f t="shared" si="225"/>
        <v>0</v>
      </c>
      <c r="AF1374" s="74">
        <f t="shared" si="226"/>
        <v>0</v>
      </c>
      <c r="AG1374" s="74">
        <f t="shared" si="227"/>
        <v>0</v>
      </c>
      <c r="AH1374" s="74">
        <f t="shared" si="228"/>
        <v>1</v>
      </c>
      <c r="AI1374" s="74">
        <f t="shared" si="229"/>
        <v>0</v>
      </c>
      <c r="AJ1374" s="74">
        <f t="shared" si="230"/>
        <v>0</v>
      </c>
      <c r="AK1374" s="74">
        <f t="shared" si="231"/>
        <v>0</v>
      </c>
      <c r="AL1374" s="74">
        <f t="shared" si="232"/>
        <v>0</v>
      </c>
      <c r="AM1374" s="74">
        <f t="shared" si="233"/>
        <v>1</v>
      </c>
      <c r="AN1374" s="74">
        <f t="shared" si="234"/>
        <v>0</v>
      </c>
      <c r="AP1374" s="411" t="s">
        <v>3548</v>
      </c>
    </row>
    <row r="1375" spans="1:42" ht="31.5" hidden="1">
      <c r="A1375" s="68" t="s">
        <v>25</v>
      </c>
      <c r="B1375" s="68" t="s">
        <v>35</v>
      </c>
      <c r="C1375" s="68">
        <v>320809</v>
      </c>
      <c r="D1375" s="70" t="s">
        <v>2442</v>
      </c>
      <c r="E1375" s="70" t="s">
        <v>2440</v>
      </c>
      <c r="F1375" s="71">
        <v>2</v>
      </c>
      <c r="G1375" s="72"/>
      <c r="H1375" s="80">
        <v>1</v>
      </c>
      <c r="I1375" s="80">
        <v>1</v>
      </c>
      <c r="J1375" s="80"/>
      <c r="K1375" s="73"/>
      <c r="L1375" s="73"/>
      <c r="M1375" s="72"/>
      <c r="N1375" s="73">
        <v>650890.05784424988</v>
      </c>
      <c r="O1375" s="68" t="s">
        <v>1901</v>
      </c>
      <c r="P1375" s="68">
        <v>2</v>
      </c>
      <c r="Q1375" s="163" t="s">
        <v>2204</v>
      </c>
      <c r="R1375" s="123">
        <v>0</v>
      </c>
      <c r="S1375" s="317">
        <v>0.25</v>
      </c>
      <c r="T1375" s="95"/>
      <c r="U1375" s="95"/>
      <c r="V1375" s="95"/>
      <c r="W1375" s="95"/>
      <c r="X1375" s="95"/>
      <c r="Y1375" s="95"/>
      <c r="Z1375" s="330">
        <v>43289</v>
      </c>
      <c r="AA1375" s="311" t="s">
        <v>3504</v>
      </c>
      <c r="AB1375" s="311" t="s">
        <v>3505</v>
      </c>
      <c r="AC1375" s="311" t="s">
        <v>3506</v>
      </c>
      <c r="AD1375" s="339">
        <v>634920.90625</v>
      </c>
      <c r="AE1375" s="113">
        <f t="shared" si="225"/>
        <v>0</v>
      </c>
      <c r="AF1375" s="74">
        <f t="shared" si="226"/>
        <v>0</v>
      </c>
      <c r="AG1375" s="74">
        <f t="shared" si="227"/>
        <v>0</v>
      </c>
      <c r="AH1375" s="74">
        <f t="shared" si="228"/>
        <v>1</v>
      </c>
      <c r="AI1375" s="74">
        <f t="shared" si="229"/>
        <v>0</v>
      </c>
      <c r="AJ1375" s="74">
        <f t="shared" si="230"/>
        <v>0</v>
      </c>
      <c r="AK1375" s="74">
        <f t="shared" si="231"/>
        <v>0</v>
      </c>
      <c r="AL1375" s="74">
        <f t="shared" si="232"/>
        <v>0</v>
      </c>
      <c r="AM1375" s="74">
        <f t="shared" si="233"/>
        <v>1</v>
      </c>
      <c r="AN1375" s="74">
        <f t="shared" si="234"/>
        <v>0</v>
      </c>
      <c r="AP1375" s="411" t="s">
        <v>3548</v>
      </c>
    </row>
    <row r="1376" spans="1:42" ht="15.75" hidden="1">
      <c r="A1376" s="68" t="s">
        <v>25</v>
      </c>
      <c r="B1376" s="68" t="s">
        <v>35</v>
      </c>
      <c r="C1376" s="68">
        <v>300020</v>
      </c>
      <c r="D1376" s="70" t="s">
        <v>2443</v>
      </c>
      <c r="E1376" s="70" t="s">
        <v>2444</v>
      </c>
      <c r="F1376" s="71">
        <v>2</v>
      </c>
      <c r="G1376" s="72"/>
      <c r="H1376" s="80">
        <v>1</v>
      </c>
      <c r="I1376" s="80">
        <v>1</v>
      </c>
      <c r="J1376" s="80"/>
      <c r="K1376" s="73"/>
      <c r="L1376" s="73"/>
      <c r="M1376" s="72"/>
      <c r="N1376" s="73">
        <v>650890.05784424988</v>
      </c>
      <c r="O1376" s="68" t="s">
        <v>1901</v>
      </c>
      <c r="P1376" s="68">
        <v>2</v>
      </c>
      <c r="Q1376" s="163" t="s">
        <v>2204</v>
      </c>
      <c r="R1376" s="123">
        <v>0.5</v>
      </c>
      <c r="S1376" s="317">
        <v>0.5</v>
      </c>
      <c r="T1376" s="95"/>
      <c r="U1376" s="95"/>
      <c r="V1376" s="95"/>
      <c r="W1376" s="95"/>
      <c r="X1376" s="95"/>
      <c r="Y1376" s="95"/>
      <c r="Z1376" s="330">
        <v>43289</v>
      </c>
      <c r="AA1376" s="311" t="s">
        <v>3504</v>
      </c>
      <c r="AB1376" s="311" t="s">
        <v>3505</v>
      </c>
      <c r="AC1376" s="311" t="s">
        <v>3506</v>
      </c>
      <c r="AD1376" s="339">
        <v>634920.90625</v>
      </c>
      <c r="AE1376" s="113">
        <f t="shared" si="225"/>
        <v>0</v>
      </c>
      <c r="AF1376" s="74">
        <f t="shared" si="226"/>
        <v>0</v>
      </c>
      <c r="AG1376" s="74">
        <f t="shared" si="227"/>
        <v>0</v>
      </c>
      <c r="AH1376" s="74">
        <f t="shared" si="228"/>
        <v>1</v>
      </c>
      <c r="AI1376" s="74">
        <f t="shared" si="229"/>
        <v>0</v>
      </c>
      <c r="AJ1376" s="74">
        <f t="shared" si="230"/>
        <v>0</v>
      </c>
      <c r="AK1376" s="74">
        <f t="shared" si="231"/>
        <v>0</v>
      </c>
      <c r="AL1376" s="74">
        <f t="shared" si="232"/>
        <v>0</v>
      </c>
      <c r="AM1376" s="74">
        <f t="shared" si="233"/>
        <v>1</v>
      </c>
      <c r="AN1376" s="74">
        <f t="shared" si="234"/>
        <v>0</v>
      </c>
      <c r="AP1376" s="411" t="s">
        <v>3548</v>
      </c>
    </row>
    <row r="1377" spans="1:42" ht="15.75" hidden="1">
      <c r="A1377" s="68" t="s">
        <v>25</v>
      </c>
      <c r="B1377" s="68" t="s">
        <v>35</v>
      </c>
      <c r="C1377" s="68">
        <v>300022</v>
      </c>
      <c r="D1377" s="70" t="s">
        <v>2445</v>
      </c>
      <c r="E1377" s="70" t="s">
        <v>2446</v>
      </c>
      <c r="F1377" s="71">
        <v>2</v>
      </c>
      <c r="G1377" s="72"/>
      <c r="H1377" s="80">
        <v>1</v>
      </c>
      <c r="I1377" s="80">
        <v>1</v>
      </c>
      <c r="J1377" s="80"/>
      <c r="K1377" s="73"/>
      <c r="L1377" s="73"/>
      <c r="M1377" s="72"/>
      <c r="N1377" s="73">
        <v>650890.05784424988</v>
      </c>
      <c r="O1377" s="68" t="s">
        <v>1901</v>
      </c>
      <c r="P1377" s="68">
        <v>2</v>
      </c>
      <c r="Q1377" s="163" t="s">
        <v>2204</v>
      </c>
      <c r="R1377" s="123">
        <v>0.5</v>
      </c>
      <c r="S1377" s="317">
        <v>0.5</v>
      </c>
      <c r="T1377" s="95"/>
      <c r="U1377" s="95"/>
      <c r="V1377" s="95"/>
      <c r="W1377" s="95"/>
      <c r="X1377" s="95"/>
      <c r="Y1377" s="95"/>
      <c r="Z1377" s="330">
        <v>43289</v>
      </c>
      <c r="AA1377" s="311" t="s">
        <v>3504</v>
      </c>
      <c r="AB1377" s="311" t="s">
        <v>3505</v>
      </c>
      <c r="AC1377" s="311" t="s">
        <v>3506</v>
      </c>
      <c r="AD1377" s="339">
        <v>634920.90625</v>
      </c>
      <c r="AE1377" s="113">
        <f t="shared" si="225"/>
        <v>0</v>
      </c>
      <c r="AF1377" s="74">
        <f t="shared" si="226"/>
        <v>0</v>
      </c>
      <c r="AG1377" s="74">
        <f t="shared" si="227"/>
        <v>0</v>
      </c>
      <c r="AH1377" s="74">
        <f t="shared" si="228"/>
        <v>1</v>
      </c>
      <c r="AI1377" s="74">
        <f t="shared" si="229"/>
        <v>0</v>
      </c>
      <c r="AJ1377" s="74">
        <f t="shared" si="230"/>
        <v>0</v>
      </c>
      <c r="AK1377" s="74">
        <f t="shared" si="231"/>
        <v>0</v>
      </c>
      <c r="AL1377" s="74">
        <f t="shared" si="232"/>
        <v>0</v>
      </c>
      <c r="AM1377" s="74">
        <f t="shared" si="233"/>
        <v>1</v>
      </c>
      <c r="AN1377" s="74">
        <f t="shared" si="234"/>
        <v>0</v>
      </c>
      <c r="AP1377" s="411" t="s">
        <v>3548</v>
      </c>
    </row>
    <row r="1378" spans="1:42" ht="15.75" hidden="1">
      <c r="A1378" s="68" t="s">
        <v>25</v>
      </c>
      <c r="B1378" s="68" t="s">
        <v>35</v>
      </c>
      <c r="C1378" s="68">
        <v>320814</v>
      </c>
      <c r="D1378" s="70" t="s">
        <v>2447</v>
      </c>
      <c r="E1378" s="70" t="s">
        <v>2448</v>
      </c>
      <c r="F1378" s="71">
        <v>2</v>
      </c>
      <c r="G1378" s="72"/>
      <c r="H1378" s="80">
        <v>1</v>
      </c>
      <c r="I1378" s="80">
        <v>1</v>
      </c>
      <c r="J1378" s="80"/>
      <c r="K1378" s="73"/>
      <c r="L1378" s="73"/>
      <c r="M1378" s="72"/>
      <c r="N1378" s="73">
        <v>804898.51909425016</v>
      </c>
      <c r="O1378" s="68" t="s">
        <v>1901</v>
      </c>
      <c r="P1378" s="68">
        <v>2</v>
      </c>
      <c r="Q1378" s="163" t="s">
        <v>2204</v>
      </c>
      <c r="R1378" s="123">
        <v>0</v>
      </c>
      <c r="S1378" s="317">
        <v>0.25</v>
      </c>
      <c r="T1378" s="95"/>
      <c r="U1378" s="95"/>
      <c r="V1378" s="95"/>
      <c r="W1378" s="95"/>
      <c r="X1378" s="95"/>
      <c r="Y1378" s="95"/>
      <c r="Z1378" s="330">
        <v>43289</v>
      </c>
      <c r="AA1378" s="311" t="s">
        <v>3504</v>
      </c>
      <c r="AB1378" s="311" t="s">
        <v>3505</v>
      </c>
      <c r="AC1378" s="311" t="s">
        <v>3506</v>
      </c>
      <c r="AD1378" s="339">
        <v>787039.65625</v>
      </c>
      <c r="AE1378" s="113">
        <f t="shared" si="225"/>
        <v>0</v>
      </c>
      <c r="AF1378" s="74">
        <f t="shared" si="226"/>
        <v>0</v>
      </c>
      <c r="AG1378" s="74">
        <f t="shared" si="227"/>
        <v>0</v>
      </c>
      <c r="AH1378" s="74">
        <f t="shared" si="228"/>
        <v>1</v>
      </c>
      <c r="AI1378" s="74">
        <f t="shared" si="229"/>
        <v>0</v>
      </c>
      <c r="AJ1378" s="74">
        <f t="shared" si="230"/>
        <v>0</v>
      </c>
      <c r="AK1378" s="74">
        <f t="shared" si="231"/>
        <v>0</v>
      </c>
      <c r="AL1378" s="74">
        <f t="shared" si="232"/>
        <v>0</v>
      </c>
      <c r="AM1378" s="74">
        <f t="shared" si="233"/>
        <v>1</v>
      </c>
      <c r="AN1378" s="74">
        <f t="shared" si="234"/>
        <v>0</v>
      </c>
      <c r="AP1378" s="411" t="s">
        <v>3548</v>
      </c>
    </row>
    <row r="1379" spans="1:42" ht="15.75" hidden="1">
      <c r="A1379" s="68" t="s">
        <v>25</v>
      </c>
      <c r="B1379" s="68" t="s">
        <v>35</v>
      </c>
      <c r="C1379" s="68">
        <v>500593</v>
      </c>
      <c r="D1379" s="70" t="s">
        <v>2449</v>
      </c>
      <c r="E1379" s="70" t="s">
        <v>2450</v>
      </c>
      <c r="F1379" s="71">
        <v>2</v>
      </c>
      <c r="G1379" s="72"/>
      <c r="H1379" s="80">
        <v>1</v>
      </c>
      <c r="I1379" s="80">
        <v>1</v>
      </c>
      <c r="J1379" s="80"/>
      <c r="K1379" s="73"/>
      <c r="L1379" s="73"/>
      <c r="M1379" s="72"/>
      <c r="N1379" s="73">
        <v>650890.05784424988</v>
      </c>
      <c r="O1379" s="68" t="s">
        <v>1901</v>
      </c>
      <c r="P1379" s="68">
        <v>2</v>
      </c>
      <c r="Q1379" s="163" t="s">
        <v>2204</v>
      </c>
      <c r="R1379" s="123">
        <v>0</v>
      </c>
      <c r="S1379" s="317">
        <v>0.25</v>
      </c>
      <c r="T1379" s="95"/>
      <c r="U1379" s="95"/>
      <c r="V1379" s="95"/>
      <c r="W1379" s="95"/>
      <c r="X1379" s="95"/>
      <c r="Y1379" s="95"/>
      <c r="Z1379" s="330">
        <v>43289</v>
      </c>
      <c r="AA1379" s="311" t="s">
        <v>3504</v>
      </c>
      <c r="AB1379" s="311" t="s">
        <v>3505</v>
      </c>
      <c r="AC1379" s="311" t="s">
        <v>3506</v>
      </c>
      <c r="AD1379" s="339">
        <v>634920.90625</v>
      </c>
      <c r="AE1379" s="113">
        <f t="shared" si="225"/>
        <v>0</v>
      </c>
      <c r="AF1379" s="74">
        <f t="shared" si="226"/>
        <v>0</v>
      </c>
      <c r="AG1379" s="74">
        <f t="shared" si="227"/>
        <v>0</v>
      </c>
      <c r="AH1379" s="74">
        <f t="shared" si="228"/>
        <v>1</v>
      </c>
      <c r="AI1379" s="74">
        <f t="shared" si="229"/>
        <v>0</v>
      </c>
      <c r="AJ1379" s="74">
        <f t="shared" si="230"/>
        <v>0</v>
      </c>
      <c r="AK1379" s="74">
        <f t="shared" si="231"/>
        <v>0</v>
      </c>
      <c r="AL1379" s="74">
        <f t="shared" si="232"/>
        <v>0</v>
      </c>
      <c r="AM1379" s="74">
        <f t="shared" si="233"/>
        <v>1</v>
      </c>
      <c r="AN1379" s="74">
        <f t="shared" si="234"/>
        <v>0</v>
      </c>
      <c r="AP1379" s="411" t="s">
        <v>3548</v>
      </c>
    </row>
    <row r="1380" spans="1:42" ht="15.75" hidden="1">
      <c r="A1380" s="68" t="s">
        <v>25</v>
      </c>
      <c r="B1380" s="68" t="s">
        <v>35</v>
      </c>
      <c r="C1380" s="68">
        <v>300028</v>
      </c>
      <c r="D1380" s="70" t="s">
        <v>2451</v>
      </c>
      <c r="E1380" s="70" t="s">
        <v>2452</v>
      </c>
      <c r="F1380" s="71">
        <v>2</v>
      </c>
      <c r="G1380" s="72"/>
      <c r="H1380" s="80">
        <v>1</v>
      </c>
      <c r="I1380" s="80">
        <v>1</v>
      </c>
      <c r="J1380" s="80"/>
      <c r="K1380" s="73"/>
      <c r="L1380" s="73"/>
      <c r="M1380" s="72"/>
      <c r="N1380" s="73">
        <v>727894.28846924985</v>
      </c>
      <c r="O1380" s="68" t="s">
        <v>1901</v>
      </c>
      <c r="P1380" s="68">
        <v>2</v>
      </c>
      <c r="Q1380" s="163" t="s">
        <v>2204</v>
      </c>
      <c r="R1380" s="123">
        <v>0.75</v>
      </c>
      <c r="S1380" s="317">
        <v>0.75</v>
      </c>
      <c r="T1380" s="95"/>
      <c r="U1380" s="95"/>
      <c r="V1380" s="95"/>
      <c r="W1380" s="95"/>
      <c r="X1380" s="95"/>
      <c r="Y1380" s="95"/>
      <c r="Z1380" s="330">
        <v>43289</v>
      </c>
      <c r="AA1380" s="311" t="s">
        <v>3504</v>
      </c>
      <c r="AB1380" s="311" t="s">
        <v>3505</v>
      </c>
      <c r="AC1380" s="311" t="s">
        <v>3506</v>
      </c>
      <c r="AD1380" s="339">
        <v>710980.28125</v>
      </c>
      <c r="AE1380" s="113">
        <f t="shared" si="225"/>
        <v>0</v>
      </c>
      <c r="AF1380" s="74">
        <f t="shared" si="226"/>
        <v>0</v>
      </c>
      <c r="AG1380" s="74">
        <f t="shared" si="227"/>
        <v>0</v>
      </c>
      <c r="AH1380" s="74">
        <f t="shared" si="228"/>
        <v>1</v>
      </c>
      <c r="AI1380" s="74">
        <f t="shared" si="229"/>
        <v>0</v>
      </c>
      <c r="AJ1380" s="74">
        <f t="shared" si="230"/>
        <v>0</v>
      </c>
      <c r="AK1380" s="74">
        <f t="shared" si="231"/>
        <v>0</v>
      </c>
      <c r="AL1380" s="74">
        <f t="shared" si="232"/>
        <v>0</v>
      </c>
      <c r="AM1380" s="74">
        <f t="shared" si="233"/>
        <v>1</v>
      </c>
      <c r="AN1380" s="74">
        <f t="shared" si="234"/>
        <v>0</v>
      </c>
      <c r="AP1380" s="411" t="s">
        <v>3548</v>
      </c>
    </row>
    <row r="1381" spans="1:42" ht="15.75" hidden="1">
      <c r="A1381" s="68" t="s">
        <v>25</v>
      </c>
      <c r="B1381" s="68" t="s">
        <v>35</v>
      </c>
      <c r="C1381" s="68">
        <v>300030</v>
      </c>
      <c r="D1381" s="70" t="s">
        <v>2453</v>
      </c>
      <c r="E1381" s="70" t="s">
        <v>2454</v>
      </c>
      <c r="F1381" s="71">
        <v>2</v>
      </c>
      <c r="G1381" s="72"/>
      <c r="H1381" s="80">
        <v>1</v>
      </c>
      <c r="I1381" s="80">
        <v>1</v>
      </c>
      <c r="J1381" s="80"/>
      <c r="K1381" s="73"/>
      <c r="L1381" s="73"/>
      <c r="M1381" s="72"/>
      <c r="N1381" s="73">
        <v>774096.82684425008</v>
      </c>
      <c r="O1381" s="68" t="s">
        <v>1901</v>
      </c>
      <c r="P1381" s="68">
        <v>2</v>
      </c>
      <c r="Q1381" s="163" t="s">
        <v>2204</v>
      </c>
      <c r="R1381" s="123">
        <v>0</v>
      </c>
      <c r="S1381" s="317">
        <v>0.25</v>
      </c>
      <c r="T1381" s="95"/>
      <c r="U1381" s="95"/>
      <c r="V1381" s="95"/>
      <c r="W1381" s="95"/>
      <c r="X1381" s="95"/>
      <c r="Y1381" s="95"/>
      <c r="Z1381" s="330">
        <v>43289</v>
      </c>
      <c r="AA1381" s="311" t="s">
        <v>3504</v>
      </c>
      <c r="AB1381" s="311" t="s">
        <v>3505</v>
      </c>
      <c r="AC1381" s="311" t="s">
        <v>3506</v>
      </c>
      <c r="AD1381" s="339">
        <v>711620.78125</v>
      </c>
      <c r="AE1381" s="113">
        <f t="shared" si="225"/>
        <v>0</v>
      </c>
      <c r="AF1381" s="74">
        <f t="shared" si="226"/>
        <v>0</v>
      </c>
      <c r="AG1381" s="74">
        <f t="shared" si="227"/>
        <v>0</v>
      </c>
      <c r="AH1381" s="74">
        <f t="shared" si="228"/>
        <v>1</v>
      </c>
      <c r="AI1381" s="74">
        <f t="shared" si="229"/>
        <v>0</v>
      </c>
      <c r="AJ1381" s="74">
        <f t="shared" si="230"/>
        <v>0</v>
      </c>
      <c r="AK1381" s="74">
        <f t="shared" si="231"/>
        <v>0</v>
      </c>
      <c r="AL1381" s="74">
        <f t="shared" si="232"/>
        <v>0</v>
      </c>
      <c r="AM1381" s="74">
        <f t="shared" si="233"/>
        <v>1</v>
      </c>
      <c r="AN1381" s="74">
        <f t="shared" si="234"/>
        <v>0</v>
      </c>
      <c r="AP1381" s="411" t="s">
        <v>3548</v>
      </c>
    </row>
    <row r="1382" spans="1:42" ht="15.75" hidden="1">
      <c r="A1382" s="68" t="s">
        <v>25</v>
      </c>
      <c r="B1382" s="68" t="s">
        <v>2455</v>
      </c>
      <c r="C1382" s="68">
        <v>300374</v>
      </c>
      <c r="D1382" s="70" t="s">
        <v>2456</v>
      </c>
      <c r="E1382" s="70" t="s">
        <v>2457</v>
      </c>
      <c r="F1382" s="71">
        <v>1</v>
      </c>
      <c r="G1382" s="72"/>
      <c r="H1382" s="80">
        <v>1</v>
      </c>
      <c r="I1382" s="80"/>
      <c r="J1382" s="80"/>
      <c r="K1382" s="73"/>
      <c r="L1382" s="73"/>
      <c r="M1382" s="72"/>
      <c r="N1382" s="73">
        <v>2213609.2779680244</v>
      </c>
      <c r="O1382" s="68" t="s">
        <v>1901</v>
      </c>
      <c r="P1382" s="68">
        <v>2</v>
      </c>
      <c r="Q1382" s="163" t="s">
        <v>2204</v>
      </c>
      <c r="R1382" s="354"/>
      <c r="S1382" s="123">
        <v>0.85</v>
      </c>
      <c r="T1382" s="95"/>
      <c r="U1382" s="95"/>
      <c r="V1382" s="95"/>
      <c r="W1382" s="95"/>
      <c r="X1382" s="95"/>
      <c r="Y1382" s="95"/>
      <c r="Z1382" s="95"/>
      <c r="AA1382" s="95"/>
      <c r="AB1382" s="95"/>
      <c r="AC1382" s="95"/>
      <c r="AD1382" s="95"/>
      <c r="AE1382" s="113">
        <f t="shared" si="225"/>
        <v>0</v>
      </c>
      <c r="AF1382" s="74">
        <f t="shared" si="226"/>
        <v>0</v>
      </c>
      <c r="AG1382" s="74">
        <f t="shared" si="227"/>
        <v>0</v>
      </c>
      <c r="AH1382" s="74">
        <f t="shared" si="228"/>
        <v>1</v>
      </c>
      <c r="AI1382" s="74">
        <f t="shared" si="229"/>
        <v>0</v>
      </c>
      <c r="AJ1382" s="74">
        <f t="shared" si="230"/>
        <v>0</v>
      </c>
      <c r="AK1382" s="74">
        <f t="shared" si="231"/>
        <v>0</v>
      </c>
      <c r="AL1382" s="74">
        <f t="shared" si="232"/>
        <v>0</v>
      </c>
      <c r="AM1382" s="74">
        <f t="shared" si="233"/>
        <v>1</v>
      </c>
      <c r="AN1382" s="74">
        <f t="shared" si="234"/>
        <v>0</v>
      </c>
      <c r="AO1382" t="s">
        <v>3488</v>
      </c>
      <c r="AP1382" s="411" t="s">
        <v>3548</v>
      </c>
    </row>
    <row r="1383" spans="1:42" ht="15.75" hidden="1">
      <c r="A1383" s="68" t="s">
        <v>25</v>
      </c>
      <c r="B1383" s="68" t="s">
        <v>267</v>
      </c>
      <c r="C1383" s="68">
        <v>300158</v>
      </c>
      <c r="D1383" s="70" t="s">
        <v>2458</v>
      </c>
      <c r="E1383" s="70" t="s">
        <v>2459</v>
      </c>
      <c r="F1383" s="71">
        <v>1</v>
      </c>
      <c r="G1383" s="72"/>
      <c r="H1383" s="80">
        <v>1</v>
      </c>
      <c r="I1383" s="80"/>
      <c r="J1383" s="80"/>
      <c r="K1383" s="73"/>
      <c r="L1383" s="73"/>
      <c r="M1383" s="72"/>
      <c r="N1383" s="73">
        <v>940466.25</v>
      </c>
      <c r="O1383" s="68" t="s">
        <v>1901</v>
      </c>
      <c r="P1383" s="68">
        <v>2</v>
      </c>
      <c r="Q1383" s="163" t="s">
        <v>2204</v>
      </c>
      <c r="R1383" s="354"/>
      <c r="S1383" s="123">
        <v>0.6</v>
      </c>
      <c r="T1383" s="95"/>
      <c r="U1383" s="95"/>
      <c r="V1383" s="95"/>
      <c r="W1383" s="95"/>
      <c r="X1383" s="95"/>
      <c r="Y1383" s="95"/>
      <c r="Z1383" s="95"/>
      <c r="AA1383" s="95"/>
      <c r="AB1383" s="95"/>
      <c r="AC1383" s="95"/>
      <c r="AD1383" s="95"/>
      <c r="AE1383" s="113">
        <f t="shared" si="225"/>
        <v>0</v>
      </c>
      <c r="AF1383" s="74">
        <f t="shared" si="226"/>
        <v>0</v>
      </c>
      <c r="AG1383" s="74">
        <f t="shared" si="227"/>
        <v>0</v>
      </c>
      <c r="AH1383" s="74">
        <f t="shared" si="228"/>
        <v>1</v>
      </c>
      <c r="AI1383" s="74">
        <f t="shared" si="229"/>
        <v>0</v>
      </c>
      <c r="AJ1383" s="74">
        <f t="shared" si="230"/>
        <v>0</v>
      </c>
      <c r="AK1383" s="74">
        <f t="shared" si="231"/>
        <v>0</v>
      </c>
      <c r="AL1383" s="74">
        <f t="shared" si="232"/>
        <v>0</v>
      </c>
      <c r="AM1383" s="74">
        <f t="shared" si="233"/>
        <v>1</v>
      </c>
      <c r="AN1383" s="74">
        <f t="shared" si="234"/>
        <v>0</v>
      </c>
      <c r="AP1383" s="411" t="s">
        <v>3548</v>
      </c>
    </row>
    <row r="1384" spans="1:42" ht="15.75" hidden="1">
      <c r="A1384" s="68" t="s">
        <v>25</v>
      </c>
      <c r="B1384" s="68" t="s">
        <v>267</v>
      </c>
      <c r="C1384" s="68">
        <v>300173</v>
      </c>
      <c r="D1384" s="70" t="s">
        <v>2460</v>
      </c>
      <c r="E1384" s="70" t="s">
        <v>2461</v>
      </c>
      <c r="F1384" s="71">
        <v>2</v>
      </c>
      <c r="G1384" s="72"/>
      <c r="H1384" s="80">
        <v>1</v>
      </c>
      <c r="I1384" s="80"/>
      <c r="J1384" s="80"/>
      <c r="K1384" s="73"/>
      <c r="L1384" s="73"/>
      <c r="M1384" s="72"/>
      <c r="N1384" s="73">
        <v>1180826.8600000001</v>
      </c>
      <c r="O1384" s="68" t="s">
        <v>1901</v>
      </c>
      <c r="P1384" s="68">
        <v>2</v>
      </c>
      <c r="Q1384" s="163" t="s">
        <v>2204</v>
      </c>
      <c r="R1384" s="354"/>
      <c r="S1384" s="123">
        <v>0.6</v>
      </c>
      <c r="T1384" s="95"/>
      <c r="U1384" s="95"/>
      <c r="V1384" s="95"/>
      <c r="W1384" s="95"/>
      <c r="X1384" s="95"/>
      <c r="Y1384" s="95"/>
      <c r="Z1384" s="95"/>
      <c r="AA1384" s="95"/>
      <c r="AB1384" s="95"/>
      <c r="AC1384" s="95"/>
      <c r="AD1384" s="95"/>
      <c r="AE1384" s="113">
        <f t="shared" si="225"/>
        <v>0</v>
      </c>
      <c r="AF1384" s="74">
        <f t="shared" si="226"/>
        <v>0</v>
      </c>
      <c r="AG1384" s="74">
        <f t="shared" si="227"/>
        <v>0</v>
      </c>
      <c r="AH1384" s="74">
        <f t="shared" si="228"/>
        <v>1</v>
      </c>
      <c r="AI1384" s="74">
        <f t="shared" si="229"/>
        <v>0</v>
      </c>
      <c r="AJ1384" s="74">
        <f t="shared" si="230"/>
        <v>0</v>
      </c>
      <c r="AK1384" s="74">
        <f t="shared" si="231"/>
        <v>0</v>
      </c>
      <c r="AL1384" s="74">
        <f t="shared" si="232"/>
        <v>0</v>
      </c>
      <c r="AM1384" s="74">
        <f t="shared" si="233"/>
        <v>1</v>
      </c>
      <c r="AN1384" s="74">
        <f t="shared" si="234"/>
        <v>0</v>
      </c>
      <c r="AP1384" s="411" t="s">
        <v>3548</v>
      </c>
    </row>
    <row r="1385" spans="1:42" ht="15.75" hidden="1">
      <c r="A1385" s="68" t="s">
        <v>25</v>
      </c>
      <c r="B1385" s="68" t="s">
        <v>256</v>
      </c>
      <c r="C1385" s="68">
        <v>300326</v>
      </c>
      <c r="D1385" s="70" t="s">
        <v>2462</v>
      </c>
      <c r="E1385" s="70" t="s">
        <v>321</v>
      </c>
      <c r="F1385" s="71">
        <v>4</v>
      </c>
      <c r="G1385" s="72"/>
      <c r="H1385" s="80">
        <v>1</v>
      </c>
      <c r="I1385" s="80"/>
      <c r="J1385" s="80"/>
      <c r="K1385" s="73"/>
      <c r="L1385" s="73"/>
      <c r="M1385" s="72"/>
      <c r="N1385" s="73">
        <v>2534915.7000000002</v>
      </c>
      <c r="O1385" s="68" t="s">
        <v>1901</v>
      </c>
      <c r="P1385" s="68">
        <v>2</v>
      </c>
      <c r="Q1385" s="163" t="s">
        <v>2204</v>
      </c>
      <c r="R1385" s="354"/>
      <c r="S1385" s="317">
        <v>0.8</v>
      </c>
      <c r="T1385" s="95"/>
      <c r="U1385" s="95"/>
      <c r="V1385" s="95"/>
      <c r="W1385" s="95"/>
      <c r="X1385" s="95"/>
      <c r="Y1385" s="95"/>
      <c r="Z1385" s="95"/>
      <c r="AA1385" s="95"/>
      <c r="AB1385" s="95"/>
      <c r="AC1385" s="95"/>
      <c r="AD1385" s="95"/>
      <c r="AE1385" s="113">
        <f t="shared" si="225"/>
        <v>0</v>
      </c>
      <c r="AF1385" s="74">
        <f t="shared" si="226"/>
        <v>0</v>
      </c>
      <c r="AG1385" s="74">
        <f t="shared" si="227"/>
        <v>0</v>
      </c>
      <c r="AH1385" s="74">
        <f t="shared" si="228"/>
        <v>1</v>
      </c>
      <c r="AI1385" s="74">
        <f t="shared" si="229"/>
        <v>0</v>
      </c>
      <c r="AJ1385" s="74">
        <f t="shared" si="230"/>
        <v>0</v>
      </c>
      <c r="AK1385" s="74">
        <f t="shared" si="231"/>
        <v>0</v>
      </c>
      <c r="AL1385" s="74">
        <f t="shared" si="232"/>
        <v>0</v>
      </c>
      <c r="AM1385" s="74">
        <f t="shared" si="233"/>
        <v>1</v>
      </c>
      <c r="AN1385" s="74">
        <f t="shared" si="234"/>
        <v>0</v>
      </c>
      <c r="AP1385" s="411" t="s">
        <v>3548</v>
      </c>
    </row>
    <row r="1386" spans="1:42" ht="15.75" hidden="1">
      <c r="A1386" s="68" t="s">
        <v>25</v>
      </c>
      <c r="B1386" s="68" t="s">
        <v>256</v>
      </c>
      <c r="C1386" s="68">
        <v>300290</v>
      </c>
      <c r="D1386" s="70" t="s">
        <v>2463</v>
      </c>
      <c r="E1386" s="70" t="s">
        <v>2464</v>
      </c>
      <c r="F1386" s="71">
        <v>5</v>
      </c>
      <c r="G1386" s="72"/>
      <c r="H1386" s="80">
        <v>1</v>
      </c>
      <c r="I1386" s="80"/>
      <c r="J1386" s="80"/>
      <c r="K1386" s="73"/>
      <c r="L1386" s="73"/>
      <c r="M1386" s="72"/>
      <c r="N1386" s="73">
        <v>827525</v>
      </c>
      <c r="O1386" s="68" t="s">
        <v>1901</v>
      </c>
      <c r="P1386" s="68">
        <v>2</v>
      </c>
      <c r="Q1386" s="163" t="s">
        <v>2204</v>
      </c>
      <c r="R1386" s="354"/>
      <c r="S1386" s="317">
        <v>0.7</v>
      </c>
      <c r="T1386" s="95"/>
      <c r="U1386" s="95"/>
      <c r="V1386" s="95"/>
      <c r="W1386" s="95"/>
      <c r="X1386" s="95"/>
      <c r="Y1386" s="95"/>
      <c r="Z1386" s="95"/>
      <c r="AA1386" s="95"/>
      <c r="AB1386" s="95"/>
      <c r="AC1386" s="95"/>
      <c r="AD1386" s="95"/>
      <c r="AE1386" s="113">
        <f t="shared" si="225"/>
        <v>0</v>
      </c>
      <c r="AF1386" s="74">
        <f t="shared" si="226"/>
        <v>0</v>
      </c>
      <c r="AG1386" s="74">
        <f t="shared" si="227"/>
        <v>0</v>
      </c>
      <c r="AH1386" s="74">
        <f t="shared" si="228"/>
        <v>1</v>
      </c>
      <c r="AI1386" s="74">
        <f t="shared" si="229"/>
        <v>0</v>
      </c>
      <c r="AJ1386" s="74">
        <f t="shared" si="230"/>
        <v>0</v>
      </c>
      <c r="AK1386" s="74">
        <f t="shared" si="231"/>
        <v>0</v>
      </c>
      <c r="AL1386" s="74">
        <f t="shared" si="232"/>
        <v>0</v>
      </c>
      <c r="AM1386" s="74">
        <f t="shared" si="233"/>
        <v>1</v>
      </c>
      <c r="AN1386" s="74">
        <f t="shared" si="234"/>
        <v>0</v>
      </c>
      <c r="AP1386" s="411" t="s">
        <v>3548</v>
      </c>
    </row>
    <row r="1387" spans="1:42" ht="15.75" hidden="1">
      <c r="A1387" s="68" t="s">
        <v>25</v>
      </c>
      <c r="B1387" s="68" t="s">
        <v>256</v>
      </c>
      <c r="C1387" s="68">
        <v>300287</v>
      </c>
      <c r="D1387" s="70" t="s">
        <v>2465</v>
      </c>
      <c r="E1387" s="70" t="s">
        <v>2464</v>
      </c>
      <c r="F1387" s="71">
        <v>5</v>
      </c>
      <c r="G1387" s="72"/>
      <c r="H1387" s="80">
        <v>1</v>
      </c>
      <c r="I1387" s="80"/>
      <c r="J1387" s="80"/>
      <c r="K1387" s="73"/>
      <c r="L1387" s="73"/>
      <c r="M1387" s="72"/>
      <c r="N1387" s="73">
        <v>820000</v>
      </c>
      <c r="O1387" s="68" t="s">
        <v>1901</v>
      </c>
      <c r="P1387" s="68">
        <v>2</v>
      </c>
      <c r="Q1387" s="163" t="s">
        <v>2204</v>
      </c>
      <c r="R1387" s="354"/>
      <c r="S1387" s="317">
        <v>0.7</v>
      </c>
      <c r="T1387" s="95"/>
      <c r="U1387" s="95"/>
      <c r="V1387" s="95"/>
      <c r="W1387" s="95"/>
      <c r="X1387" s="95"/>
      <c r="Y1387" s="95"/>
      <c r="Z1387" s="95"/>
      <c r="AA1387" s="95"/>
      <c r="AB1387" s="95"/>
      <c r="AC1387" s="95"/>
      <c r="AD1387" s="95"/>
      <c r="AE1387" s="113">
        <f t="shared" si="225"/>
        <v>0</v>
      </c>
      <c r="AF1387" s="74">
        <f t="shared" si="226"/>
        <v>0</v>
      </c>
      <c r="AG1387" s="74">
        <f t="shared" si="227"/>
        <v>0</v>
      </c>
      <c r="AH1387" s="74">
        <f t="shared" si="228"/>
        <v>1</v>
      </c>
      <c r="AI1387" s="74">
        <f t="shared" si="229"/>
        <v>0</v>
      </c>
      <c r="AJ1387" s="74">
        <f t="shared" si="230"/>
        <v>0</v>
      </c>
      <c r="AK1387" s="74">
        <f t="shared" si="231"/>
        <v>0</v>
      </c>
      <c r="AL1387" s="74">
        <f t="shared" si="232"/>
        <v>0</v>
      </c>
      <c r="AM1387" s="74">
        <f t="shared" si="233"/>
        <v>1</v>
      </c>
      <c r="AN1387" s="74">
        <f t="shared" si="234"/>
        <v>0</v>
      </c>
      <c r="AP1387" s="411" t="s">
        <v>3548</v>
      </c>
    </row>
    <row r="1388" spans="1:42" ht="15.75" hidden="1">
      <c r="A1388" s="68" t="s">
        <v>25</v>
      </c>
      <c r="B1388" s="68" t="s">
        <v>256</v>
      </c>
      <c r="C1388" s="68">
        <v>500380</v>
      </c>
      <c r="D1388" s="70" t="s">
        <v>2466</v>
      </c>
      <c r="E1388" s="70" t="s">
        <v>2464</v>
      </c>
      <c r="F1388" s="71">
        <v>5</v>
      </c>
      <c r="G1388" s="72"/>
      <c r="H1388" s="80">
        <v>1</v>
      </c>
      <c r="I1388" s="80"/>
      <c r="J1388" s="80"/>
      <c r="K1388" s="73"/>
      <c r="L1388" s="73"/>
      <c r="M1388" s="72"/>
      <c r="N1388" s="73">
        <v>814693.9</v>
      </c>
      <c r="O1388" s="68" t="s">
        <v>1901</v>
      </c>
      <c r="P1388" s="68">
        <v>2</v>
      </c>
      <c r="Q1388" s="163" t="s">
        <v>2204</v>
      </c>
      <c r="R1388" s="354"/>
      <c r="S1388" s="317">
        <v>0.7</v>
      </c>
      <c r="T1388" s="95"/>
      <c r="U1388" s="95"/>
      <c r="V1388" s="95"/>
      <c r="W1388" s="95"/>
      <c r="X1388" s="95"/>
      <c r="Y1388" s="95"/>
      <c r="Z1388" s="95"/>
      <c r="AA1388" s="95"/>
      <c r="AB1388" s="95"/>
      <c r="AC1388" s="95"/>
      <c r="AD1388" s="95"/>
      <c r="AE1388" s="113">
        <f t="shared" si="225"/>
        <v>0</v>
      </c>
      <c r="AF1388" s="74">
        <f t="shared" si="226"/>
        <v>0</v>
      </c>
      <c r="AG1388" s="74">
        <f t="shared" si="227"/>
        <v>0</v>
      </c>
      <c r="AH1388" s="74">
        <f t="shared" si="228"/>
        <v>1</v>
      </c>
      <c r="AI1388" s="74">
        <f t="shared" si="229"/>
        <v>0</v>
      </c>
      <c r="AJ1388" s="74">
        <f t="shared" si="230"/>
        <v>0</v>
      </c>
      <c r="AK1388" s="74">
        <f t="shared" si="231"/>
        <v>0</v>
      </c>
      <c r="AL1388" s="74">
        <f t="shared" si="232"/>
        <v>0</v>
      </c>
      <c r="AM1388" s="74">
        <f t="shared" si="233"/>
        <v>1</v>
      </c>
      <c r="AN1388" s="74">
        <f t="shared" si="234"/>
        <v>0</v>
      </c>
      <c r="AP1388" s="411" t="s">
        <v>3548</v>
      </c>
    </row>
    <row r="1389" spans="1:42" ht="15.75" hidden="1">
      <c r="A1389" s="68" t="s">
        <v>25</v>
      </c>
      <c r="B1389" s="68" t="s">
        <v>256</v>
      </c>
      <c r="C1389" s="68">
        <v>500378</v>
      </c>
      <c r="D1389" s="70" t="s">
        <v>2467</v>
      </c>
      <c r="E1389" s="70" t="s">
        <v>517</v>
      </c>
      <c r="F1389" s="71">
        <v>5</v>
      </c>
      <c r="G1389" s="72"/>
      <c r="H1389" s="80">
        <v>1</v>
      </c>
      <c r="I1389" s="80"/>
      <c r="J1389" s="80"/>
      <c r="K1389" s="73"/>
      <c r="L1389" s="73"/>
      <c r="M1389" s="72"/>
      <c r="N1389" s="73">
        <v>881072.42</v>
      </c>
      <c r="O1389" s="68" t="s">
        <v>1901</v>
      </c>
      <c r="P1389" s="68">
        <v>2</v>
      </c>
      <c r="Q1389" s="163" t="s">
        <v>2204</v>
      </c>
      <c r="R1389" s="354"/>
      <c r="S1389" s="317">
        <v>0.7</v>
      </c>
      <c r="T1389" s="95"/>
      <c r="U1389" s="95"/>
      <c r="V1389" s="95"/>
      <c r="W1389" s="95"/>
      <c r="X1389" s="95"/>
      <c r="Y1389" s="95"/>
      <c r="Z1389" s="95"/>
      <c r="AA1389" s="95"/>
      <c r="AB1389" s="95"/>
      <c r="AC1389" s="95"/>
      <c r="AD1389" s="95"/>
      <c r="AE1389" s="113">
        <f t="shared" si="225"/>
        <v>0</v>
      </c>
      <c r="AF1389" s="74">
        <f t="shared" si="226"/>
        <v>0</v>
      </c>
      <c r="AG1389" s="74">
        <f t="shared" si="227"/>
        <v>0</v>
      </c>
      <c r="AH1389" s="74">
        <f t="shared" si="228"/>
        <v>1</v>
      </c>
      <c r="AI1389" s="74">
        <f t="shared" si="229"/>
        <v>0</v>
      </c>
      <c r="AJ1389" s="74">
        <f t="shared" si="230"/>
        <v>0</v>
      </c>
      <c r="AK1389" s="74">
        <f t="shared" si="231"/>
        <v>0</v>
      </c>
      <c r="AL1389" s="74">
        <f t="shared" si="232"/>
        <v>0</v>
      </c>
      <c r="AM1389" s="74">
        <f t="shared" si="233"/>
        <v>1</v>
      </c>
      <c r="AN1389" s="74">
        <f t="shared" si="234"/>
        <v>0</v>
      </c>
      <c r="AP1389" s="411" t="s">
        <v>3548</v>
      </c>
    </row>
    <row r="1390" spans="1:42" ht="15.75" hidden="1">
      <c r="A1390" s="68" t="s">
        <v>25</v>
      </c>
      <c r="B1390" s="68" t="s">
        <v>256</v>
      </c>
      <c r="C1390" s="68">
        <v>300279</v>
      </c>
      <c r="D1390" s="70" t="s">
        <v>2468</v>
      </c>
      <c r="E1390" s="70" t="s">
        <v>517</v>
      </c>
      <c r="F1390" s="71">
        <v>5</v>
      </c>
      <c r="G1390" s="72"/>
      <c r="H1390" s="80">
        <v>1</v>
      </c>
      <c r="I1390" s="80"/>
      <c r="J1390" s="80"/>
      <c r="K1390" s="73"/>
      <c r="L1390" s="73"/>
      <c r="M1390" s="72"/>
      <c r="N1390" s="73">
        <v>853000</v>
      </c>
      <c r="O1390" s="68" t="s">
        <v>1901</v>
      </c>
      <c r="P1390" s="68">
        <v>2</v>
      </c>
      <c r="Q1390" s="163" t="s">
        <v>2204</v>
      </c>
      <c r="R1390" s="354"/>
      <c r="S1390" s="317">
        <v>0.7</v>
      </c>
      <c r="T1390" s="95"/>
      <c r="U1390" s="95"/>
      <c r="V1390" s="95"/>
      <c r="W1390" s="95"/>
      <c r="X1390" s="95"/>
      <c r="Y1390" s="95"/>
      <c r="Z1390" s="95"/>
      <c r="AA1390" s="95"/>
      <c r="AB1390" s="95"/>
      <c r="AC1390" s="95"/>
      <c r="AD1390" s="95"/>
      <c r="AE1390" s="113">
        <f t="shared" si="225"/>
        <v>0</v>
      </c>
      <c r="AF1390" s="74">
        <f t="shared" si="226"/>
        <v>0</v>
      </c>
      <c r="AG1390" s="74">
        <f t="shared" si="227"/>
        <v>0</v>
      </c>
      <c r="AH1390" s="74">
        <f t="shared" si="228"/>
        <v>1</v>
      </c>
      <c r="AI1390" s="74">
        <f t="shared" si="229"/>
        <v>0</v>
      </c>
      <c r="AJ1390" s="74">
        <f t="shared" si="230"/>
        <v>0</v>
      </c>
      <c r="AK1390" s="74">
        <f t="shared" si="231"/>
        <v>0</v>
      </c>
      <c r="AL1390" s="74">
        <f t="shared" si="232"/>
        <v>0</v>
      </c>
      <c r="AM1390" s="74">
        <f t="shared" si="233"/>
        <v>1</v>
      </c>
      <c r="AN1390" s="74">
        <f t="shared" si="234"/>
        <v>0</v>
      </c>
      <c r="AP1390" s="411" t="s">
        <v>3548</v>
      </c>
    </row>
    <row r="1391" spans="1:42" ht="15.75" hidden="1">
      <c r="A1391" s="68" t="s">
        <v>25</v>
      </c>
      <c r="B1391" s="68" t="s">
        <v>256</v>
      </c>
      <c r="C1391" s="68">
        <v>300300</v>
      </c>
      <c r="D1391" s="70" t="s">
        <v>2469</v>
      </c>
      <c r="E1391" s="70" t="s">
        <v>2470</v>
      </c>
      <c r="F1391" s="71">
        <v>6</v>
      </c>
      <c r="G1391" s="72"/>
      <c r="H1391" s="80">
        <v>1</v>
      </c>
      <c r="I1391" s="80"/>
      <c r="J1391" s="80"/>
      <c r="K1391" s="73"/>
      <c r="L1391" s="73"/>
      <c r="M1391" s="72"/>
      <c r="N1391" s="73">
        <v>653572.63</v>
      </c>
      <c r="O1391" s="68" t="s">
        <v>1901</v>
      </c>
      <c r="P1391" s="68">
        <v>2</v>
      </c>
      <c r="Q1391" s="163" t="s">
        <v>2204</v>
      </c>
      <c r="R1391" s="354"/>
      <c r="S1391" s="317">
        <v>0.7</v>
      </c>
      <c r="T1391" s="95"/>
      <c r="U1391" s="95"/>
      <c r="V1391" s="95"/>
      <c r="W1391" s="95"/>
      <c r="X1391" s="95"/>
      <c r="Y1391" s="95"/>
      <c r="Z1391" s="95"/>
      <c r="AA1391" s="95"/>
      <c r="AB1391" s="95"/>
      <c r="AC1391" s="95"/>
      <c r="AD1391" s="95"/>
      <c r="AE1391" s="113">
        <f t="shared" si="225"/>
        <v>0</v>
      </c>
      <c r="AF1391" s="74">
        <f t="shared" si="226"/>
        <v>0</v>
      </c>
      <c r="AG1391" s="74">
        <f t="shared" si="227"/>
        <v>0</v>
      </c>
      <c r="AH1391" s="74">
        <f t="shared" si="228"/>
        <v>1</v>
      </c>
      <c r="AI1391" s="74">
        <f t="shared" si="229"/>
        <v>0</v>
      </c>
      <c r="AJ1391" s="74">
        <f t="shared" si="230"/>
        <v>0</v>
      </c>
      <c r="AK1391" s="74">
        <f t="shared" si="231"/>
        <v>0</v>
      </c>
      <c r="AL1391" s="74">
        <f t="shared" si="232"/>
        <v>0</v>
      </c>
      <c r="AM1391" s="74">
        <f t="shared" si="233"/>
        <v>1</v>
      </c>
      <c r="AN1391" s="74">
        <f t="shared" si="234"/>
        <v>0</v>
      </c>
      <c r="AP1391" s="411" t="s">
        <v>3548</v>
      </c>
    </row>
    <row r="1392" spans="1:42" ht="15.75" hidden="1">
      <c r="A1392" s="68" t="s">
        <v>25</v>
      </c>
      <c r="B1392" s="68" t="s">
        <v>256</v>
      </c>
      <c r="C1392" s="68">
        <v>300281</v>
      </c>
      <c r="D1392" s="70" t="s">
        <v>2471</v>
      </c>
      <c r="E1392" s="70" t="s">
        <v>2472</v>
      </c>
      <c r="F1392" s="71">
        <v>6</v>
      </c>
      <c r="G1392" s="72"/>
      <c r="H1392" s="80">
        <v>1</v>
      </c>
      <c r="I1392" s="80"/>
      <c r="J1392" s="80"/>
      <c r="K1392" s="73"/>
      <c r="L1392" s="73"/>
      <c r="M1392" s="72"/>
      <c r="N1392" s="73">
        <v>874817.26</v>
      </c>
      <c r="O1392" s="68" t="s">
        <v>1901</v>
      </c>
      <c r="P1392" s="68">
        <v>2</v>
      </c>
      <c r="Q1392" s="163" t="s">
        <v>2204</v>
      </c>
      <c r="R1392" s="354"/>
      <c r="S1392" s="317">
        <v>0.7</v>
      </c>
      <c r="T1392" s="95"/>
      <c r="U1392" s="95"/>
      <c r="V1392" s="95"/>
      <c r="W1392" s="95"/>
      <c r="X1392" s="95"/>
      <c r="Y1392" s="95"/>
      <c r="Z1392" s="95"/>
      <c r="AA1392" s="95"/>
      <c r="AB1392" s="95"/>
      <c r="AC1392" s="95"/>
      <c r="AD1392" s="95"/>
      <c r="AE1392" s="113">
        <f t="shared" si="225"/>
        <v>0</v>
      </c>
      <c r="AF1392" s="74">
        <f t="shared" si="226"/>
        <v>0</v>
      </c>
      <c r="AG1392" s="74">
        <f t="shared" si="227"/>
        <v>0</v>
      </c>
      <c r="AH1392" s="74">
        <f t="shared" si="228"/>
        <v>1</v>
      </c>
      <c r="AI1392" s="74">
        <f t="shared" si="229"/>
        <v>0</v>
      </c>
      <c r="AJ1392" s="74">
        <f t="shared" si="230"/>
        <v>0</v>
      </c>
      <c r="AK1392" s="74">
        <f t="shared" si="231"/>
        <v>0</v>
      </c>
      <c r="AL1392" s="74">
        <f t="shared" si="232"/>
        <v>0</v>
      </c>
      <c r="AM1392" s="74">
        <f t="shared" si="233"/>
        <v>1</v>
      </c>
      <c r="AN1392" s="74">
        <f t="shared" si="234"/>
        <v>0</v>
      </c>
      <c r="AP1392" s="411" t="s">
        <v>3548</v>
      </c>
    </row>
    <row r="1393" spans="1:42" ht="15.75" hidden="1">
      <c r="A1393" s="68" t="s">
        <v>25</v>
      </c>
      <c r="B1393" s="68" t="s">
        <v>256</v>
      </c>
      <c r="C1393" s="68">
        <v>300331</v>
      </c>
      <c r="D1393" s="70" t="s">
        <v>2473</v>
      </c>
      <c r="E1393" s="70" t="s">
        <v>2474</v>
      </c>
      <c r="F1393" s="71">
        <v>6</v>
      </c>
      <c r="G1393" s="72"/>
      <c r="H1393" s="80">
        <v>1</v>
      </c>
      <c r="I1393" s="80"/>
      <c r="J1393" s="80"/>
      <c r="K1393" s="73"/>
      <c r="L1393" s="73"/>
      <c r="M1393" s="72"/>
      <c r="N1393" s="73">
        <v>759129.66</v>
      </c>
      <c r="O1393" s="68" t="s">
        <v>1901</v>
      </c>
      <c r="P1393" s="68">
        <v>2</v>
      </c>
      <c r="Q1393" s="163" t="s">
        <v>2204</v>
      </c>
      <c r="R1393" s="354"/>
      <c r="S1393" s="317">
        <v>0.7</v>
      </c>
      <c r="T1393" s="95"/>
      <c r="U1393" s="95"/>
      <c r="V1393" s="95"/>
      <c r="W1393" s="95"/>
      <c r="X1393" s="95"/>
      <c r="Y1393" s="95"/>
      <c r="Z1393" s="95"/>
      <c r="AA1393" s="95"/>
      <c r="AB1393" s="95"/>
      <c r="AC1393" s="95"/>
      <c r="AD1393" s="95"/>
      <c r="AE1393" s="113">
        <f t="shared" si="225"/>
        <v>0</v>
      </c>
      <c r="AF1393" s="74">
        <f t="shared" si="226"/>
        <v>0</v>
      </c>
      <c r="AG1393" s="74">
        <f t="shared" si="227"/>
        <v>0</v>
      </c>
      <c r="AH1393" s="74">
        <f t="shared" si="228"/>
        <v>1</v>
      </c>
      <c r="AI1393" s="74">
        <f t="shared" si="229"/>
        <v>0</v>
      </c>
      <c r="AJ1393" s="74">
        <f t="shared" si="230"/>
        <v>0</v>
      </c>
      <c r="AK1393" s="74">
        <f t="shared" si="231"/>
        <v>0</v>
      </c>
      <c r="AL1393" s="74">
        <f t="shared" si="232"/>
        <v>0</v>
      </c>
      <c r="AM1393" s="74">
        <f t="shared" si="233"/>
        <v>1</v>
      </c>
      <c r="AN1393" s="74">
        <f t="shared" si="234"/>
        <v>0</v>
      </c>
      <c r="AP1393" s="411" t="s">
        <v>3548</v>
      </c>
    </row>
    <row r="1394" spans="1:42" ht="15.75" hidden="1">
      <c r="A1394" s="68" t="s">
        <v>25</v>
      </c>
      <c r="B1394" s="68" t="s">
        <v>256</v>
      </c>
      <c r="C1394" s="68">
        <v>300311</v>
      </c>
      <c r="D1394" s="70" t="s">
        <v>2475</v>
      </c>
      <c r="E1394" s="70" t="s">
        <v>2464</v>
      </c>
      <c r="F1394" s="71">
        <v>6</v>
      </c>
      <c r="G1394" s="72"/>
      <c r="H1394" s="80">
        <v>1</v>
      </c>
      <c r="I1394" s="80"/>
      <c r="J1394" s="80"/>
      <c r="K1394" s="73"/>
      <c r="L1394" s="73"/>
      <c r="M1394" s="72"/>
      <c r="N1394" s="73">
        <v>886391.64</v>
      </c>
      <c r="O1394" s="68" t="s">
        <v>1901</v>
      </c>
      <c r="P1394" s="68">
        <v>2</v>
      </c>
      <c r="Q1394" s="163" t="s">
        <v>2204</v>
      </c>
      <c r="R1394" s="354"/>
      <c r="S1394" s="317">
        <v>0.7</v>
      </c>
      <c r="T1394" s="95"/>
      <c r="U1394" s="95"/>
      <c r="V1394" s="95"/>
      <c r="W1394" s="95"/>
      <c r="X1394" s="95"/>
      <c r="Y1394" s="95"/>
      <c r="Z1394" s="95"/>
      <c r="AA1394" s="95"/>
      <c r="AB1394" s="95"/>
      <c r="AC1394" s="95"/>
      <c r="AD1394" s="95"/>
      <c r="AE1394" s="113">
        <f t="shared" si="225"/>
        <v>0</v>
      </c>
      <c r="AF1394" s="74">
        <f t="shared" si="226"/>
        <v>0</v>
      </c>
      <c r="AG1394" s="74">
        <f t="shared" si="227"/>
        <v>0</v>
      </c>
      <c r="AH1394" s="74">
        <f t="shared" si="228"/>
        <v>1</v>
      </c>
      <c r="AI1394" s="74">
        <f t="shared" si="229"/>
        <v>0</v>
      </c>
      <c r="AJ1394" s="74">
        <f t="shared" si="230"/>
        <v>0</v>
      </c>
      <c r="AK1394" s="74">
        <f t="shared" si="231"/>
        <v>0</v>
      </c>
      <c r="AL1394" s="74">
        <f t="shared" si="232"/>
        <v>0</v>
      </c>
      <c r="AM1394" s="74">
        <f t="shared" si="233"/>
        <v>1</v>
      </c>
      <c r="AN1394" s="74">
        <f t="shared" si="234"/>
        <v>0</v>
      </c>
      <c r="AP1394" s="411" t="s">
        <v>3548</v>
      </c>
    </row>
    <row r="1395" spans="1:42" ht="15.75" hidden="1">
      <c r="A1395" s="68" t="s">
        <v>25</v>
      </c>
      <c r="B1395" s="68" t="s">
        <v>256</v>
      </c>
      <c r="C1395" s="68">
        <v>300328</v>
      </c>
      <c r="D1395" s="70" t="s">
        <v>2476</v>
      </c>
      <c r="E1395" s="70" t="s">
        <v>250</v>
      </c>
      <c r="F1395" s="71">
        <v>6</v>
      </c>
      <c r="G1395" s="72"/>
      <c r="H1395" s="80">
        <v>1</v>
      </c>
      <c r="I1395" s="80"/>
      <c r="J1395" s="80"/>
      <c r="K1395" s="73"/>
      <c r="L1395" s="73"/>
      <c r="M1395" s="72"/>
      <c r="N1395" s="73">
        <v>921000</v>
      </c>
      <c r="O1395" s="68" t="s">
        <v>1901</v>
      </c>
      <c r="P1395" s="68">
        <v>2</v>
      </c>
      <c r="Q1395" s="163" t="s">
        <v>2204</v>
      </c>
      <c r="R1395" s="354"/>
      <c r="S1395" s="317">
        <v>0.7</v>
      </c>
      <c r="T1395" s="95"/>
      <c r="U1395" s="95"/>
      <c r="V1395" s="95"/>
      <c r="W1395" s="95"/>
      <c r="X1395" s="95"/>
      <c r="Y1395" s="95"/>
      <c r="Z1395" s="95"/>
      <c r="AA1395" s="95"/>
      <c r="AB1395" s="95"/>
      <c r="AC1395" s="95"/>
      <c r="AD1395" s="95"/>
      <c r="AE1395" s="113">
        <f t="shared" si="225"/>
        <v>0</v>
      </c>
      <c r="AF1395" s="74">
        <f t="shared" si="226"/>
        <v>0</v>
      </c>
      <c r="AG1395" s="74">
        <f t="shared" si="227"/>
        <v>0</v>
      </c>
      <c r="AH1395" s="74">
        <f t="shared" si="228"/>
        <v>1</v>
      </c>
      <c r="AI1395" s="74">
        <f t="shared" si="229"/>
        <v>0</v>
      </c>
      <c r="AJ1395" s="74">
        <f t="shared" si="230"/>
        <v>0</v>
      </c>
      <c r="AK1395" s="74">
        <f t="shared" si="231"/>
        <v>0</v>
      </c>
      <c r="AL1395" s="74">
        <f t="shared" si="232"/>
        <v>0</v>
      </c>
      <c r="AM1395" s="74">
        <f t="shared" si="233"/>
        <v>1</v>
      </c>
      <c r="AN1395" s="74">
        <f t="shared" si="234"/>
        <v>0</v>
      </c>
      <c r="AP1395" s="411" t="s">
        <v>3548</v>
      </c>
    </row>
    <row r="1396" spans="1:42" ht="15.75" hidden="1">
      <c r="A1396" s="68" t="s">
        <v>25</v>
      </c>
      <c r="B1396" s="68" t="s">
        <v>256</v>
      </c>
      <c r="C1396" s="68">
        <v>300309</v>
      </c>
      <c r="D1396" s="70" t="s">
        <v>2477</v>
      </c>
      <c r="E1396" s="70" t="s">
        <v>74</v>
      </c>
      <c r="F1396" s="71">
        <v>6</v>
      </c>
      <c r="G1396" s="72"/>
      <c r="H1396" s="80">
        <v>1</v>
      </c>
      <c r="I1396" s="80"/>
      <c r="J1396" s="80"/>
      <c r="K1396" s="73"/>
      <c r="L1396" s="73"/>
      <c r="M1396" s="72"/>
      <c r="N1396" s="73">
        <v>1598495.33</v>
      </c>
      <c r="O1396" s="68" t="s">
        <v>1901</v>
      </c>
      <c r="P1396" s="68">
        <v>2</v>
      </c>
      <c r="Q1396" s="163" t="s">
        <v>2204</v>
      </c>
      <c r="R1396" s="354"/>
      <c r="S1396" s="317">
        <v>0.7</v>
      </c>
      <c r="T1396" s="95"/>
      <c r="U1396" s="95"/>
      <c r="V1396" s="95"/>
      <c r="W1396" s="95"/>
      <c r="X1396" s="95"/>
      <c r="Y1396" s="95"/>
      <c r="Z1396" s="95"/>
      <c r="AA1396" s="95"/>
      <c r="AB1396" s="95"/>
      <c r="AC1396" s="95"/>
      <c r="AD1396" s="95"/>
      <c r="AE1396" s="113">
        <f t="shared" si="225"/>
        <v>0</v>
      </c>
      <c r="AF1396" s="74">
        <f t="shared" si="226"/>
        <v>0</v>
      </c>
      <c r="AG1396" s="74">
        <f t="shared" si="227"/>
        <v>0</v>
      </c>
      <c r="AH1396" s="74">
        <f t="shared" si="228"/>
        <v>1</v>
      </c>
      <c r="AI1396" s="74">
        <f t="shared" si="229"/>
        <v>0</v>
      </c>
      <c r="AJ1396" s="74">
        <f t="shared" si="230"/>
        <v>0</v>
      </c>
      <c r="AK1396" s="74">
        <f t="shared" si="231"/>
        <v>0</v>
      </c>
      <c r="AL1396" s="74">
        <f t="shared" si="232"/>
        <v>0</v>
      </c>
      <c r="AM1396" s="74">
        <f t="shared" si="233"/>
        <v>1</v>
      </c>
      <c r="AN1396" s="74">
        <f t="shared" si="234"/>
        <v>0</v>
      </c>
      <c r="AP1396" s="411" t="s">
        <v>3548</v>
      </c>
    </row>
    <row r="1397" spans="1:42" ht="15.75" hidden="1">
      <c r="A1397" s="68" t="s">
        <v>25</v>
      </c>
      <c r="B1397" s="68" t="s">
        <v>103</v>
      </c>
      <c r="C1397" s="68">
        <v>300380</v>
      </c>
      <c r="D1397" s="70" t="s">
        <v>2478</v>
      </c>
      <c r="E1397" s="70" t="s">
        <v>105</v>
      </c>
      <c r="F1397" s="71">
        <v>3</v>
      </c>
      <c r="G1397" s="72"/>
      <c r="H1397" s="80">
        <v>1</v>
      </c>
      <c r="I1397" s="80"/>
      <c r="J1397" s="80"/>
      <c r="K1397" s="73"/>
      <c r="L1397" s="73"/>
      <c r="M1397" s="72"/>
      <c r="N1397" s="73">
        <v>1004365.1074790473</v>
      </c>
      <c r="O1397" s="68" t="s">
        <v>1901</v>
      </c>
      <c r="P1397" s="68">
        <v>2</v>
      </c>
      <c r="Q1397" s="95" t="s">
        <v>2378</v>
      </c>
      <c r="R1397" s="123">
        <v>1</v>
      </c>
      <c r="S1397" s="123">
        <v>1</v>
      </c>
      <c r="T1397" s="95"/>
      <c r="U1397" s="95"/>
      <c r="V1397" s="95"/>
      <c r="W1397" s="95"/>
      <c r="X1397" s="95"/>
      <c r="Y1397" s="95"/>
      <c r="Z1397" s="95"/>
      <c r="AA1397" s="95"/>
      <c r="AB1397" s="95"/>
      <c r="AC1397" s="95"/>
      <c r="AD1397" s="95"/>
      <c r="AE1397" s="113">
        <f t="shared" si="225"/>
        <v>0</v>
      </c>
      <c r="AF1397" s="74">
        <f t="shared" si="226"/>
        <v>0</v>
      </c>
      <c r="AG1397" s="74">
        <f t="shared" si="227"/>
        <v>0</v>
      </c>
      <c r="AH1397" s="74">
        <f t="shared" si="228"/>
        <v>0</v>
      </c>
      <c r="AI1397" s="74">
        <f t="shared" si="229"/>
        <v>1</v>
      </c>
      <c r="AJ1397" s="74">
        <f t="shared" si="230"/>
        <v>0</v>
      </c>
      <c r="AK1397" s="74">
        <f t="shared" si="231"/>
        <v>0</v>
      </c>
      <c r="AL1397" s="74">
        <f t="shared" si="232"/>
        <v>0</v>
      </c>
      <c r="AM1397" s="74">
        <f t="shared" si="233"/>
        <v>0</v>
      </c>
      <c r="AN1397" s="74">
        <f t="shared" si="234"/>
        <v>1</v>
      </c>
      <c r="AP1397" s="411" t="s">
        <v>3548</v>
      </c>
    </row>
    <row r="1398" spans="1:42" ht="15.75" hidden="1">
      <c r="A1398" s="68" t="s">
        <v>25</v>
      </c>
      <c r="B1398" s="68" t="s">
        <v>103</v>
      </c>
      <c r="C1398" s="68">
        <v>300390</v>
      </c>
      <c r="D1398" s="70" t="s">
        <v>2479</v>
      </c>
      <c r="E1398" s="70" t="s">
        <v>105</v>
      </c>
      <c r="F1398" s="71">
        <v>3</v>
      </c>
      <c r="G1398" s="72"/>
      <c r="H1398" s="80">
        <v>1</v>
      </c>
      <c r="I1398" s="80"/>
      <c r="J1398" s="80"/>
      <c r="K1398" s="73"/>
      <c r="L1398" s="73"/>
      <c r="M1398" s="72"/>
      <c r="N1398" s="73">
        <v>1361537.6705936573</v>
      </c>
      <c r="O1398" s="68" t="s">
        <v>1901</v>
      </c>
      <c r="P1398" s="68">
        <v>2</v>
      </c>
      <c r="Q1398" s="95" t="s">
        <v>2378</v>
      </c>
      <c r="R1398" s="123">
        <v>1</v>
      </c>
      <c r="S1398" s="123">
        <v>1</v>
      </c>
      <c r="T1398" s="95"/>
      <c r="U1398" s="95"/>
      <c r="V1398" s="95"/>
      <c r="W1398" s="95"/>
      <c r="X1398" s="95"/>
      <c r="Y1398" s="95"/>
      <c r="Z1398" s="95"/>
      <c r="AA1398" s="95"/>
      <c r="AB1398" s="95"/>
      <c r="AC1398" s="95"/>
      <c r="AD1398" s="95"/>
      <c r="AE1398" s="113">
        <f t="shared" si="225"/>
        <v>0</v>
      </c>
      <c r="AF1398" s="74">
        <f t="shared" si="226"/>
        <v>0</v>
      </c>
      <c r="AG1398" s="74">
        <f t="shared" si="227"/>
        <v>0</v>
      </c>
      <c r="AH1398" s="74">
        <f t="shared" si="228"/>
        <v>0</v>
      </c>
      <c r="AI1398" s="74">
        <f t="shared" si="229"/>
        <v>1</v>
      </c>
      <c r="AJ1398" s="74">
        <f t="shared" si="230"/>
        <v>0</v>
      </c>
      <c r="AK1398" s="74">
        <f t="shared" si="231"/>
        <v>0</v>
      </c>
      <c r="AL1398" s="74">
        <f t="shared" si="232"/>
        <v>0</v>
      </c>
      <c r="AM1398" s="74">
        <f t="shared" si="233"/>
        <v>0</v>
      </c>
      <c r="AN1398" s="74">
        <f t="shared" si="234"/>
        <v>1</v>
      </c>
      <c r="AP1398" s="411" t="s">
        <v>3548</v>
      </c>
    </row>
    <row r="1399" spans="1:42" ht="15.75" hidden="1">
      <c r="A1399" s="68" t="s">
        <v>25</v>
      </c>
      <c r="B1399" s="68" t="s">
        <v>103</v>
      </c>
      <c r="C1399" s="68">
        <v>300391</v>
      </c>
      <c r="D1399" s="70" t="s">
        <v>2480</v>
      </c>
      <c r="E1399" s="70" t="s">
        <v>105</v>
      </c>
      <c r="F1399" s="71">
        <v>3</v>
      </c>
      <c r="G1399" s="72"/>
      <c r="H1399" s="80">
        <v>1</v>
      </c>
      <c r="I1399" s="80"/>
      <c r="J1399" s="80"/>
      <c r="K1399" s="73"/>
      <c r="L1399" s="73"/>
      <c r="M1399" s="72"/>
      <c r="N1399" s="73">
        <v>1464095.4916671123</v>
      </c>
      <c r="O1399" s="68" t="s">
        <v>1901</v>
      </c>
      <c r="P1399" s="68">
        <v>2</v>
      </c>
      <c r="Q1399" s="95" t="s">
        <v>2378</v>
      </c>
      <c r="R1399" s="123">
        <v>1</v>
      </c>
      <c r="S1399" s="123">
        <v>1</v>
      </c>
      <c r="T1399" s="95"/>
      <c r="U1399" s="95"/>
      <c r="V1399" s="95"/>
      <c r="W1399" s="95"/>
      <c r="X1399" s="95"/>
      <c r="Y1399" s="95"/>
      <c r="Z1399" s="95"/>
      <c r="AA1399" s="95"/>
      <c r="AB1399" s="95"/>
      <c r="AC1399" s="95"/>
      <c r="AD1399" s="95"/>
      <c r="AE1399" s="113">
        <f t="shared" si="225"/>
        <v>0</v>
      </c>
      <c r="AF1399" s="74">
        <f t="shared" si="226"/>
        <v>0</v>
      </c>
      <c r="AG1399" s="74">
        <f t="shared" si="227"/>
        <v>0</v>
      </c>
      <c r="AH1399" s="74">
        <f t="shared" si="228"/>
        <v>0</v>
      </c>
      <c r="AI1399" s="74">
        <f t="shared" si="229"/>
        <v>1</v>
      </c>
      <c r="AJ1399" s="74">
        <f t="shared" si="230"/>
        <v>0</v>
      </c>
      <c r="AK1399" s="74">
        <f t="shared" si="231"/>
        <v>0</v>
      </c>
      <c r="AL1399" s="74">
        <f t="shared" si="232"/>
        <v>0</v>
      </c>
      <c r="AM1399" s="74">
        <f t="shared" si="233"/>
        <v>0</v>
      </c>
      <c r="AN1399" s="74">
        <f t="shared" si="234"/>
        <v>1</v>
      </c>
      <c r="AP1399" s="411" t="s">
        <v>3548</v>
      </c>
    </row>
    <row r="1400" spans="1:42" ht="31.5" hidden="1">
      <c r="A1400" s="68" t="s">
        <v>25</v>
      </c>
      <c r="B1400" s="68" t="s">
        <v>2481</v>
      </c>
      <c r="C1400" s="68">
        <v>500602</v>
      </c>
      <c r="D1400" s="70" t="s">
        <v>2482</v>
      </c>
      <c r="E1400" s="70" t="s">
        <v>2483</v>
      </c>
      <c r="F1400" s="71">
        <v>1</v>
      </c>
      <c r="G1400" s="72"/>
      <c r="H1400" s="80">
        <v>1</v>
      </c>
      <c r="I1400" s="80"/>
      <c r="J1400" s="80"/>
      <c r="K1400" s="73"/>
      <c r="L1400" s="73"/>
      <c r="M1400" s="72"/>
      <c r="N1400" s="73">
        <v>620849.23272902751</v>
      </c>
      <c r="O1400" s="68" t="s">
        <v>1901</v>
      </c>
      <c r="P1400" s="68">
        <v>2</v>
      </c>
      <c r="Q1400" s="95" t="s">
        <v>2378</v>
      </c>
      <c r="R1400" s="100">
        <v>1</v>
      </c>
      <c r="S1400" s="100">
        <v>1</v>
      </c>
      <c r="T1400" s="95"/>
      <c r="U1400" s="95"/>
      <c r="V1400" s="95"/>
      <c r="W1400" s="95"/>
      <c r="X1400" s="96">
        <v>43217</v>
      </c>
      <c r="Y1400" s="96">
        <v>43228</v>
      </c>
      <c r="Z1400" s="96">
        <v>43238</v>
      </c>
      <c r="AA1400" s="96">
        <v>43250</v>
      </c>
      <c r="AB1400" s="96">
        <v>43252</v>
      </c>
      <c r="AC1400" s="232" t="s">
        <v>2484</v>
      </c>
      <c r="AD1400" s="121">
        <v>541254.43999999994</v>
      </c>
      <c r="AE1400" s="113">
        <f t="shared" si="225"/>
        <v>0</v>
      </c>
      <c r="AF1400" s="74">
        <f t="shared" si="226"/>
        <v>0</v>
      </c>
      <c r="AG1400" s="74">
        <f t="shared" si="227"/>
        <v>0</v>
      </c>
      <c r="AH1400" s="74">
        <f t="shared" si="228"/>
        <v>0</v>
      </c>
      <c r="AI1400" s="74">
        <f t="shared" si="229"/>
        <v>1</v>
      </c>
      <c r="AJ1400" s="74">
        <f t="shared" si="230"/>
        <v>0</v>
      </c>
      <c r="AK1400" s="74">
        <f t="shared" si="231"/>
        <v>0</v>
      </c>
      <c r="AL1400" s="74">
        <f t="shared" si="232"/>
        <v>0</v>
      </c>
      <c r="AM1400" s="74">
        <f t="shared" si="233"/>
        <v>0</v>
      </c>
      <c r="AN1400" s="74">
        <f t="shared" si="234"/>
        <v>1</v>
      </c>
      <c r="AP1400" s="411" t="s">
        <v>3548</v>
      </c>
    </row>
    <row r="1401" spans="1:42" ht="31.5" hidden="1">
      <c r="A1401" s="68" t="s">
        <v>25</v>
      </c>
      <c r="B1401" s="68" t="s">
        <v>2481</v>
      </c>
      <c r="C1401" s="68">
        <v>500983</v>
      </c>
      <c r="D1401" s="70" t="s">
        <v>2485</v>
      </c>
      <c r="E1401" s="70" t="s">
        <v>2483</v>
      </c>
      <c r="F1401" s="71">
        <v>1</v>
      </c>
      <c r="G1401" s="72"/>
      <c r="H1401" s="80">
        <v>1</v>
      </c>
      <c r="I1401" s="80"/>
      <c r="J1401" s="80"/>
      <c r="K1401" s="73"/>
      <c r="L1401" s="73"/>
      <c r="M1401" s="72"/>
      <c r="N1401" s="73">
        <v>1097980.9423290277</v>
      </c>
      <c r="O1401" s="68" t="s">
        <v>1901</v>
      </c>
      <c r="P1401" s="68">
        <v>2</v>
      </c>
      <c r="Q1401" s="95" t="s">
        <v>2378</v>
      </c>
      <c r="R1401" s="100">
        <v>1</v>
      </c>
      <c r="S1401" s="100">
        <v>1</v>
      </c>
      <c r="T1401" s="95"/>
      <c r="U1401" s="95"/>
      <c r="V1401" s="95"/>
      <c r="W1401" s="95"/>
      <c r="X1401" s="96">
        <v>43217</v>
      </c>
      <c r="Y1401" s="96">
        <v>43228</v>
      </c>
      <c r="Z1401" s="96">
        <v>43238</v>
      </c>
      <c r="AA1401" s="96">
        <v>43250</v>
      </c>
      <c r="AB1401" s="96">
        <v>43252</v>
      </c>
      <c r="AC1401" s="232" t="s">
        <v>2484</v>
      </c>
      <c r="AD1401" s="121">
        <v>917243.5</v>
      </c>
      <c r="AE1401" s="113">
        <f t="shared" si="225"/>
        <v>0</v>
      </c>
      <c r="AF1401" s="74">
        <f t="shared" si="226"/>
        <v>0</v>
      </c>
      <c r="AG1401" s="74">
        <f t="shared" si="227"/>
        <v>0</v>
      </c>
      <c r="AH1401" s="74">
        <f t="shared" si="228"/>
        <v>0</v>
      </c>
      <c r="AI1401" s="74">
        <f t="shared" si="229"/>
        <v>1</v>
      </c>
      <c r="AJ1401" s="74">
        <f t="shared" si="230"/>
        <v>0</v>
      </c>
      <c r="AK1401" s="74">
        <f t="shared" si="231"/>
        <v>0</v>
      </c>
      <c r="AL1401" s="74">
        <f t="shared" si="232"/>
        <v>0</v>
      </c>
      <c r="AM1401" s="74">
        <f t="shared" si="233"/>
        <v>0</v>
      </c>
      <c r="AN1401" s="74">
        <f t="shared" si="234"/>
        <v>1</v>
      </c>
      <c r="AP1401" s="411" t="s">
        <v>3548</v>
      </c>
    </row>
    <row r="1402" spans="1:42" ht="31.5" hidden="1">
      <c r="A1402" s="68" t="s">
        <v>25</v>
      </c>
      <c r="B1402" s="68" t="s">
        <v>2481</v>
      </c>
      <c r="C1402" s="68">
        <v>300099</v>
      </c>
      <c r="D1402" s="70" t="s">
        <v>2486</v>
      </c>
      <c r="E1402" s="70" t="s">
        <v>2483</v>
      </c>
      <c r="F1402" s="71">
        <v>1</v>
      </c>
      <c r="G1402" s="72"/>
      <c r="H1402" s="80">
        <v>1</v>
      </c>
      <c r="I1402" s="80"/>
      <c r="J1402" s="80"/>
      <c r="K1402" s="73"/>
      <c r="L1402" s="73"/>
      <c r="M1402" s="72"/>
      <c r="N1402" s="73">
        <v>1328769.329353842</v>
      </c>
      <c r="O1402" s="68" t="s">
        <v>1901</v>
      </c>
      <c r="P1402" s="68">
        <v>2</v>
      </c>
      <c r="Q1402" s="95" t="s">
        <v>2378</v>
      </c>
      <c r="R1402" s="100">
        <v>1</v>
      </c>
      <c r="S1402" s="100">
        <v>1</v>
      </c>
      <c r="T1402" s="95"/>
      <c r="U1402" s="95"/>
      <c r="V1402" s="95"/>
      <c r="W1402" s="95"/>
      <c r="X1402" s="96">
        <v>43217</v>
      </c>
      <c r="Y1402" s="96">
        <v>43228</v>
      </c>
      <c r="Z1402" s="96">
        <v>43238</v>
      </c>
      <c r="AA1402" s="96">
        <v>43250</v>
      </c>
      <c r="AB1402" s="96">
        <v>43252</v>
      </c>
      <c r="AC1402" s="232" t="s">
        <v>2484</v>
      </c>
      <c r="AD1402" s="121">
        <v>1189731.25</v>
      </c>
      <c r="AE1402" s="113">
        <f t="shared" si="225"/>
        <v>0</v>
      </c>
      <c r="AF1402" s="74">
        <f t="shared" si="226"/>
        <v>0</v>
      </c>
      <c r="AG1402" s="74">
        <f t="shared" si="227"/>
        <v>0</v>
      </c>
      <c r="AH1402" s="74">
        <f t="shared" si="228"/>
        <v>0</v>
      </c>
      <c r="AI1402" s="74">
        <f t="shared" si="229"/>
        <v>1</v>
      </c>
      <c r="AJ1402" s="74">
        <f t="shared" si="230"/>
        <v>0</v>
      </c>
      <c r="AK1402" s="74">
        <f t="shared" si="231"/>
        <v>0</v>
      </c>
      <c r="AL1402" s="74">
        <f t="shared" si="232"/>
        <v>0</v>
      </c>
      <c r="AM1402" s="74">
        <f t="shared" si="233"/>
        <v>0</v>
      </c>
      <c r="AN1402" s="74">
        <f t="shared" si="234"/>
        <v>1</v>
      </c>
      <c r="AP1402" s="411" t="s">
        <v>3548</v>
      </c>
    </row>
    <row r="1403" spans="1:42" ht="31.5" hidden="1">
      <c r="A1403" s="68" t="s">
        <v>25</v>
      </c>
      <c r="B1403" s="68" t="s">
        <v>2481</v>
      </c>
      <c r="C1403" s="68">
        <v>101030</v>
      </c>
      <c r="D1403" s="70" t="s">
        <v>2487</v>
      </c>
      <c r="E1403" s="70" t="s">
        <v>2483</v>
      </c>
      <c r="F1403" s="71">
        <v>1</v>
      </c>
      <c r="G1403" s="72"/>
      <c r="H1403" s="80">
        <v>1</v>
      </c>
      <c r="I1403" s="80"/>
      <c r="J1403" s="80"/>
      <c r="K1403" s="73"/>
      <c r="L1403" s="73"/>
      <c r="M1403" s="72"/>
      <c r="N1403" s="73">
        <v>1051360.8415290273</v>
      </c>
      <c r="O1403" s="68" t="s">
        <v>1901</v>
      </c>
      <c r="P1403" s="68">
        <v>2</v>
      </c>
      <c r="Q1403" s="95" t="s">
        <v>2378</v>
      </c>
      <c r="R1403" s="100">
        <v>1</v>
      </c>
      <c r="S1403" s="100">
        <v>1</v>
      </c>
      <c r="T1403" s="95"/>
      <c r="U1403" s="95"/>
      <c r="V1403" s="95"/>
      <c r="W1403" s="95"/>
      <c r="X1403" s="96">
        <v>43217</v>
      </c>
      <c r="Y1403" s="96">
        <v>43228</v>
      </c>
      <c r="Z1403" s="96">
        <v>43238</v>
      </c>
      <c r="AA1403" s="96">
        <v>43250</v>
      </c>
      <c r="AB1403" s="96">
        <v>43252</v>
      </c>
      <c r="AC1403" s="232" t="s">
        <v>2484</v>
      </c>
      <c r="AD1403" s="121">
        <v>925785.69</v>
      </c>
      <c r="AE1403" s="113">
        <f t="shared" si="225"/>
        <v>0</v>
      </c>
      <c r="AF1403" s="74">
        <f t="shared" si="226"/>
        <v>0</v>
      </c>
      <c r="AG1403" s="74">
        <f t="shared" si="227"/>
        <v>0</v>
      </c>
      <c r="AH1403" s="74">
        <f t="shared" si="228"/>
        <v>0</v>
      </c>
      <c r="AI1403" s="74">
        <f t="shared" si="229"/>
        <v>1</v>
      </c>
      <c r="AJ1403" s="74">
        <f t="shared" si="230"/>
        <v>0</v>
      </c>
      <c r="AK1403" s="74">
        <f t="shared" si="231"/>
        <v>0</v>
      </c>
      <c r="AL1403" s="74">
        <f t="shared" si="232"/>
        <v>0</v>
      </c>
      <c r="AM1403" s="74">
        <f t="shared" si="233"/>
        <v>0</v>
      </c>
      <c r="AN1403" s="74">
        <f t="shared" si="234"/>
        <v>1</v>
      </c>
      <c r="AP1403" s="411" t="s">
        <v>3548</v>
      </c>
    </row>
    <row r="1404" spans="1:42" ht="25.5" hidden="1" customHeight="1">
      <c r="A1404" s="68" t="s">
        <v>25</v>
      </c>
      <c r="B1404" s="68" t="s">
        <v>99</v>
      </c>
      <c r="C1404" s="68">
        <v>300395</v>
      </c>
      <c r="D1404" s="70" t="s">
        <v>2488</v>
      </c>
      <c r="E1404" s="70" t="s">
        <v>101</v>
      </c>
      <c r="F1404" s="71">
        <v>5</v>
      </c>
      <c r="G1404" s="72"/>
      <c r="H1404" s="80">
        <v>1</v>
      </c>
      <c r="I1404" s="80"/>
      <c r="J1404" s="80"/>
      <c r="K1404" s="73"/>
      <c r="L1404" s="73"/>
      <c r="M1404" s="72"/>
      <c r="N1404" s="73">
        <v>1068477.8500000001</v>
      </c>
      <c r="O1404" s="68" t="s">
        <v>1901</v>
      </c>
      <c r="P1404" s="68">
        <v>2</v>
      </c>
      <c r="Q1404" s="163" t="s">
        <v>2378</v>
      </c>
      <c r="R1404" s="354">
        <v>1</v>
      </c>
      <c r="S1404" s="123">
        <v>1</v>
      </c>
      <c r="T1404" s="311" t="s">
        <v>3507</v>
      </c>
      <c r="U1404" s="311" t="s">
        <v>3508</v>
      </c>
      <c r="V1404" s="311"/>
      <c r="W1404" s="311"/>
      <c r="X1404" s="330">
        <v>43135</v>
      </c>
      <c r="Y1404" s="330">
        <v>43377</v>
      </c>
      <c r="Z1404" s="311" t="s">
        <v>3509</v>
      </c>
      <c r="AA1404" s="330">
        <v>43286</v>
      </c>
      <c r="AB1404" s="330">
        <v>43409</v>
      </c>
      <c r="AC1404" s="319" t="s">
        <v>3506</v>
      </c>
      <c r="AD1404" s="339">
        <v>957618.51</v>
      </c>
      <c r="AE1404" s="113">
        <f t="shared" si="225"/>
        <v>0</v>
      </c>
      <c r="AF1404" s="74">
        <f t="shared" si="226"/>
        <v>0</v>
      </c>
      <c r="AG1404" s="74">
        <f t="shared" si="227"/>
        <v>0</v>
      </c>
      <c r="AH1404" s="74">
        <f t="shared" si="228"/>
        <v>0</v>
      </c>
      <c r="AI1404" s="74">
        <f t="shared" si="229"/>
        <v>1</v>
      </c>
      <c r="AJ1404" s="74">
        <f t="shared" si="230"/>
        <v>0</v>
      </c>
      <c r="AK1404" s="74">
        <f t="shared" si="231"/>
        <v>0</v>
      </c>
      <c r="AL1404" s="74">
        <f t="shared" si="232"/>
        <v>0</v>
      </c>
      <c r="AM1404" s="74">
        <f t="shared" si="233"/>
        <v>0</v>
      </c>
      <c r="AN1404" s="74">
        <f t="shared" si="234"/>
        <v>1</v>
      </c>
      <c r="AP1404" s="411" t="s">
        <v>3548</v>
      </c>
    </row>
    <row r="1405" spans="1:42" ht="25.5" hidden="1" customHeight="1">
      <c r="A1405" s="68" t="s">
        <v>25</v>
      </c>
      <c r="B1405" s="68" t="s">
        <v>99</v>
      </c>
      <c r="C1405" s="68">
        <v>500007</v>
      </c>
      <c r="D1405" s="70" t="s">
        <v>2489</v>
      </c>
      <c r="E1405" s="70" t="s">
        <v>101</v>
      </c>
      <c r="F1405" s="71">
        <v>5</v>
      </c>
      <c r="G1405" s="72"/>
      <c r="H1405" s="80">
        <v>1</v>
      </c>
      <c r="I1405" s="80"/>
      <c r="J1405" s="80"/>
      <c r="K1405" s="73"/>
      <c r="L1405" s="73"/>
      <c r="M1405" s="72"/>
      <c r="N1405" s="73">
        <v>913475.77</v>
      </c>
      <c r="O1405" s="68" t="s">
        <v>1901</v>
      </c>
      <c r="P1405" s="68">
        <v>2</v>
      </c>
      <c r="Q1405" s="163" t="s">
        <v>2378</v>
      </c>
      <c r="R1405" s="354">
        <v>1</v>
      </c>
      <c r="S1405" s="123">
        <v>1</v>
      </c>
      <c r="T1405" s="311" t="s">
        <v>3507</v>
      </c>
      <c r="U1405" s="311" t="s">
        <v>3508</v>
      </c>
      <c r="V1405" s="311"/>
      <c r="W1405" s="311"/>
      <c r="X1405" s="330">
        <v>43135</v>
      </c>
      <c r="Y1405" s="330">
        <v>43377</v>
      </c>
      <c r="Z1405" s="311" t="s">
        <v>3509</v>
      </c>
      <c r="AA1405" s="330">
        <v>43286</v>
      </c>
      <c r="AB1405" s="330">
        <v>43409</v>
      </c>
      <c r="AC1405" s="319" t="s">
        <v>3506</v>
      </c>
      <c r="AD1405" s="339">
        <v>843045.43</v>
      </c>
      <c r="AE1405" s="113">
        <f t="shared" si="225"/>
        <v>0</v>
      </c>
      <c r="AF1405" s="74">
        <f t="shared" si="226"/>
        <v>0</v>
      </c>
      <c r="AG1405" s="74">
        <f t="shared" si="227"/>
        <v>0</v>
      </c>
      <c r="AH1405" s="74">
        <f t="shared" si="228"/>
        <v>0</v>
      </c>
      <c r="AI1405" s="74">
        <f t="shared" si="229"/>
        <v>1</v>
      </c>
      <c r="AJ1405" s="74">
        <f t="shared" si="230"/>
        <v>0</v>
      </c>
      <c r="AK1405" s="74">
        <f t="shared" si="231"/>
        <v>0</v>
      </c>
      <c r="AL1405" s="74">
        <f t="shared" si="232"/>
        <v>0</v>
      </c>
      <c r="AM1405" s="74">
        <f t="shared" si="233"/>
        <v>0</v>
      </c>
      <c r="AN1405" s="74">
        <f t="shared" si="234"/>
        <v>1</v>
      </c>
      <c r="AP1405" s="411" t="s">
        <v>3548</v>
      </c>
    </row>
    <row r="1406" spans="1:42" ht="20.25" hidden="1" customHeight="1">
      <c r="A1406" s="68" t="s">
        <v>12</v>
      </c>
      <c r="B1406" s="69" t="s">
        <v>42</v>
      </c>
      <c r="C1406" s="68">
        <v>500077</v>
      </c>
      <c r="D1406" s="70" t="s">
        <v>2490</v>
      </c>
      <c r="E1406" s="70" t="s">
        <v>240</v>
      </c>
      <c r="F1406" s="71">
        <v>2</v>
      </c>
      <c r="G1406" s="72"/>
      <c r="H1406" s="69">
        <v>1</v>
      </c>
      <c r="I1406" s="80">
        <v>1218106.74</v>
      </c>
      <c r="J1406" s="80" t="s">
        <v>2491</v>
      </c>
      <c r="K1406" s="73"/>
      <c r="L1406" s="73"/>
      <c r="M1406" s="72"/>
      <c r="N1406" s="73">
        <v>1218106.74</v>
      </c>
      <c r="O1406" s="68" t="s">
        <v>1901</v>
      </c>
      <c r="P1406" s="68">
        <v>2</v>
      </c>
      <c r="Q1406" s="163" t="s">
        <v>2378</v>
      </c>
      <c r="R1406" s="381">
        <v>1</v>
      </c>
      <c r="S1406" s="381">
        <v>1</v>
      </c>
      <c r="T1406" s="95"/>
      <c r="U1406" s="95"/>
      <c r="V1406" s="95"/>
      <c r="W1406" s="95"/>
      <c r="X1406" s="95"/>
      <c r="Y1406" s="95"/>
      <c r="Z1406" s="95"/>
      <c r="AA1406" s="95"/>
      <c r="AB1406" s="95"/>
      <c r="AC1406" s="95"/>
      <c r="AD1406" s="95"/>
      <c r="AE1406" s="113">
        <f t="shared" si="225"/>
        <v>0</v>
      </c>
      <c r="AF1406" s="74">
        <f t="shared" si="226"/>
        <v>0</v>
      </c>
      <c r="AG1406" s="74">
        <f t="shared" si="227"/>
        <v>0</v>
      </c>
      <c r="AH1406" s="74">
        <f t="shared" si="228"/>
        <v>0</v>
      </c>
      <c r="AI1406" s="74">
        <f t="shared" si="229"/>
        <v>1</v>
      </c>
      <c r="AJ1406" s="74">
        <f t="shared" si="230"/>
        <v>0</v>
      </c>
      <c r="AK1406" s="74">
        <f t="shared" si="231"/>
        <v>0</v>
      </c>
      <c r="AL1406" s="74">
        <f t="shared" si="232"/>
        <v>0</v>
      </c>
      <c r="AM1406" s="74">
        <f t="shared" si="233"/>
        <v>0</v>
      </c>
      <c r="AN1406" s="74">
        <f t="shared" si="234"/>
        <v>1</v>
      </c>
    </row>
    <row r="1407" spans="1:42" ht="15.75" hidden="1">
      <c r="A1407" s="68" t="s">
        <v>12</v>
      </c>
      <c r="B1407" s="69" t="s">
        <v>42</v>
      </c>
      <c r="C1407" s="68">
        <v>300500</v>
      </c>
      <c r="D1407" s="70" t="s">
        <v>2492</v>
      </c>
      <c r="E1407" s="70" t="s">
        <v>245</v>
      </c>
      <c r="F1407" s="71">
        <v>3</v>
      </c>
      <c r="G1407" s="72"/>
      <c r="H1407" s="69">
        <v>1</v>
      </c>
      <c r="I1407" s="80"/>
      <c r="J1407" s="80"/>
      <c r="K1407" s="73"/>
      <c r="L1407" s="73"/>
      <c r="M1407" s="72"/>
      <c r="N1407" s="73">
        <v>1648463.28</v>
      </c>
      <c r="O1407" s="68" t="s">
        <v>1901</v>
      </c>
      <c r="P1407" s="68">
        <v>2</v>
      </c>
      <c r="Q1407" s="163" t="s">
        <v>2378</v>
      </c>
      <c r="R1407" s="381">
        <v>1</v>
      </c>
      <c r="S1407" s="381">
        <v>1</v>
      </c>
      <c r="T1407" s="95"/>
      <c r="U1407" s="95"/>
      <c r="V1407" s="95"/>
      <c r="W1407" s="95"/>
      <c r="X1407" s="95"/>
      <c r="Y1407" s="95"/>
      <c r="Z1407" s="95"/>
      <c r="AA1407" s="95"/>
      <c r="AB1407" s="95"/>
      <c r="AC1407" s="95"/>
      <c r="AD1407" s="95"/>
      <c r="AE1407" s="113">
        <f t="shared" si="225"/>
        <v>0</v>
      </c>
      <c r="AF1407" s="74">
        <f t="shared" si="226"/>
        <v>0</v>
      </c>
      <c r="AG1407" s="74">
        <f t="shared" si="227"/>
        <v>0</v>
      </c>
      <c r="AH1407" s="74">
        <f t="shared" si="228"/>
        <v>0</v>
      </c>
      <c r="AI1407" s="74">
        <f t="shared" si="229"/>
        <v>1</v>
      </c>
      <c r="AJ1407" s="74">
        <f t="shared" si="230"/>
        <v>0</v>
      </c>
      <c r="AK1407" s="74">
        <f t="shared" si="231"/>
        <v>0</v>
      </c>
      <c r="AL1407" s="74">
        <f t="shared" si="232"/>
        <v>0</v>
      </c>
      <c r="AM1407" s="74">
        <f t="shared" si="233"/>
        <v>0</v>
      </c>
      <c r="AN1407" s="74">
        <f t="shared" si="234"/>
        <v>1</v>
      </c>
    </row>
    <row r="1408" spans="1:42" ht="15.75" hidden="1">
      <c r="A1408" s="68" t="s">
        <v>12</v>
      </c>
      <c r="B1408" s="69" t="s">
        <v>42</v>
      </c>
      <c r="C1408" s="68">
        <v>300612</v>
      </c>
      <c r="D1408" s="70" t="s">
        <v>2493</v>
      </c>
      <c r="E1408" s="70" t="s">
        <v>64</v>
      </c>
      <c r="F1408" s="71">
        <v>4</v>
      </c>
      <c r="G1408" s="72"/>
      <c r="H1408" s="69">
        <v>1</v>
      </c>
      <c r="I1408" s="80"/>
      <c r="J1408" s="80"/>
      <c r="K1408" s="73"/>
      <c r="L1408" s="73"/>
      <c r="M1408" s="72"/>
      <c r="N1408" s="73">
        <v>825152.88</v>
      </c>
      <c r="O1408" s="68" t="s">
        <v>1901</v>
      </c>
      <c r="P1408" s="68">
        <v>2</v>
      </c>
      <c r="Q1408" s="163" t="s">
        <v>2378</v>
      </c>
      <c r="R1408" s="381">
        <v>1</v>
      </c>
      <c r="S1408" s="381">
        <v>1</v>
      </c>
      <c r="T1408" s="95"/>
      <c r="U1408" s="95"/>
      <c r="V1408" s="95"/>
      <c r="W1408" s="95"/>
      <c r="X1408" s="95"/>
      <c r="Y1408" s="95"/>
      <c r="Z1408" s="95"/>
      <c r="AA1408" s="95"/>
      <c r="AB1408" s="95"/>
      <c r="AC1408" s="95"/>
      <c r="AD1408" s="95"/>
      <c r="AE1408" s="113">
        <f t="shared" si="225"/>
        <v>0</v>
      </c>
      <c r="AF1408" s="74">
        <f t="shared" si="226"/>
        <v>0</v>
      </c>
      <c r="AG1408" s="74">
        <f t="shared" si="227"/>
        <v>0</v>
      </c>
      <c r="AH1408" s="74">
        <f t="shared" si="228"/>
        <v>0</v>
      </c>
      <c r="AI1408" s="74">
        <f t="shared" si="229"/>
        <v>1</v>
      </c>
      <c r="AJ1408" s="74">
        <f t="shared" si="230"/>
        <v>0</v>
      </c>
      <c r="AK1408" s="74">
        <f t="shared" si="231"/>
        <v>0</v>
      </c>
      <c r="AL1408" s="74">
        <f t="shared" si="232"/>
        <v>0</v>
      </c>
      <c r="AM1408" s="74">
        <f t="shared" si="233"/>
        <v>0</v>
      </c>
      <c r="AN1408" s="74">
        <f t="shared" si="234"/>
        <v>1</v>
      </c>
    </row>
    <row r="1409" spans="1:42" ht="15.75" hidden="1">
      <c r="A1409" s="68" t="s">
        <v>12</v>
      </c>
      <c r="B1409" s="69" t="s">
        <v>42</v>
      </c>
      <c r="C1409" s="68">
        <v>300571</v>
      </c>
      <c r="D1409" s="70" t="s">
        <v>2494</v>
      </c>
      <c r="E1409" s="70" t="s">
        <v>67</v>
      </c>
      <c r="F1409" s="71">
        <v>4</v>
      </c>
      <c r="G1409" s="72"/>
      <c r="H1409" s="69">
        <v>1</v>
      </c>
      <c r="I1409" s="80"/>
      <c r="J1409" s="80"/>
      <c r="K1409" s="73"/>
      <c r="L1409" s="73"/>
      <c r="M1409" s="72"/>
      <c r="N1409" s="73">
        <v>967178.23999999999</v>
      </c>
      <c r="O1409" s="68" t="s">
        <v>1901</v>
      </c>
      <c r="P1409" s="68">
        <v>2</v>
      </c>
      <c r="Q1409" s="163" t="s">
        <v>2378</v>
      </c>
      <c r="R1409" s="381">
        <v>1</v>
      </c>
      <c r="S1409" s="381">
        <v>1</v>
      </c>
      <c r="T1409" s="95"/>
      <c r="U1409" s="95"/>
      <c r="V1409" s="95"/>
      <c r="W1409" s="95"/>
      <c r="X1409" s="95"/>
      <c r="Y1409" s="95"/>
      <c r="Z1409" s="95"/>
      <c r="AA1409" s="95"/>
      <c r="AB1409" s="95"/>
      <c r="AC1409" s="95"/>
      <c r="AD1409" s="95"/>
      <c r="AE1409" s="113">
        <f t="shared" si="225"/>
        <v>0</v>
      </c>
      <c r="AF1409" s="74">
        <f t="shared" si="226"/>
        <v>0</v>
      </c>
      <c r="AG1409" s="74">
        <f t="shared" si="227"/>
        <v>0</v>
      </c>
      <c r="AH1409" s="74">
        <f t="shared" si="228"/>
        <v>0</v>
      </c>
      <c r="AI1409" s="74">
        <f t="shared" si="229"/>
        <v>1</v>
      </c>
      <c r="AJ1409" s="74">
        <f t="shared" si="230"/>
        <v>0</v>
      </c>
      <c r="AK1409" s="74">
        <f t="shared" si="231"/>
        <v>0</v>
      </c>
      <c r="AL1409" s="74">
        <f t="shared" si="232"/>
        <v>0</v>
      </c>
      <c r="AM1409" s="74">
        <f t="shared" si="233"/>
        <v>0</v>
      </c>
      <c r="AN1409" s="74">
        <f t="shared" si="234"/>
        <v>1</v>
      </c>
    </row>
    <row r="1410" spans="1:42" ht="15.75" hidden="1">
      <c r="A1410" s="68" t="s">
        <v>12</v>
      </c>
      <c r="B1410" s="69" t="s">
        <v>42</v>
      </c>
      <c r="C1410" s="68">
        <v>500092</v>
      </c>
      <c r="D1410" s="70" t="s">
        <v>2495</v>
      </c>
      <c r="E1410" s="70" t="s">
        <v>67</v>
      </c>
      <c r="F1410" s="71">
        <v>4</v>
      </c>
      <c r="G1410" s="72"/>
      <c r="H1410" s="69">
        <v>1</v>
      </c>
      <c r="I1410" s="80"/>
      <c r="J1410" s="80"/>
      <c r="K1410" s="73"/>
      <c r="L1410" s="73"/>
      <c r="M1410" s="72"/>
      <c r="N1410" s="73">
        <v>1127436.31</v>
      </c>
      <c r="O1410" s="68" t="s">
        <v>1901</v>
      </c>
      <c r="P1410" s="68">
        <v>2</v>
      </c>
      <c r="Q1410" s="163" t="s">
        <v>2378</v>
      </c>
      <c r="R1410" s="381">
        <v>1</v>
      </c>
      <c r="S1410" s="381">
        <v>1</v>
      </c>
      <c r="T1410" s="95"/>
      <c r="U1410" s="95"/>
      <c r="V1410" s="95"/>
      <c r="W1410" s="95"/>
      <c r="X1410" s="95"/>
      <c r="Y1410" s="95"/>
      <c r="Z1410" s="95"/>
      <c r="AA1410" s="95"/>
      <c r="AB1410" s="95"/>
      <c r="AC1410" s="95"/>
      <c r="AD1410" s="95"/>
      <c r="AE1410" s="113">
        <f t="shared" si="225"/>
        <v>0</v>
      </c>
      <c r="AF1410" s="74">
        <f t="shared" si="226"/>
        <v>0</v>
      </c>
      <c r="AG1410" s="74">
        <f t="shared" si="227"/>
        <v>0</v>
      </c>
      <c r="AH1410" s="74">
        <f t="shared" si="228"/>
        <v>0</v>
      </c>
      <c r="AI1410" s="74">
        <f t="shared" si="229"/>
        <v>1</v>
      </c>
      <c r="AJ1410" s="74">
        <f t="shared" si="230"/>
        <v>0</v>
      </c>
      <c r="AK1410" s="74">
        <f t="shared" si="231"/>
        <v>0</v>
      </c>
      <c r="AL1410" s="74">
        <f t="shared" si="232"/>
        <v>0</v>
      </c>
      <c r="AM1410" s="74">
        <f t="shared" si="233"/>
        <v>0</v>
      </c>
      <c r="AN1410" s="74">
        <f t="shared" si="234"/>
        <v>1</v>
      </c>
    </row>
    <row r="1411" spans="1:42" ht="31.5" hidden="1">
      <c r="A1411" s="68" t="s">
        <v>12</v>
      </c>
      <c r="B1411" s="69" t="s">
        <v>20</v>
      </c>
      <c r="C1411" s="68"/>
      <c r="D1411" s="70" t="s">
        <v>2496</v>
      </c>
      <c r="E1411" s="70" t="s">
        <v>2497</v>
      </c>
      <c r="F1411" s="71">
        <v>3</v>
      </c>
      <c r="G1411" s="72"/>
      <c r="H1411" s="69">
        <v>1</v>
      </c>
      <c r="I1411" s="80"/>
      <c r="J1411" s="80"/>
      <c r="K1411" s="73"/>
      <c r="L1411" s="73"/>
      <c r="M1411" s="72"/>
      <c r="N1411" s="73">
        <v>440825.28</v>
      </c>
      <c r="O1411" s="68" t="s">
        <v>1901</v>
      </c>
      <c r="P1411" s="68">
        <v>2</v>
      </c>
      <c r="Q1411" s="163" t="s">
        <v>2378</v>
      </c>
      <c r="R1411" s="354"/>
      <c r="S1411" s="383">
        <v>1</v>
      </c>
      <c r="T1411" s="95"/>
      <c r="U1411" s="95"/>
      <c r="V1411" s="95"/>
      <c r="W1411" s="95"/>
      <c r="X1411" s="95"/>
      <c r="Y1411" s="95"/>
      <c r="Z1411" s="95"/>
      <c r="AA1411" s="95"/>
      <c r="AB1411" s="95"/>
      <c r="AC1411" s="95"/>
      <c r="AD1411" s="95"/>
      <c r="AE1411" s="113">
        <f t="shared" si="225"/>
        <v>0</v>
      </c>
      <c r="AF1411" s="74">
        <f t="shared" si="226"/>
        <v>0</v>
      </c>
      <c r="AG1411" s="74">
        <f t="shared" si="227"/>
        <v>0</v>
      </c>
      <c r="AH1411" s="74">
        <f t="shared" si="228"/>
        <v>0</v>
      </c>
      <c r="AI1411" s="74">
        <f t="shared" si="229"/>
        <v>1</v>
      </c>
      <c r="AJ1411" s="74">
        <f t="shared" si="230"/>
        <v>0</v>
      </c>
      <c r="AK1411" s="74">
        <f t="shared" si="231"/>
        <v>0</v>
      </c>
      <c r="AL1411" s="74">
        <f t="shared" si="232"/>
        <v>0</v>
      </c>
      <c r="AM1411" s="74">
        <f t="shared" si="233"/>
        <v>0</v>
      </c>
      <c r="AN1411" s="74">
        <f t="shared" si="234"/>
        <v>1</v>
      </c>
    </row>
    <row r="1412" spans="1:42" ht="15.75" hidden="1">
      <c r="A1412" s="68" t="s">
        <v>1207</v>
      </c>
      <c r="B1412" s="68" t="s">
        <v>1219</v>
      </c>
      <c r="C1412" s="68">
        <v>300680</v>
      </c>
      <c r="D1412" s="70" t="s">
        <v>2498</v>
      </c>
      <c r="E1412" s="70" t="s">
        <v>2499</v>
      </c>
      <c r="F1412" s="71">
        <v>0</v>
      </c>
      <c r="G1412" s="72"/>
      <c r="H1412" s="80">
        <v>1</v>
      </c>
      <c r="I1412" s="80"/>
      <c r="J1412" s="80"/>
      <c r="K1412" s="73"/>
      <c r="L1412" s="73"/>
      <c r="M1412" s="72"/>
      <c r="N1412" s="73">
        <v>2088109.79</v>
      </c>
      <c r="O1412" s="68" t="s">
        <v>1901</v>
      </c>
      <c r="P1412" s="68">
        <v>2</v>
      </c>
      <c r="Q1412" s="95" t="s">
        <v>2378</v>
      </c>
      <c r="R1412" s="123">
        <v>1</v>
      </c>
      <c r="S1412" s="123">
        <v>1</v>
      </c>
      <c r="T1412" s="95"/>
      <c r="U1412" s="95"/>
      <c r="V1412" s="95"/>
      <c r="W1412" s="95"/>
      <c r="X1412" s="95"/>
      <c r="Y1412" s="95"/>
      <c r="Z1412" s="95"/>
      <c r="AA1412" s="95"/>
      <c r="AB1412" s="95"/>
      <c r="AC1412" s="95"/>
      <c r="AD1412" s="95"/>
      <c r="AE1412" s="113">
        <f t="shared" si="225"/>
        <v>0</v>
      </c>
      <c r="AF1412" s="74">
        <f t="shared" si="226"/>
        <v>0</v>
      </c>
      <c r="AG1412" s="74">
        <f t="shared" si="227"/>
        <v>0</v>
      </c>
      <c r="AH1412" s="74">
        <f t="shared" si="228"/>
        <v>0</v>
      </c>
      <c r="AI1412" s="74">
        <f t="shared" si="229"/>
        <v>1</v>
      </c>
      <c r="AJ1412" s="74">
        <f t="shared" si="230"/>
        <v>0</v>
      </c>
      <c r="AK1412" s="74">
        <f t="shared" si="231"/>
        <v>0</v>
      </c>
      <c r="AL1412" s="74">
        <f t="shared" si="232"/>
        <v>0</v>
      </c>
      <c r="AM1412" s="74">
        <f t="shared" si="233"/>
        <v>0</v>
      </c>
      <c r="AN1412" s="74">
        <f t="shared" si="234"/>
        <v>1</v>
      </c>
      <c r="AP1412" s="359" t="s">
        <v>3548</v>
      </c>
    </row>
    <row r="1413" spans="1:42" ht="15.75" hidden="1">
      <c r="A1413" s="68" t="s">
        <v>1207</v>
      </c>
      <c r="B1413" s="68" t="s">
        <v>1219</v>
      </c>
      <c r="C1413" s="68">
        <v>300690</v>
      </c>
      <c r="D1413" s="70" t="s">
        <v>2500</v>
      </c>
      <c r="E1413" s="70" t="s">
        <v>2499</v>
      </c>
      <c r="F1413" s="71">
        <v>0</v>
      </c>
      <c r="G1413" s="72"/>
      <c r="H1413" s="80">
        <v>1</v>
      </c>
      <c r="I1413" s="80"/>
      <c r="J1413" s="80"/>
      <c r="K1413" s="73"/>
      <c r="L1413" s="73"/>
      <c r="M1413" s="72"/>
      <c r="N1413" s="73">
        <v>2088109.79</v>
      </c>
      <c r="O1413" s="68" t="s">
        <v>1901</v>
      </c>
      <c r="P1413" s="68">
        <v>2</v>
      </c>
      <c r="Q1413" s="283" t="s">
        <v>2378</v>
      </c>
      <c r="R1413" s="123">
        <v>1</v>
      </c>
      <c r="S1413" s="123">
        <v>1</v>
      </c>
      <c r="T1413" s="95"/>
      <c r="U1413" s="95"/>
      <c r="V1413" s="95"/>
      <c r="W1413" s="95"/>
      <c r="X1413" s="95"/>
      <c r="Y1413" s="95"/>
      <c r="Z1413" s="95"/>
      <c r="AA1413" s="95"/>
      <c r="AB1413" s="95"/>
      <c r="AC1413" s="95"/>
      <c r="AD1413" s="95"/>
      <c r="AE1413" s="113">
        <f t="shared" si="225"/>
        <v>0</v>
      </c>
      <c r="AF1413" s="74">
        <f t="shared" si="226"/>
        <v>0</v>
      </c>
      <c r="AG1413" s="74">
        <f t="shared" si="227"/>
        <v>0</v>
      </c>
      <c r="AH1413" s="74">
        <f t="shared" si="228"/>
        <v>0</v>
      </c>
      <c r="AI1413" s="74">
        <f t="shared" si="229"/>
        <v>1</v>
      </c>
      <c r="AJ1413" s="74">
        <f t="shared" si="230"/>
        <v>0</v>
      </c>
      <c r="AK1413" s="74">
        <f t="shared" si="231"/>
        <v>0</v>
      </c>
      <c r="AL1413" s="74">
        <f t="shared" si="232"/>
        <v>0</v>
      </c>
      <c r="AM1413" s="74">
        <f t="shared" si="233"/>
        <v>0</v>
      </c>
      <c r="AN1413" s="74">
        <f t="shared" si="234"/>
        <v>1</v>
      </c>
      <c r="AP1413" s="359" t="s">
        <v>3548</v>
      </c>
    </row>
    <row r="1414" spans="1:42" ht="15.75" hidden="1">
      <c r="A1414" s="68" t="s">
        <v>1207</v>
      </c>
      <c r="B1414" s="68" t="s">
        <v>1219</v>
      </c>
      <c r="C1414" s="68">
        <v>300682</v>
      </c>
      <c r="D1414" s="70" t="s">
        <v>2501</v>
      </c>
      <c r="E1414" s="70" t="s">
        <v>1221</v>
      </c>
      <c r="F1414" s="71">
        <v>0</v>
      </c>
      <c r="G1414" s="72"/>
      <c r="H1414" s="80">
        <v>1</v>
      </c>
      <c r="I1414" s="80"/>
      <c r="J1414" s="80"/>
      <c r="K1414" s="73"/>
      <c r="L1414" s="73"/>
      <c r="M1414" s="72"/>
      <c r="N1414" s="73">
        <v>2077387.33</v>
      </c>
      <c r="O1414" s="68" t="s">
        <v>1901</v>
      </c>
      <c r="P1414" s="68">
        <v>2</v>
      </c>
      <c r="Q1414" s="283" t="s">
        <v>2378</v>
      </c>
      <c r="R1414" s="123">
        <v>1</v>
      </c>
      <c r="S1414" s="123">
        <v>1</v>
      </c>
      <c r="T1414" s="95"/>
      <c r="U1414" s="95"/>
      <c r="V1414" s="95"/>
      <c r="W1414" s="95"/>
      <c r="X1414" s="95"/>
      <c r="Y1414" s="95"/>
      <c r="Z1414" s="95"/>
      <c r="AA1414" s="95"/>
      <c r="AB1414" s="95"/>
      <c r="AC1414" s="95"/>
      <c r="AD1414" s="95"/>
      <c r="AE1414" s="113">
        <f t="shared" si="225"/>
        <v>0</v>
      </c>
      <c r="AF1414" s="74">
        <f t="shared" si="226"/>
        <v>0</v>
      </c>
      <c r="AG1414" s="74">
        <f t="shared" si="227"/>
        <v>0</v>
      </c>
      <c r="AH1414" s="74">
        <f t="shared" si="228"/>
        <v>0</v>
      </c>
      <c r="AI1414" s="74">
        <f t="shared" si="229"/>
        <v>1</v>
      </c>
      <c r="AJ1414" s="74">
        <f t="shared" si="230"/>
        <v>0</v>
      </c>
      <c r="AK1414" s="74">
        <f t="shared" si="231"/>
        <v>0</v>
      </c>
      <c r="AL1414" s="74">
        <f t="shared" si="232"/>
        <v>0</v>
      </c>
      <c r="AM1414" s="74">
        <f t="shared" si="233"/>
        <v>0</v>
      </c>
      <c r="AN1414" s="74">
        <f t="shared" si="234"/>
        <v>1</v>
      </c>
      <c r="AP1414" s="359" t="s">
        <v>3548</v>
      </c>
    </row>
    <row r="1415" spans="1:42" ht="15.75" hidden="1">
      <c r="A1415" s="68" t="s">
        <v>1207</v>
      </c>
      <c r="B1415" s="68" t="s">
        <v>1219</v>
      </c>
      <c r="C1415" s="68">
        <v>306501</v>
      </c>
      <c r="D1415" s="70" t="s">
        <v>2502</v>
      </c>
      <c r="E1415" s="70" t="s">
        <v>1225</v>
      </c>
      <c r="F1415" s="71">
        <v>0</v>
      </c>
      <c r="G1415" s="72"/>
      <c r="H1415" s="80">
        <v>1</v>
      </c>
      <c r="I1415" s="80"/>
      <c r="J1415" s="80"/>
      <c r="K1415" s="73"/>
      <c r="L1415" s="73"/>
      <c r="M1415" s="72"/>
      <c r="N1415" s="73">
        <v>2088109.79</v>
      </c>
      <c r="O1415" s="68" t="s">
        <v>1901</v>
      </c>
      <c r="P1415" s="68">
        <v>2</v>
      </c>
      <c r="Q1415" s="283" t="s">
        <v>2378</v>
      </c>
      <c r="R1415" s="123">
        <v>1</v>
      </c>
      <c r="S1415" s="123">
        <v>1</v>
      </c>
      <c r="T1415" s="95"/>
      <c r="U1415" s="95"/>
      <c r="V1415" s="95"/>
      <c r="W1415" s="95"/>
      <c r="X1415" s="95"/>
      <c r="Y1415" s="95"/>
      <c r="Z1415" s="95"/>
      <c r="AA1415" s="95"/>
      <c r="AB1415" s="95"/>
      <c r="AC1415" s="95"/>
      <c r="AD1415" s="95"/>
      <c r="AE1415" s="113">
        <f t="shared" si="225"/>
        <v>0</v>
      </c>
      <c r="AF1415" s="74">
        <f t="shared" si="226"/>
        <v>0</v>
      </c>
      <c r="AG1415" s="74">
        <f t="shared" si="227"/>
        <v>0</v>
      </c>
      <c r="AH1415" s="74">
        <f t="shared" si="228"/>
        <v>0</v>
      </c>
      <c r="AI1415" s="74">
        <f t="shared" si="229"/>
        <v>1</v>
      </c>
      <c r="AJ1415" s="74">
        <f t="shared" si="230"/>
        <v>0</v>
      </c>
      <c r="AK1415" s="74">
        <f t="shared" si="231"/>
        <v>0</v>
      </c>
      <c r="AL1415" s="74">
        <f t="shared" si="232"/>
        <v>0</v>
      </c>
      <c r="AM1415" s="74">
        <f t="shared" si="233"/>
        <v>0</v>
      </c>
      <c r="AN1415" s="74">
        <f t="shared" si="234"/>
        <v>1</v>
      </c>
      <c r="AP1415" s="359" t="s">
        <v>3548</v>
      </c>
    </row>
    <row r="1416" spans="1:42" ht="15.75" hidden="1">
      <c r="A1416" s="68" t="s">
        <v>1207</v>
      </c>
      <c r="B1416" s="68" t="s">
        <v>1219</v>
      </c>
      <c r="C1416" s="68">
        <v>300685</v>
      </c>
      <c r="D1416" s="70" t="s">
        <v>2503</v>
      </c>
      <c r="E1416" s="70" t="s">
        <v>2504</v>
      </c>
      <c r="F1416" s="71">
        <v>0</v>
      </c>
      <c r="G1416" s="72"/>
      <c r="H1416" s="80">
        <v>1</v>
      </c>
      <c r="I1416" s="80"/>
      <c r="J1416" s="80"/>
      <c r="K1416" s="73"/>
      <c r="L1416" s="73"/>
      <c r="M1416" s="72"/>
      <c r="N1416" s="73">
        <v>2064302.23</v>
      </c>
      <c r="O1416" s="68" t="s">
        <v>1901</v>
      </c>
      <c r="P1416" s="68">
        <v>2</v>
      </c>
      <c r="Q1416" s="283" t="s">
        <v>2378</v>
      </c>
      <c r="R1416" s="123">
        <v>1</v>
      </c>
      <c r="S1416" s="123">
        <v>1</v>
      </c>
      <c r="T1416" s="95"/>
      <c r="U1416" s="95"/>
      <c r="V1416" s="95"/>
      <c r="W1416" s="95"/>
      <c r="X1416" s="95"/>
      <c r="Y1416" s="95"/>
      <c r="Z1416" s="95"/>
      <c r="AA1416" s="95"/>
      <c r="AB1416" s="95"/>
      <c r="AC1416" s="95"/>
      <c r="AD1416" s="95"/>
      <c r="AE1416" s="113">
        <f t="shared" si="225"/>
        <v>0</v>
      </c>
      <c r="AF1416" s="74">
        <f t="shared" si="226"/>
        <v>0</v>
      </c>
      <c r="AG1416" s="74">
        <f t="shared" si="227"/>
        <v>0</v>
      </c>
      <c r="AH1416" s="74">
        <f t="shared" si="228"/>
        <v>0</v>
      </c>
      <c r="AI1416" s="74">
        <f t="shared" si="229"/>
        <v>1</v>
      </c>
      <c r="AJ1416" s="74">
        <f t="shared" si="230"/>
        <v>0</v>
      </c>
      <c r="AK1416" s="74">
        <f t="shared" si="231"/>
        <v>0</v>
      </c>
      <c r="AL1416" s="74">
        <f t="shared" si="232"/>
        <v>0</v>
      </c>
      <c r="AM1416" s="74">
        <f t="shared" si="233"/>
        <v>0</v>
      </c>
      <c r="AN1416" s="74">
        <f t="shared" si="234"/>
        <v>1</v>
      </c>
      <c r="AP1416" s="359" t="s">
        <v>3548</v>
      </c>
    </row>
    <row r="1417" spans="1:42" ht="45" hidden="1">
      <c r="A1417" s="68" t="s">
        <v>1207</v>
      </c>
      <c r="B1417" s="68" t="s">
        <v>1208</v>
      </c>
      <c r="C1417" s="68">
        <v>306606</v>
      </c>
      <c r="D1417" s="70" t="s">
        <v>2505</v>
      </c>
      <c r="E1417" s="70" t="s">
        <v>2506</v>
      </c>
      <c r="F1417" s="71">
        <v>1</v>
      </c>
      <c r="G1417" s="72"/>
      <c r="H1417" s="80">
        <v>1</v>
      </c>
      <c r="I1417" s="80"/>
      <c r="J1417" s="80"/>
      <c r="K1417" s="73"/>
      <c r="L1417" s="73"/>
      <c r="M1417" s="72"/>
      <c r="N1417" s="73">
        <v>3272047.49</v>
      </c>
      <c r="O1417" s="68" t="s">
        <v>1901</v>
      </c>
      <c r="P1417" s="68">
        <v>2</v>
      </c>
      <c r="Q1417" s="283" t="s">
        <v>2378</v>
      </c>
      <c r="R1417" s="100">
        <v>1</v>
      </c>
      <c r="S1417" s="123">
        <v>1</v>
      </c>
      <c r="T1417" s="98">
        <v>43350</v>
      </c>
      <c r="U1417" s="95"/>
      <c r="V1417" s="95"/>
      <c r="W1417" s="95"/>
      <c r="X1417" s="117" t="s">
        <v>2507</v>
      </c>
      <c r="Y1417" s="98">
        <v>43223</v>
      </c>
      <c r="Z1417" s="98">
        <v>43241</v>
      </c>
      <c r="AA1417" s="98">
        <v>43255</v>
      </c>
      <c r="AB1417" s="98">
        <v>43285</v>
      </c>
      <c r="AC1417" s="114" t="s">
        <v>2130</v>
      </c>
      <c r="AD1417" s="134">
        <v>3247080.92</v>
      </c>
      <c r="AE1417" s="113">
        <f t="shared" si="225"/>
        <v>0</v>
      </c>
      <c r="AF1417" s="74">
        <f t="shared" si="226"/>
        <v>0</v>
      </c>
      <c r="AG1417" s="74">
        <f t="shared" si="227"/>
        <v>0</v>
      </c>
      <c r="AH1417" s="74">
        <f t="shared" si="228"/>
        <v>0</v>
      </c>
      <c r="AI1417" s="74">
        <f t="shared" si="229"/>
        <v>1</v>
      </c>
      <c r="AJ1417" s="74">
        <f t="shared" si="230"/>
        <v>0</v>
      </c>
      <c r="AK1417" s="74">
        <f t="shared" si="231"/>
        <v>0</v>
      </c>
      <c r="AL1417" s="74">
        <f t="shared" si="232"/>
        <v>0</v>
      </c>
      <c r="AM1417" s="74">
        <f t="shared" si="233"/>
        <v>0</v>
      </c>
      <c r="AN1417" s="74">
        <f t="shared" si="234"/>
        <v>1</v>
      </c>
      <c r="AP1417" s="359" t="s">
        <v>3548</v>
      </c>
    </row>
    <row r="1418" spans="1:42" ht="15.75" hidden="1">
      <c r="A1418" s="68" t="s">
        <v>1207</v>
      </c>
      <c r="B1418" s="68" t="s">
        <v>2508</v>
      </c>
      <c r="C1418" s="68">
        <v>306711</v>
      </c>
      <c r="D1418" s="70" t="s">
        <v>2509</v>
      </c>
      <c r="E1418" s="70" t="s">
        <v>2510</v>
      </c>
      <c r="F1418" s="71">
        <v>1</v>
      </c>
      <c r="G1418" s="72"/>
      <c r="H1418" s="80">
        <v>1</v>
      </c>
      <c r="I1418" s="80"/>
      <c r="J1418" s="80"/>
      <c r="K1418" s="73"/>
      <c r="L1418" s="73"/>
      <c r="M1418" s="72"/>
      <c r="N1418" s="73">
        <v>5985580.6799999997</v>
      </c>
      <c r="O1418" s="68" t="s">
        <v>1901</v>
      </c>
      <c r="P1418" s="68">
        <v>2</v>
      </c>
      <c r="Q1418" s="283" t="s">
        <v>2378</v>
      </c>
      <c r="R1418" s="100">
        <v>1</v>
      </c>
      <c r="S1418" s="123">
        <v>1</v>
      </c>
      <c r="T1418" s="233">
        <f t="shared" ref="T1418:T1422" si="235">AB1418+120+4</f>
        <v>43491</v>
      </c>
      <c r="U1418" s="110"/>
      <c r="V1418" s="110"/>
      <c r="W1418" s="110"/>
      <c r="X1418" s="234">
        <v>43311</v>
      </c>
      <c r="Y1418" s="234">
        <v>43318</v>
      </c>
      <c r="Z1418" s="234">
        <v>43332</v>
      </c>
      <c r="AA1418" s="235">
        <v>43346</v>
      </c>
      <c r="AB1418" s="235">
        <v>43367</v>
      </c>
      <c r="AC1418" s="122" t="s">
        <v>3037</v>
      </c>
      <c r="AD1418" s="236">
        <v>5060899.37</v>
      </c>
      <c r="AE1418" s="113">
        <f t="shared" si="225"/>
        <v>0</v>
      </c>
      <c r="AF1418" s="74">
        <f t="shared" si="226"/>
        <v>0</v>
      </c>
      <c r="AG1418" s="74">
        <f t="shared" si="227"/>
        <v>0</v>
      </c>
      <c r="AH1418" s="74">
        <f t="shared" si="228"/>
        <v>0</v>
      </c>
      <c r="AI1418" s="74">
        <f t="shared" si="229"/>
        <v>1</v>
      </c>
      <c r="AJ1418" s="74">
        <f t="shared" si="230"/>
        <v>0</v>
      </c>
      <c r="AK1418" s="74">
        <f t="shared" si="231"/>
        <v>0</v>
      </c>
      <c r="AL1418" s="74">
        <f t="shared" si="232"/>
        <v>0</v>
      </c>
      <c r="AM1418" s="74">
        <f t="shared" si="233"/>
        <v>0</v>
      </c>
      <c r="AN1418" s="74">
        <f t="shared" si="234"/>
        <v>1</v>
      </c>
      <c r="AP1418" s="359" t="s">
        <v>3548</v>
      </c>
    </row>
    <row r="1419" spans="1:42" ht="15.75" hidden="1">
      <c r="A1419" s="68" t="s">
        <v>1207</v>
      </c>
      <c r="B1419" s="68" t="s">
        <v>2508</v>
      </c>
      <c r="C1419" s="68">
        <v>300755</v>
      </c>
      <c r="D1419" s="70" t="s">
        <v>2511</v>
      </c>
      <c r="E1419" s="70" t="s">
        <v>645</v>
      </c>
      <c r="F1419" s="71">
        <v>1</v>
      </c>
      <c r="G1419" s="72"/>
      <c r="H1419" s="80">
        <v>1</v>
      </c>
      <c r="I1419" s="80"/>
      <c r="J1419" s="80"/>
      <c r="K1419" s="73"/>
      <c r="L1419" s="73"/>
      <c r="M1419" s="72"/>
      <c r="N1419" s="73">
        <v>3732220.36</v>
      </c>
      <c r="O1419" s="68" t="s">
        <v>1901</v>
      </c>
      <c r="P1419" s="68">
        <v>2</v>
      </c>
      <c r="Q1419" s="283" t="s">
        <v>2378</v>
      </c>
      <c r="R1419" s="100">
        <v>1</v>
      </c>
      <c r="S1419" s="123">
        <v>1</v>
      </c>
      <c r="T1419" s="233">
        <f t="shared" si="235"/>
        <v>43492</v>
      </c>
      <c r="U1419" s="110"/>
      <c r="V1419" s="110"/>
      <c r="W1419" s="110"/>
      <c r="X1419" s="234">
        <v>43311</v>
      </c>
      <c r="Y1419" s="234">
        <v>43318</v>
      </c>
      <c r="Z1419" s="234">
        <v>43332</v>
      </c>
      <c r="AA1419" s="235">
        <v>43346</v>
      </c>
      <c r="AB1419" s="235">
        <v>43368</v>
      </c>
      <c r="AC1419" s="122" t="s">
        <v>3038</v>
      </c>
      <c r="AD1419" s="236">
        <v>3342196.08</v>
      </c>
      <c r="AE1419" s="113">
        <f t="shared" si="225"/>
        <v>0</v>
      </c>
      <c r="AF1419" s="74">
        <f t="shared" si="226"/>
        <v>0</v>
      </c>
      <c r="AG1419" s="74">
        <f t="shared" si="227"/>
        <v>0</v>
      </c>
      <c r="AH1419" s="74">
        <f t="shared" si="228"/>
        <v>0</v>
      </c>
      <c r="AI1419" s="74">
        <f t="shared" si="229"/>
        <v>1</v>
      </c>
      <c r="AJ1419" s="74">
        <f t="shared" si="230"/>
        <v>0</v>
      </c>
      <c r="AK1419" s="74">
        <f t="shared" si="231"/>
        <v>0</v>
      </c>
      <c r="AL1419" s="74">
        <f t="shared" si="232"/>
        <v>0</v>
      </c>
      <c r="AM1419" s="74">
        <f t="shared" si="233"/>
        <v>0</v>
      </c>
      <c r="AN1419" s="74">
        <f t="shared" si="234"/>
        <v>1</v>
      </c>
      <c r="AP1419" s="359" t="s">
        <v>3548</v>
      </c>
    </row>
    <row r="1420" spans="1:42" ht="15.75" hidden="1">
      <c r="A1420" s="68" t="s">
        <v>1207</v>
      </c>
      <c r="B1420" s="68" t="s">
        <v>2508</v>
      </c>
      <c r="C1420" s="68">
        <v>300756</v>
      </c>
      <c r="D1420" s="70" t="s">
        <v>2512</v>
      </c>
      <c r="E1420" s="70" t="s">
        <v>645</v>
      </c>
      <c r="F1420" s="71">
        <v>1</v>
      </c>
      <c r="G1420" s="72"/>
      <c r="H1420" s="80">
        <v>1</v>
      </c>
      <c r="I1420" s="80"/>
      <c r="J1420" s="80"/>
      <c r="K1420" s="73"/>
      <c r="L1420" s="73"/>
      <c r="M1420" s="72"/>
      <c r="N1420" s="73">
        <v>3027526.83</v>
      </c>
      <c r="O1420" s="68" t="s">
        <v>1901</v>
      </c>
      <c r="P1420" s="68">
        <v>2</v>
      </c>
      <c r="Q1420" s="283" t="s">
        <v>2378</v>
      </c>
      <c r="R1420" s="100">
        <v>1</v>
      </c>
      <c r="S1420" s="123">
        <v>1</v>
      </c>
      <c r="T1420" s="233">
        <f t="shared" si="235"/>
        <v>43492</v>
      </c>
      <c r="U1420" s="110"/>
      <c r="V1420" s="110"/>
      <c r="W1420" s="110"/>
      <c r="X1420" s="234">
        <v>43311</v>
      </c>
      <c r="Y1420" s="234">
        <v>43318</v>
      </c>
      <c r="Z1420" s="234">
        <v>43332</v>
      </c>
      <c r="AA1420" s="235">
        <v>43346</v>
      </c>
      <c r="AB1420" s="235">
        <v>43368</v>
      </c>
      <c r="AC1420" s="122" t="s">
        <v>3038</v>
      </c>
      <c r="AD1420" s="236">
        <v>2768984.18</v>
      </c>
      <c r="AE1420" s="113">
        <f t="shared" si="225"/>
        <v>0</v>
      </c>
      <c r="AF1420" s="74">
        <f t="shared" si="226"/>
        <v>0</v>
      </c>
      <c r="AG1420" s="74">
        <f t="shared" si="227"/>
        <v>0</v>
      </c>
      <c r="AH1420" s="74">
        <f t="shared" si="228"/>
        <v>0</v>
      </c>
      <c r="AI1420" s="74">
        <f t="shared" si="229"/>
        <v>1</v>
      </c>
      <c r="AJ1420" s="74">
        <f t="shared" si="230"/>
        <v>0</v>
      </c>
      <c r="AK1420" s="74">
        <f t="shared" si="231"/>
        <v>0</v>
      </c>
      <c r="AL1420" s="74">
        <f t="shared" si="232"/>
        <v>0</v>
      </c>
      <c r="AM1420" s="74">
        <f t="shared" si="233"/>
        <v>0</v>
      </c>
      <c r="AN1420" s="74">
        <f t="shared" si="234"/>
        <v>1</v>
      </c>
      <c r="AP1420" s="359" t="s">
        <v>3548</v>
      </c>
    </row>
    <row r="1421" spans="1:42" ht="15.75" hidden="1">
      <c r="A1421" s="68" t="s">
        <v>1207</v>
      </c>
      <c r="B1421" s="68" t="s">
        <v>2508</v>
      </c>
      <c r="C1421" s="68">
        <v>300741</v>
      </c>
      <c r="D1421" s="70" t="s">
        <v>2513</v>
      </c>
      <c r="E1421" s="70" t="s">
        <v>2514</v>
      </c>
      <c r="F1421" s="71">
        <v>2</v>
      </c>
      <c r="G1421" s="72"/>
      <c r="H1421" s="80">
        <v>1</v>
      </c>
      <c r="I1421" s="80"/>
      <c r="J1421" s="80"/>
      <c r="K1421" s="73"/>
      <c r="L1421" s="73"/>
      <c r="M1421" s="72"/>
      <c r="N1421" s="73">
        <v>4117936.44</v>
      </c>
      <c r="O1421" s="68" t="s">
        <v>1901</v>
      </c>
      <c r="P1421" s="68">
        <v>2</v>
      </c>
      <c r="Q1421" s="283" t="s">
        <v>2378</v>
      </c>
      <c r="R1421" s="100">
        <v>1</v>
      </c>
      <c r="S1421" s="123">
        <v>1</v>
      </c>
      <c r="T1421" s="233">
        <f t="shared" si="235"/>
        <v>43491</v>
      </c>
      <c r="U1421" s="110"/>
      <c r="V1421" s="110"/>
      <c r="W1421" s="110"/>
      <c r="X1421" s="234">
        <v>43311</v>
      </c>
      <c r="Y1421" s="234">
        <v>43318</v>
      </c>
      <c r="Z1421" s="234">
        <v>43332</v>
      </c>
      <c r="AA1421" s="235">
        <v>43346</v>
      </c>
      <c r="AB1421" s="235">
        <v>43367</v>
      </c>
      <c r="AC1421" s="122" t="s">
        <v>3037</v>
      </c>
      <c r="AD1421" s="236">
        <v>3482904.82</v>
      </c>
      <c r="AE1421" s="113">
        <f t="shared" si="225"/>
        <v>0</v>
      </c>
      <c r="AF1421" s="74">
        <f t="shared" si="226"/>
        <v>0</v>
      </c>
      <c r="AG1421" s="74">
        <f t="shared" si="227"/>
        <v>0</v>
      </c>
      <c r="AH1421" s="74">
        <f t="shared" si="228"/>
        <v>0</v>
      </c>
      <c r="AI1421" s="74">
        <f t="shared" si="229"/>
        <v>1</v>
      </c>
      <c r="AJ1421" s="74">
        <f t="shared" si="230"/>
        <v>0</v>
      </c>
      <c r="AK1421" s="74">
        <f t="shared" si="231"/>
        <v>0</v>
      </c>
      <c r="AL1421" s="74">
        <f t="shared" si="232"/>
        <v>0</v>
      </c>
      <c r="AM1421" s="74">
        <f t="shared" si="233"/>
        <v>0</v>
      </c>
      <c r="AN1421" s="74">
        <f t="shared" si="234"/>
        <v>1</v>
      </c>
      <c r="AP1421" s="359" t="s">
        <v>3548</v>
      </c>
    </row>
    <row r="1422" spans="1:42" ht="15.75" hidden="1">
      <c r="A1422" s="68" t="s">
        <v>1207</v>
      </c>
      <c r="B1422" s="68" t="s">
        <v>2508</v>
      </c>
      <c r="C1422" s="68">
        <v>300773</v>
      </c>
      <c r="D1422" s="70" t="s">
        <v>2515</v>
      </c>
      <c r="E1422" s="70" t="s">
        <v>2516</v>
      </c>
      <c r="F1422" s="71">
        <v>3</v>
      </c>
      <c r="G1422" s="72"/>
      <c r="H1422" s="80">
        <v>1</v>
      </c>
      <c r="I1422" s="80"/>
      <c r="J1422" s="80"/>
      <c r="K1422" s="73"/>
      <c r="L1422" s="73"/>
      <c r="M1422" s="72"/>
      <c r="N1422" s="73">
        <v>3003849.46</v>
      </c>
      <c r="O1422" s="68" t="s">
        <v>1901</v>
      </c>
      <c r="P1422" s="68">
        <v>2</v>
      </c>
      <c r="Q1422" s="283" t="s">
        <v>2378</v>
      </c>
      <c r="R1422" s="100">
        <v>1</v>
      </c>
      <c r="S1422" s="123">
        <v>1</v>
      </c>
      <c r="T1422" s="233">
        <f t="shared" si="235"/>
        <v>43491</v>
      </c>
      <c r="U1422" s="110"/>
      <c r="V1422" s="110"/>
      <c r="W1422" s="110"/>
      <c r="X1422" s="234">
        <v>43311</v>
      </c>
      <c r="Y1422" s="234">
        <v>43318</v>
      </c>
      <c r="Z1422" s="234">
        <v>43332</v>
      </c>
      <c r="AA1422" s="235">
        <v>43346</v>
      </c>
      <c r="AB1422" s="235">
        <v>43367</v>
      </c>
      <c r="AC1422" s="122" t="s">
        <v>3037</v>
      </c>
      <c r="AD1422" s="236">
        <v>2543748.2200000002</v>
      </c>
      <c r="AE1422" s="113">
        <f t="shared" si="225"/>
        <v>0</v>
      </c>
      <c r="AF1422" s="74">
        <f t="shared" si="226"/>
        <v>0</v>
      </c>
      <c r="AG1422" s="74">
        <f t="shared" si="227"/>
        <v>0</v>
      </c>
      <c r="AH1422" s="74">
        <f t="shared" si="228"/>
        <v>0</v>
      </c>
      <c r="AI1422" s="74">
        <f t="shared" si="229"/>
        <v>1</v>
      </c>
      <c r="AJ1422" s="74">
        <f t="shared" si="230"/>
        <v>0</v>
      </c>
      <c r="AK1422" s="74">
        <f t="shared" si="231"/>
        <v>0</v>
      </c>
      <c r="AL1422" s="74">
        <f t="shared" si="232"/>
        <v>0</v>
      </c>
      <c r="AM1422" s="74">
        <f t="shared" si="233"/>
        <v>0</v>
      </c>
      <c r="AN1422" s="74">
        <f t="shared" si="234"/>
        <v>1</v>
      </c>
      <c r="AP1422" s="359" t="s">
        <v>3548</v>
      </c>
    </row>
    <row r="1423" spans="1:42" ht="15.75" hidden="1">
      <c r="A1423" s="68" t="s">
        <v>1207</v>
      </c>
      <c r="B1423" s="68" t="s">
        <v>2517</v>
      </c>
      <c r="C1423" s="68">
        <v>301045</v>
      </c>
      <c r="D1423" s="70" t="s">
        <v>2518</v>
      </c>
      <c r="E1423" s="70" t="s">
        <v>2519</v>
      </c>
      <c r="F1423" s="68">
        <v>3</v>
      </c>
      <c r="G1423" s="68"/>
      <c r="H1423" s="68">
        <v>1</v>
      </c>
      <c r="I1423" s="68"/>
      <c r="J1423" s="68"/>
      <c r="K1423" s="68"/>
      <c r="L1423" s="68"/>
      <c r="M1423" s="68"/>
      <c r="N1423" s="73">
        <v>2498371.7400000002</v>
      </c>
      <c r="O1423" s="68" t="s">
        <v>1901</v>
      </c>
      <c r="P1423" s="68">
        <v>2</v>
      </c>
      <c r="Q1423" s="283" t="s">
        <v>2378</v>
      </c>
      <c r="R1423" s="100">
        <v>1</v>
      </c>
      <c r="S1423" s="123">
        <v>1</v>
      </c>
      <c r="T1423" s="95"/>
      <c r="U1423" s="95"/>
      <c r="V1423" s="95"/>
      <c r="W1423" s="95"/>
      <c r="X1423" s="95"/>
      <c r="Y1423" s="95"/>
      <c r="Z1423" s="95"/>
      <c r="AA1423" s="95"/>
      <c r="AB1423" s="95"/>
      <c r="AC1423" s="95"/>
      <c r="AD1423" s="95"/>
      <c r="AE1423" s="113">
        <f t="shared" si="225"/>
        <v>0</v>
      </c>
      <c r="AF1423" s="74">
        <f t="shared" si="226"/>
        <v>0</v>
      </c>
      <c r="AG1423" s="74">
        <f t="shared" si="227"/>
        <v>0</v>
      </c>
      <c r="AH1423" s="74">
        <f t="shared" si="228"/>
        <v>0</v>
      </c>
      <c r="AI1423" s="74">
        <f t="shared" si="229"/>
        <v>1</v>
      </c>
      <c r="AJ1423" s="74">
        <f t="shared" si="230"/>
        <v>0</v>
      </c>
      <c r="AK1423" s="74">
        <f t="shared" si="231"/>
        <v>0</v>
      </c>
      <c r="AL1423" s="74">
        <f t="shared" si="232"/>
        <v>0</v>
      </c>
      <c r="AM1423" s="74">
        <f t="shared" si="233"/>
        <v>0</v>
      </c>
      <c r="AN1423" s="74">
        <f t="shared" si="234"/>
        <v>1</v>
      </c>
      <c r="AP1423" s="359" t="s">
        <v>3548</v>
      </c>
    </row>
    <row r="1424" spans="1:42" ht="31.5" hidden="1">
      <c r="A1424" s="68" t="s">
        <v>1207</v>
      </c>
      <c r="B1424" s="68" t="s">
        <v>2520</v>
      </c>
      <c r="C1424" s="68">
        <v>500630</v>
      </c>
      <c r="D1424" s="70" t="s">
        <v>2521</v>
      </c>
      <c r="E1424" s="70" t="s">
        <v>2522</v>
      </c>
      <c r="F1424" s="71">
        <v>2</v>
      </c>
      <c r="G1424" s="72"/>
      <c r="H1424" s="80">
        <v>1</v>
      </c>
      <c r="I1424" s="80"/>
      <c r="J1424" s="80"/>
      <c r="K1424" s="73"/>
      <c r="L1424" s="73"/>
      <c r="M1424" s="72"/>
      <c r="N1424" s="73">
        <v>752305.07</v>
      </c>
      <c r="O1424" s="68" t="s">
        <v>1901</v>
      </c>
      <c r="P1424" s="68">
        <v>2</v>
      </c>
      <c r="Q1424" s="283" t="s">
        <v>2378</v>
      </c>
      <c r="R1424" s="100">
        <v>1</v>
      </c>
      <c r="S1424" s="123">
        <v>1</v>
      </c>
      <c r="T1424" s="95"/>
      <c r="U1424" s="95"/>
      <c r="V1424" s="95"/>
      <c r="W1424" s="95"/>
      <c r="X1424" s="95"/>
      <c r="Y1424" s="95"/>
      <c r="Z1424" s="95"/>
      <c r="AA1424" s="95"/>
      <c r="AB1424" s="95"/>
      <c r="AC1424" s="95"/>
      <c r="AD1424" s="95"/>
      <c r="AE1424" s="113">
        <f t="shared" si="225"/>
        <v>0</v>
      </c>
      <c r="AF1424" s="74">
        <f t="shared" si="226"/>
        <v>0</v>
      </c>
      <c r="AG1424" s="74">
        <f t="shared" si="227"/>
        <v>0</v>
      </c>
      <c r="AH1424" s="74">
        <f t="shared" si="228"/>
        <v>0</v>
      </c>
      <c r="AI1424" s="74">
        <f t="shared" si="229"/>
        <v>1</v>
      </c>
      <c r="AJ1424" s="74">
        <f t="shared" si="230"/>
        <v>0</v>
      </c>
      <c r="AK1424" s="74">
        <f t="shared" si="231"/>
        <v>0</v>
      </c>
      <c r="AL1424" s="74">
        <f t="shared" si="232"/>
        <v>0</v>
      </c>
      <c r="AM1424" s="74">
        <f t="shared" si="233"/>
        <v>0</v>
      </c>
      <c r="AN1424" s="74">
        <f t="shared" si="234"/>
        <v>1</v>
      </c>
      <c r="AP1424" s="359" t="s">
        <v>3548</v>
      </c>
    </row>
    <row r="1425" spans="1:42" ht="31.5" hidden="1">
      <c r="A1425" s="68" t="s">
        <v>1207</v>
      </c>
      <c r="B1425" s="68" t="s">
        <v>2520</v>
      </c>
      <c r="C1425" s="68">
        <v>322801</v>
      </c>
      <c r="D1425" s="70" t="s">
        <v>2523</v>
      </c>
      <c r="E1425" s="70" t="s">
        <v>2522</v>
      </c>
      <c r="F1425" s="71">
        <v>2</v>
      </c>
      <c r="G1425" s="72"/>
      <c r="H1425" s="80">
        <v>1</v>
      </c>
      <c r="I1425" s="80"/>
      <c r="J1425" s="80"/>
      <c r="K1425" s="73"/>
      <c r="L1425" s="73"/>
      <c r="M1425" s="72"/>
      <c r="N1425" s="73">
        <v>686281.39</v>
      </c>
      <c r="O1425" s="68" t="s">
        <v>1901</v>
      </c>
      <c r="P1425" s="68">
        <v>2</v>
      </c>
      <c r="Q1425" s="283" t="s">
        <v>2378</v>
      </c>
      <c r="R1425" s="100">
        <v>1</v>
      </c>
      <c r="S1425" s="123">
        <v>1</v>
      </c>
      <c r="T1425" s="95"/>
      <c r="U1425" s="95"/>
      <c r="V1425" s="95"/>
      <c r="W1425" s="95"/>
      <c r="X1425" s="95"/>
      <c r="Y1425" s="95"/>
      <c r="Z1425" s="95"/>
      <c r="AA1425" s="95"/>
      <c r="AB1425" s="95"/>
      <c r="AC1425" s="95"/>
      <c r="AD1425" s="95"/>
      <c r="AE1425" s="113">
        <f t="shared" si="225"/>
        <v>0</v>
      </c>
      <c r="AF1425" s="74">
        <f t="shared" si="226"/>
        <v>0</v>
      </c>
      <c r="AG1425" s="74">
        <f t="shared" si="227"/>
        <v>0</v>
      </c>
      <c r="AH1425" s="74">
        <f t="shared" si="228"/>
        <v>0</v>
      </c>
      <c r="AI1425" s="74">
        <f t="shared" si="229"/>
        <v>1</v>
      </c>
      <c r="AJ1425" s="74">
        <f t="shared" si="230"/>
        <v>0</v>
      </c>
      <c r="AK1425" s="74">
        <f t="shared" si="231"/>
        <v>0</v>
      </c>
      <c r="AL1425" s="74">
        <f t="shared" si="232"/>
        <v>0</v>
      </c>
      <c r="AM1425" s="74">
        <f t="shared" si="233"/>
        <v>0</v>
      </c>
      <c r="AN1425" s="74">
        <f t="shared" si="234"/>
        <v>1</v>
      </c>
      <c r="AP1425" s="359" t="s">
        <v>3548</v>
      </c>
    </row>
    <row r="1426" spans="1:42" ht="15.75" hidden="1">
      <c r="A1426" s="68" t="s">
        <v>1207</v>
      </c>
      <c r="B1426" s="68" t="s">
        <v>2524</v>
      </c>
      <c r="C1426" s="68">
        <v>300839</v>
      </c>
      <c r="D1426" s="70" t="s">
        <v>2525</v>
      </c>
      <c r="E1426" s="70" t="s">
        <v>2526</v>
      </c>
      <c r="F1426" s="71">
        <v>1</v>
      </c>
      <c r="G1426" s="72"/>
      <c r="H1426" s="80">
        <v>1</v>
      </c>
      <c r="I1426" s="80"/>
      <c r="J1426" s="80"/>
      <c r="K1426" s="73"/>
      <c r="L1426" s="73"/>
      <c r="M1426" s="72"/>
      <c r="N1426" s="73">
        <v>378620.37</v>
      </c>
      <c r="O1426" s="68" t="s">
        <v>1901</v>
      </c>
      <c r="P1426" s="68">
        <v>2</v>
      </c>
      <c r="Q1426" s="138" t="s">
        <v>2378</v>
      </c>
      <c r="R1426" s="123">
        <v>1</v>
      </c>
      <c r="S1426" s="123">
        <v>1</v>
      </c>
      <c r="T1426" s="95"/>
      <c r="U1426" s="95"/>
      <c r="V1426" s="95"/>
      <c r="W1426" s="95"/>
      <c r="X1426" s="95"/>
      <c r="Y1426" s="95"/>
      <c r="Z1426" s="95"/>
      <c r="AA1426" s="95"/>
      <c r="AB1426" s="95"/>
      <c r="AC1426" s="95"/>
      <c r="AD1426" s="95"/>
      <c r="AE1426" s="113">
        <f t="shared" si="225"/>
        <v>0</v>
      </c>
      <c r="AF1426" s="74">
        <f t="shared" si="226"/>
        <v>0</v>
      </c>
      <c r="AG1426" s="74">
        <f t="shared" si="227"/>
        <v>0</v>
      </c>
      <c r="AH1426" s="74">
        <f t="shared" si="228"/>
        <v>0</v>
      </c>
      <c r="AI1426" s="74">
        <f t="shared" si="229"/>
        <v>1</v>
      </c>
      <c r="AJ1426" s="74">
        <f t="shared" si="230"/>
        <v>0</v>
      </c>
      <c r="AK1426" s="74">
        <f t="shared" si="231"/>
        <v>0</v>
      </c>
      <c r="AL1426" s="74">
        <f t="shared" si="232"/>
        <v>0</v>
      </c>
      <c r="AM1426" s="74">
        <f t="shared" si="233"/>
        <v>0</v>
      </c>
      <c r="AN1426" s="74">
        <f t="shared" si="234"/>
        <v>1</v>
      </c>
      <c r="AP1426" s="359" t="s">
        <v>3548</v>
      </c>
    </row>
    <row r="1427" spans="1:42" ht="15.75" hidden="1">
      <c r="A1427" s="68" t="s">
        <v>1207</v>
      </c>
      <c r="B1427" s="68" t="s">
        <v>2524</v>
      </c>
      <c r="C1427" s="68">
        <v>300842</v>
      </c>
      <c r="D1427" s="70" t="s">
        <v>2527</v>
      </c>
      <c r="E1427" s="70" t="s">
        <v>2528</v>
      </c>
      <c r="F1427" s="71">
        <v>1</v>
      </c>
      <c r="G1427" s="72"/>
      <c r="H1427" s="80">
        <v>1</v>
      </c>
      <c r="I1427" s="80"/>
      <c r="J1427" s="80"/>
      <c r="K1427" s="73"/>
      <c r="L1427" s="73"/>
      <c r="M1427" s="72"/>
      <c r="N1427" s="73">
        <v>415294.65</v>
      </c>
      <c r="O1427" s="68" t="s">
        <v>1901</v>
      </c>
      <c r="P1427" s="68">
        <v>2</v>
      </c>
      <c r="Q1427" s="138" t="s">
        <v>2378</v>
      </c>
      <c r="R1427" s="123">
        <v>1</v>
      </c>
      <c r="S1427" s="123">
        <v>1</v>
      </c>
      <c r="T1427" s="95"/>
      <c r="U1427" s="95"/>
      <c r="V1427" s="95"/>
      <c r="W1427" s="95"/>
      <c r="X1427" s="95"/>
      <c r="Y1427" s="95"/>
      <c r="Z1427" s="95"/>
      <c r="AA1427" s="95"/>
      <c r="AB1427" s="95"/>
      <c r="AC1427" s="95"/>
      <c r="AD1427" s="95"/>
      <c r="AE1427" s="113">
        <f t="shared" si="225"/>
        <v>0</v>
      </c>
      <c r="AF1427" s="74">
        <f t="shared" si="226"/>
        <v>0</v>
      </c>
      <c r="AG1427" s="74">
        <f t="shared" si="227"/>
        <v>0</v>
      </c>
      <c r="AH1427" s="74">
        <f t="shared" si="228"/>
        <v>0</v>
      </c>
      <c r="AI1427" s="74">
        <f t="shared" si="229"/>
        <v>1</v>
      </c>
      <c r="AJ1427" s="74">
        <f t="shared" si="230"/>
        <v>0</v>
      </c>
      <c r="AK1427" s="74">
        <f t="shared" si="231"/>
        <v>0</v>
      </c>
      <c r="AL1427" s="74">
        <f t="shared" si="232"/>
        <v>0</v>
      </c>
      <c r="AM1427" s="74">
        <f t="shared" si="233"/>
        <v>0</v>
      </c>
      <c r="AN1427" s="74">
        <f t="shared" si="234"/>
        <v>1</v>
      </c>
      <c r="AP1427" s="359" t="s">
        <v>3548</v>
      </c>
    </row>
    <row r="1428" spans="1:42" ht="15.75" hidden="1">
      <c r="A1428" s="68" t="s">
        <v>1207</v>
      </c>
      <c r="B1428" s="68" t="s">
        <v>2524</v>
      </c>
      <c r="C1428" s="68">
        <v>300801</v>
      </c>
      <c r="D1428" s="70" t="s">
        <v>2529</v>
      </c>
      <c r="E1428" s="70" t="s">
        <v>2528</v>
      </c>
      <c r="F1428" s="71">
        <v>1</v>
      </c>
      <c r="G1428" s="72"/>
      <c r="H1428" s="80">
        <v>1</v>
      </c>
      <c r="I1428" s="80"/>
      <c r="J1428" s="80"/>
      <c r="K1428" s="73"/>
      <c r="L1428" s="73"/>
      <c r="M1428" s="72"/>
      <c r="N1428" s="73">
        <v>346345.28</v>
      </c>
      <c r="O1428" s="68" t="s">
        <v>1901</v>
      </c>
      <c r="P1428" s="68">
        <v>2</v>
      </c>
      <c r="Q1428" s="138" t="s">
        <v>2378</v>
      </c>
      <c r="R1428" s="123">
        <v>1</v>
      </c>
      <c r="S1428" s="123">
        <v>1</v>
      </c>
      <c r="T1428" s="95"/>
      <c r="U1428" s="95"/>
      <c r="V1428" s="95"/>
      <c r="W1428" s="95"/>
      <c r="X1428" s="95"/>
      <c r="Y1428" s="95"/>
      <c r="Z1428" s="95"/>
      <c r="AA1428" s="95"/>
      <c r="AB1428" s="95"/>
      <c r="AC1428" s="95"/>
      <c r="AD1428" s="95"/>
      <c r="AE1428" s="113">
        <f t="shared" si="225"/>
        <v>0</v>
      </c>
      <c r="AF1428" s="74">
        <f t="shared" si="226"/>
        <v>0</v>
      </c>
      <c r="AG1428" s="74">
        <f t="shared" si="227"/>
        <v>0</v>
      </c>
      <c r="AH1428" s="74">
        <f t="shared" si="228"/>
        <v>0</v>
      </c>
      <c r="AI1428" s="74">
        <f t="shared" si="229"/>
        <v>1</v>
      </c>
      <c r="AJ1428" s="74">
        <f t="shared" si="230"/>
        <v>0</v>
      </c>
      <c r="AK1428" s="74">
        <f t="shared" si="231"/>
        <v>0</v>
      </c>
      <c r="AL1428" s="74">
        <f t="shared" si="232"/>
        <v>0</v>
      </c>
      <c r="AM1428" s="74">
        <f t="shared" si="233"/>
        <v>0</v>
      </c>
      <c r="AN1428" s="74">
        <f t="shared" si="234"/>
        <v>1</v>
      </c>
      <c r="AP1428" s="359" t="s">
        <v>3548</v>
      </c>
    </row>
    <row r="1429" spans="1:42" ht="15.75" hidden="1">
      <c r="A1429" s="68" t="s">
        <v>1207</v>
      </c>
      <c r="B1429" s="68" t="s">
        <v>2524</v>
      </c>
      <c r="C1429" s="68"/>
      <c r="D1429" s="70" t="s">
        <v>2530</v>
      </c>
      <c r="E1429" s="70" t="s">
        <v>2528</v>
      </c>
      <c r="F1429" s="71">
        <v>1</v>
      </c>
      <c r="G1429" s="72"/>
      <c r="H1429" s="80">
        <v>1</v>
      </c>
      <c r="I1429" s="80"/>
      <c r="J1429" s="80"/>
      <c r="K1429" s="73"/>
      <c r="L1429" s="73"/>
      <c r="M1429" s="72"/>
      <c r="N1429" s="73">
        <v>508561.84</v>
      </c>
      <c r="O1429" s="68" t="s">
        <v>1901</v>
      </c>
      <c r="P1429" s="68">
        <v>2</v>
      </c>
      <c r="Q1429" s="138" t="s">
        <v>2378</v>
      </c>
      <c r="R1429" s="123">
        <v>1</v>
      </c>
      <c r="S1429" s="123">
        <v>1</v>
      </c>
      <c r="T1429" s="95"/>
      <c r="U1429" s="95"/>
      <c r="V1429" s="95"/>
      <c r="W1429" s="95"/>
      <c r="X1429" s="95"/>
      <c r="Y1429" s="95"/>
      <c r="Z1429" s="95"/>
      <c r="AA1429" s="95"/>
      <c r="AB1429" s="95"/>
      <c r="AC1429" s="95"/>
      <c r="AD1429" s="95"/>
      <c r="AE1429" s="113">
        <f t="shared" si="225"/>
        <v>0</v>
      </c>
      <c r="AF1429" s="74">
        <f t="shared" si="226"/>
        <v>0</v>
      </c>
      <c r="AG1429" s="74">
        <f t="shared" si="227"/>
        <v>0</v>
      </c>
      <c r="AH1429" s="74">
        <f t="shared" si="228"/>
        <v>0</v>
      </c>
      <c r="AI1429" s="74">
        <f t="shared" si="229"/>
        <v>1</v>
      </c>
      <c r="AJ1429" s="74">
        <f t="shared" si="230"/>
        <v>0</v>
      </c>
      <c r="AK1429" s="74">
        <f t="shared" si="231"/>
        <v>0</v>
      </c>
      <c r="AL1429" s="74">
        <f t="shared" si="232"/>
        <v>0</v>
      </c>
      <c r="AM1429" s="74">
        <f t="shared" si="233"/>
        <v>0</v>
      </c>
      <c r="AN1429" s="74">
        <f t="shared" si="234"/>
        <v>1</v>
      </c>
      <c r="AP1429" s="359" t="s">
        <v>3548</v>
      </c>
    </row>
    <row r="1430" spans="1:42" ht="15.75" hidden="1">
      <c r="A1430" s="68" t="s">
        <v>1207</v>
      </c>
      <c r="B1430" s="68" t="s">
        <v>2524</v>
      </c>
      <c r="C1430" s="68">
        <v>300803</v>
      </c>
      <c r="D1430" s="70" t="s">
        <v>2531</v>
      </c>
      <c r="E1430" s="70" t="s">
        <v>2528</v>
      </c>
      <c r="F1430" s="71">
        <v>1</v>
      </c>
      <c r="G1430" s="72"/>
      <c r="H1430" s="80">
        <v>1</v>
      </c>
      <c r="I1430" s="80"/>
      <c r="J1430" s="80"/>
      <c r="K1430" s="73"/>
      <c r="L1430" s="73"/>
      <c r="M1430" s="72"/>
      <c r="N1430" s="73">
        <v>268199.96999999997</v>
      </c>
      <c r="O1430" s="68" t="s">
        <v>1901</v>
      </c>
      <c r="P1430" s="68">
        <v>2</v>
      </c>
      <c r="Q1430" s="138" t="s">
        <v>2378</v>
      </c>
      <c r="R1430" s="123">
        <v>1</v>
      </c>
      <c r="S1430" s="123">
        <v>1</v>
      </c>
      <c r="T1430" s="95"/>
      <c r="U1430" s="95"/>
      <c r="V1430" s="95"/>
      <c r="W1430" s="95"/>
      <c r="X1430" s="95"/>
      <c r="Y1430" s="95"/>
      <c r="Z1430" s="95"/>
      <c r="AA1430" s="95"/>
      <c r="AB1430" s="95"/>
      <c r="AC1430" s="95"/>
      <c r="AD1430" s="95"/>
      <c r="AE1430" s="113">
        <f t="shared" si="225"/>
        <v>0</v>
      </c>
      <c r="AF1430" s="74">
        <f t="shared" si="226"/>
        <v>0</v>
      </c>
      <c r="AG1430" s="74">
        <f t="shared" si="227"/>
        <v>0</v>
      </c>
      <c r="AH1430" s="74">
        <f t="shared" si="228"/>
        <v>0</v>
      </c>
      <c r="AI1430" s="74">
        <f t="shared" si="229"/>
        <v>1</v>
      </c>
      <c r="AJ1430" s="74">
        <f t="shared" si="230"/>
        <v>0</v>
      </c>
      <c r="AK1430" s="74">
        <f t="shared" si="231"/>
        <v>0</v>
      </c>
      <c r="AL1430" s="74">
        <f t="shared" si="232"/>
        <v>0</v>
      </c>
      <c r="AM1430" s="74">
        <f t="shared" si="233"/>
        <v>0</v>
      </c>
      <c r="AN1430" s="74">
        <f t="shared" si="234"/>
        <v>1</v>
      </c>
      <c r="AP1430" s="359" t="s">
        <v>3548</v>
      </c>
    </row>
    <row r="1431" spans="1:42" ht="15.75" hidden="1">
      <c r="A1431" s="68" t="s">
        <v>1207</v>
      </c>
      <c r="B1431" s="68" t="s">
        <v>2524</v>
      </c>
      <c r="C1431" s="68">
        <v>300806</v>
      </c>
      <c r="D1431" s="70" t="s">
        <v>2532</v>
      </c>
      <c r="E1431" s="70" t="s">
        <v>2533</v>
      </c>
      <c r="F1431" s="71">
        <v>1</v>
      </c>
      <c r="G1431" s="72"/>
      <c r="H1431" s="80">
        <v>1</v>
      </c>
      <c r="I1431" s="80"/>
      <c r="J1431" s="80"/>
      <c r="K1431" s="73"/>
      <c r="L1431" s="73"/>
      <c r="M1431" s="72"/>
      <c r="N1431" s="73">
        <v>257461.33</v>
      </c>
      <c r="O1431" s="68" t="s">
        <v>1901</v>
      </c>
      <c r="P1431" s="68">
        <v>2</v>
      </c>
      <c r="Q1431" s="138" t="s">
        <v>2378</v>
      </c>
      <c r="R1431" s="123">
        <v>1</v>
      </c>
      <c r="S1431" s="123">
        <v>1</v>
      </c>
      <c r="T1431" s="95"/>
      <c r="U1431" s="95"/>
      <c r="V1431" s="95"/>
      <c r="W1431" s="95"/>
      <c r="X1431" s="95"/>
      <c r="Y1431" s="95"/>
      <c r="Z1431" s="95"/>
      <c r="AA1431" s="95"/>
      <c r="AB1431" s="95"/>
      <c r="AC1431" s="95"/>
      <c r="AD1431" s="95"/>
      <c r="AE1431" s="113">
        <f t="shared" ref="AE1431:AE1494" si="236">IF($Q1431="Reverted",1,0)</f>
        <v>0</v>
      </c>
      <c r="AF1431" s="74">
        <f t="shared" ref="AF1431:AF1494" si="237">IF($Q1431="Not yet started",1,0)</f>
        <v>0</v>
      </c>
      <c r="AG1431" s="74">
        <f t="shared" ref="AG1431:AG1494" si="238">IF($Q1431="Under Procurement",1,0)</f>
        <v>0</v>
      </c>
      <c r="AH1431" s="74">
        <f t="shared" ref="AH1431:AH1494" si="239">IF($Q1431="Ongoing",1,0)</f>
        <v>0</v>
      </c>
      <c r="AI1431" s="74">
        <f t="shared" ref="AI1431:AI1494" si="240">IF($Q1431="Completed",1,0)</f>
        <v>1</v>
      </c>
      <c r="AJ1431" s="74">
        <f t="shared" ref="AJ1431:AJ1494" si="241">IF($AE1431=1,$H1431,0)</f>
        <v>0</v>
      </c>
      <c r="AK1431" s="74">
        <f t="shared" ref="AK1431:AK1494" si="242">IF($AF1431=1,$H1431,0)</f>
        <v>0</v>
      </c>
      <c r="AL1431" s="74">
        <f t="shared" ref="AL1431:AL1494" si="243">IF($AG1431=1,$H1431,0)</f>
        <v>0</v>
      </c>
      <c r="AM1431" s="74">
        <f t="shared" ref="AM1431:AM1494" si="244">IF($AH1431=1,$H1431,0)</f>
        <v>0</v>
      </c>
      <c r="AN1431" s="74">
        <f t="shared" ref="AN1431:AN1494" si="245">IF($AI1431=1,$H1431,0)</f>
        <v>1</v>
      </c>
      <c r="AP1431" s="359" t="s">
        <v>3548</v>
      </c>
    </row>
    <row r="1432" spans="1:42" ht="15.75" hidden="1">
      <c r="A1432" s="68" t="s">
        <v>1207</v>
      </c>
      <c r="B1432" s="68" t="s">
        <v>2524</v>
      </c>
      <c r="C1432" s="68">
        <v>300869</v>
      </c>
      <c r="D1432" s="70" t="s">
        <v>2534</v>
      </c>
      <c r="E1432" s="70" t="s">
        <v>2533</v>
      </c>
      <c r="F1432" s="71">
        <v>1</v>
      </c>
      <c r="G1432" s="72"/>
      <c r="H1432" s="80">
        <v>1</v>
      </c>
      <c r="I1432" s="80"/>
      <c r="J1432" s="80"/>
      <c r="K1432" s="73"/>
      <c r="L1432" s="73"/>
      <c r="M1432" s="72"/>
      <c r="N1432" s="73">
        <v>305424.83</v>
      </c>
      <c r="O1432" s="68" t="s">
        <v>1901</v>
      </c>
      <c r="P1432" s="68">
        <v>2</v>
      </c>
      <c r="Q1432" s="138" t="s">
        <v>2378</v>
      </c>
      <c r="R1432" s="123">
        <v>1</v>
      </c>
      <c r="S1432" s="123">
        <v>1</v>
      </c>
      <c r="T1432" s="95"/>
      <c r="U1432" s="95"/>
      <c r="V1432" s="95"/>
      <c r="W1432" s="95"/>
      <c r="X1432" s="95"/>
      <c r="Y1432" s="95"/>
      <c r="Z1432" s="95"/>
      <c r="AA1432" s="95"/>
      <c r="AB1432" s="95"/>
      <c r="AC1432" s="95"/>
      <c r="AD1432" s="95"/>
      <c r="AE1432" s="113">
        <f t="shared" si="236"/>
        <v>0</v>
      </c>
      <c r="AF1432" s="74">
        <f t="shared" si="237"/>
        <v>0</v>
      </c>
      <c r="AG1432" s="74">
        <f t="shared" si="238"/>
        <v>0</v>
      </c>
      <c r="AH1432" s="74">
        <f t="shared" si="239"/>
        <v>0</v>
      </c>
      <c r="AI1432" s="74">
        <f t="shared" si="240"/>
        <v>1</v>
      </c>
      <c r="AJ1432" s="74">
        <f t="shared" si="241"/>
        <v>0</v>
      </c>
      <c r="AK1432" s="74">
        <f t="shared" si="242"/>
        <v>0</v>
      </c>
      <c r="AL1432" s="74">
        <f t="shared" si="243"/>
        <v>0</v>
      </c>
      <c r="AM1432" s="74">
        <f t="shared" si="244"/>
        <v>0</v>
      </c>
      <c r="AN1432" s="74">
        <f t="shared" si="245"/>
        <v>1</v>
      </c>
      <c r="AP1432" s="359" t="s">
        <v>3548</v>
      </c>
    </row>
    <row r="1433" spans="1:42" ht="15.75" hidden="1">
      <c r="A1433" s="68" t="s">
        <v>1207</v>
      </c>
      <c r="B1433" s="68" t="s">
        <v>2524</v>
      </c>
      <c r="C1433" s="68">
        <v>300837</v>
      </c>
      <c r="D1433" s="70" t="s">
        <v>2535</v>
      </c>
      <c r="E1433" s="70" t="s">
        <v>2536</v>
      </c>
      <c r="F1433" s="71">
        <v>1</v>
      </c>
      <c r="G1433" s="72"/>
      <c r="H1433" s="80">
        <v>1</v>
      </c>
      <c r="I1433" s="80"/>
      <c r="J1433" s="80"/>
      <c r="K1433" s="73"/>
      <c r="L1433" s="73"/>
      <c r="M1433" s="72"/>
      <c r="N1433" s="73">
        <v>334163.36</v>
      </c>
      <c r="O1433" s="68" t="s">
        <v>1901</v>
      </c>
      <c r="P1433" s="68">
        <v>2</v>
      </c>
      <c r="Q1433" s="138" t="s">
        <v>2378</v>
      </c>
      <c r="R1433" s="123">
        <v>1</v>
      </c>
      <c r="S1433" s="123">
        <v>1</v>
      </c>
      <c r="T1433" s="95"/>
      <c r="U1433" s="95"/>
      <c r="V1433" s="95"/>
      <c r="W1433" s="95"/>
      <c r="X1433" s="95"/>
      <c r="Y1433" s="95"/>
      <c r="Z1433" s="95"/>
      <c r="AA1433" s="95"/>
      <c r="AB1433" s="95"/>
      <c r="AC1433" s="95"/>
      <c r="AD1433" s="95"/>
      <c r="AE1433" s="113">
        <f t="shared" si="236"/>
        <v>0</v>
      </c>
      <c r="AF1433" s="74">
        <f t="shared" si="237"/>
        <v>0</v>
      </c>
      <c r="AG1433" s="74">
        <f t="shared" si="238"/>
        <v>0</v>
      </c>
      <c r="AH1433" s="74">
        <f t="shared" si="239"/>
        <v>0</v>
      </c>
      <c r="AI1433" s="74">
        <f t="shared" si="240"/>
        <v>1</v>
      </c>
      <c r="AJ1433" s="74">
        <f t="shared" si="241"/>
        <v>0</v>
      </c>
      <c r="AK1433" s="74">
        <f t="shared" si="242"/>
        <v>0</v>
      </c>
      <c r="AL1433" s="74">
        <f t="shared" si="243"/>
        <v>0</v>
      </c>
      <c r="AM1433" s="74">
        <f t="shared" si="244"/>
        <v>0</v>
      </c>
      <c r="AN1433" s="74">
        <f t="shared" si="245"/>
        <v>1</v>
      </c>
      <c r="AP1433" s="359" t="s">
        <v>3548</v>
      </c>
    </row>
    <row r="1434" spans="1:42" ht="15.75" hidden="1">
      <c r="A1434" s="68" t="s">
        <v>1207</v>
      </c>
      <c r="B1434" s="68" t="s">
        <v>2524</v>
      </c>
      <c r="C1434" s="68"/>
      <c r="D1434" s="70" t="s">
        <v>2537</v>
      </c>
      <c r="E1434" s="70" t="s">
        <v>15</v>
      </c>
      <c r="F1434" s="71">
        <v>1</v>
      </c>
      <c r="G1434" s="72"/>
      <c r="H1434" s="80">
        <v>1</v>
      </c>
      <c r="I1434" s="80"/>
      <c r="J1434" s="80"/>
      <c r="K1434" s="73"/>
      <c r="L1434" s="73"/>
      <c r="M1434" s="72"/>
      <c r="N1434" s="73">
        <v>380604.8</v>
      </c>
      <c r="O1434" s="68" t="s">
        <v>1901</v>
      </c>
      <c r="P1434" s="68">
        <v>2</v>
      </c>
      <c r="Q1434" s="138" t="s">
        <v>2378</v>
      </c>
      <c r="R1434" s="123">
        <v>1</v>
      </c>
      <c r="S1434" s="123">
        <v>1</v>
      </c>
      <c r="T1434" s="95"/>
      <c r="U1434" s="95"/>
      <c r="V1434" s="95"/>
      <c r="W1434" s="95"/>
      <c r="X1434" s="95"/>
      <c r="Y1434" s="95"/>
      <c r="Z1434" s="95"/>
      <c r="AA1434" s="95"/>
      <c r="AB1434" s="95"/>
      <c r="AC1434" s="95"/>
      <c r="AD1434" s="95"/>
      <c r="AE1434" s="113">
        <f t="shared" si="236"/>
        <v>0</v>
      </c>
      <c r="AF1434" s="74">
        <f t="shared" si="237"/>
        <v>0</v>
      </c>
      <c r="AG1434" s="74">
        <f t="shared" si="238"/>
        <v>0</v>
      </c>
      <c r="AH1434" s="74">
        <f t="shared" si="239"/>
        <v>0</v>
      </c>
      <c r="AI1434" s="74">
        <f t="shared" si="240"/>
        <v>1</v>
      </c>
      <c r="AJ1434" s="74">
        <f t="shared" si="241"/>
        <v>0</v>
      </c>
      <c r="AK1434" s="74">
        <f t="shared" si="242"/>
        <v>0</v>
      </c>
      <c r="AL1434" s="74">
        <f t="shared" si="243"/>
        <v>0</v>
      </c>
      <c r="AM1434" s="74">
        <f t="shared" si="244"/>
        <v>0</v>
      </c>
      <c r="AN1434" s="74">
        <f t="shared" si="245"/>
        <v>1</v>
      </c>
      <c r="AP1434" s="359" t="s">
        <v>3548</v>
      </c>
    </row>
    <row r="1435" spans="1:42" ht="15.75" hidden="1">
      <c r="A1435" s="68" t="s">
        <v>1207</v>
      </c>
      <c r="B1435" s="68" t="s">
        <v>2524</v>
      </c>
      <c r="C1435" s="68">
        <v>300814</v>
      </c>
      <c r="D1435" s="70" t="s">
        <v>2538</v>
      </c>
      <c r="E1435" s="70" t="s">
        <v>2539</v>
      </c>
      <c r="F1435" s="71">
        <v>1</v>
      </c>
      <c r="G1435" s="72"/>
      <c r="H1435" s="80">
        <v>1</v>
      </c>
      <c r="I1435" s="80"/>
      <c r="J1435" s="80"/>
      <c r="K1435" s="73"/>
      <c r="L1435" s="73"/>
      <c r="M1435" s="72"/>
      <c r="N1435" s="73">
        <v>463571.14</v>
      </c>
      <c r="O1435" s="68" t="s">
        <v>1901</v>
      </c>
      <c r="P1435" s="68">
        <v>2</v>
      </c>
      <c r="Q1435" s="138" t="s">
        <v>2378</v>
      </c>
      <c r="R1435" s="123">
        <v>1</v>
      </c>
      <c r="S1435" s="123">
        <v>1</v>
      </c>
      <c r="T1435" s="95"/>
      <c r="U1435" s="95"/>
      <c r="V1435" s="95"/>
      <c r="W1435" s="95"/>
      <c r="X1435" s="95"/>
      <c r="Y1435" s="95"/>
      <c r="Z1435" s="95"/>
      <c r="AA1435" s="95"/>
      <c r="AB1435" s="95"/>
      <c r="AC1435" s="95"/>
      <c r="AD1435" s="95"/>
      <c r="AE1435" s="113">
        <f t="shared" si="236"/>
        <v>0</v>
      </c>
      <c r="AF1435" s="74">
        <f t="shared" si="237"/>
        <v>0</v>
      </c>
      <c r="AG1435" s="74">
        <f t="shared" si="238"/>
        <v>0</v>
      </c>
      <c r="AH1435" s="74">
        <f t="shared" si="239"/>
        <v>0</v>
      </c>
      <c r="AI1435" s="74">
        <f t="shared" si="240"/>
        <v>1</v>
      </c>
      <c r="AJ1435" s="74">
        <f t="shared" si="241"/>
        <v>0</v>
      </c>
      <c r="AK1435" s="74">
        <f t="shared" si="242"/>
        <v>0</v>
      </c>
      <c r="AL1435" s="74">
        <f t="shared" si="243"/>
        <v>0</v>
      </c>
      <c r="AM1435" s="74">
        <f t="shared" si="244"/>
        <v>0</v>
      </c>
      <c r="AN1435" s="74">
        <f t="shared" si="245"/>
        <v>1</v>
      </c>
      <c r="AP1435" s="359" t="s">
        <v>3548</v>
      </c>
    </row>
    <row r="1436" spans="1:42" ht="15.75" hidden="1">
      <c r="A1436" s="68" t="s">
        <v>1207</v>
      </c>
      <c r="B1436" s="68" t="s">
        <v>2524</v>
      </c>
      <c r="C1436" s="68">
        <v>300857</v>
      </c>
      <c r="D1436" s="70" t="s">
        <v>2540</v>
      </c>
      <c r="E1436" s="70" t="s">
        <v>2539</v>
      </c>
      <c r="F1436" s="71">
        <v>1</v>
      </c>
      <c r="G1436" s="72"/>
      <c r="H1436" s="80">
        <v>1</v>
      </c>
      <c r="I1436" s="80"/>
      <c r="J1436" s="80"/>
      <c r="K1436" s="73"/>
      <c r="L1436" s="73"/>
      <c r="M1436" s="72"/>
      <c r="N1436" s="73">
        <v>541860.51</v>
      </c>
      <c r="O1436" s="68" t="s">
        <v>1901</v>
      </c>
      <c r="P1436" s="68">
        <v>2</v>
      </c>
      <c r="Q1436" s="138" t="s">
        <v>2378</v>
      </c>
      <c r="R1436" s="123">
        <v>1</v>
      </c>
      <c r="S1436" s="123">
        <v>1</v>
      </c>
      <c r="T1436" s="95"/>
      <c r="U1436" s="95"/>
      <c r="V1436" s="95"/>
      <c r="W1436" s="95"/>
      <c r="X1436" s="95"/>
      <c r="Y1436" s="95"/>
      <c r="Z1436" s="95"/>
      <c r="AA1436" s="95"/>
      <c r="AB1436" s="95"/>
      <c r="AC1436" s="95"/>
      <c r="AD1436" s="95"/>
      <c r="AE1436" s="113">
        <f t="shared" si="236"/>
        <v>0</v>
      </c>
      <c r="AF1436" s="74">
        <f t="shared" si="237"/>
        <v>0</v>
      </c>
      <c r="AG1436" s="74">
        <f t="shared" si="238"/>
        <v>0</v>
      </c>
      <c r="AH1436" s="74">
        <f t="shared" si="239"/>
        <v>0</v>
      </c>
      <c r="AI1436" s="74">
        <f t="shared" si="240"/>
        <v>1</v>
      </c>
      <c r="AJ1436" s="74">
        <f t="shared" si="241"/>
        <v>0</v>
      </c>
      <c r="AK1436" s="74">
        <f t="shared" si="242"/>
        <v>0</v>
      </c>
      <c r="AL1436" s="74">
        <f t="shared" si="243"/>
        <v>0</v>
      </c>
      <c r="AM1436" s="74">
        <f t="shared" si="244"/>
        <v>0</v>
      </c>
      <c r="AN1436" s="74">
        <f t="shared" si="245"/>
        <v>1</v>
      </c>
      <c r="AP1436" s="359" t="s">
        <v>3548</v>
      </c>
    </row>
    <row r="1437" spans="1:42" ht="15.75" hidden="1">
      <c r="A1437" s="68" t="s">
        <v>1207</v>
      </c>
      <c r="B1437" s="68" t="s">
        <v>2524</v>
      </c>
      <c r="C1437" s="68">
        <v>300865</v>
      </c>
      <c r="D1437" s="70" t="s">
        <v>2541</v>
      </c>
      <c r="E1437" s="70" t="s">
        <v>2542</v>
      </c>
      <c r="F1437" s="71">
        <v>1</v>
      </c>
      <c r="G1437" s="72"/>
      <c r="H1437" s="80">
        <v>1</v>
      </c>
      <c r="I1437" s="80"/>
      <c r="J1437" s="80"/>
      <c r="K1437" s="73"/>
      <c r="L1437" s="73"/>
      <c r="M1437" s="72"/>
      <c r="N1437" s="73">
        <v>648501.1</v>
      </c>
      <c r="O1437" s="68" t="s">
        <v>1901</v>
      </c>
      <c r="P1437" s="68">
        <v>2</v>
      </c>
      <c r="Q1437" s="138" t="s">
        <v>2378</v>
      </c>
      <c r="R1437" s="123">
        <v>1</v>
      </c>
      <c r="S1437" s="123">
        <v>1</v>
      </c>
      <c r="T1437" s="95"/>
      <c r="U1437" s="95"/>
      <c r="V1437" s="95"/>
      <c r="W1437" s="95"/>
      <c r="X1437" s="95"/>
      <c r="Y1437" s="95"/>
      <c r="Z1437" s="95"/>
      <c r="AA1437" s="95"/>
      <c r="AB1437" s="95"/>
      <c r="AC1437" s="95"/>
      <c r="AD1437" s="95"/>
      <c r="AE1437" s="113">
        <f t="shared" si="236"/>
        <v>0</v>
      </c>
      <c r="AF1437" s="74">
        <f t="shared" si="237"/>
        <v>0</v>
      </c>
      <c r="AG1437" s="74">
        <f t="shared" si="238"/>
        <v>0</v>
      </c>
      <c r="AH1437" s="74">
        <f t="shared" si="239"/>
        <v>0</v>
      </c>
      <c r="AI1437" s="74">
        <f t="shared" si="240"/>
        <v>1</v>
      </c>
      <c r="AJ1437" s="74">
        <f t="shared" si="241"/>
        <v>0</v>
      </c>
      <c r="AK1437" s="74">
        <f t="shared" si="242"/>
        <v>0</v>
      </c>
      <c r="AL1437" s="74">
        <f t="shared" si="243"/>
        <v>0</v>
      </c>
      <c r="AM1437" s="74">
        <f t="shared" si="244"/>
        <v>0</v>
      </c>
      <c r="AN1437" s="74">
        <f t="shared" si="245"/>
        <v>1</v>
      </c>
      <c r="AP1437" s="359" t="s">
        <v>3548</v>
      </c>
    </row>
    <row r="1438" spans="1:42" ht="15.75" hidden="1">
      <c r="A1438" s="68" t="s">
        <v>1207</v>
      </c>
      <c r="B1438" s="68" t="s">
        <v>2524</v>
      </c>
      <c r="C1438" s="68"/>
      <c r="D1438" s="70" t="s">
        <v>2543</v>
      </c>
      <c r="E1438" s="70" t="s">
        <v>2544</v>
      </c>
      <c r="F1438" s="71">
        <v>1</v>
      </c>
      <c r="G1438" s="72"/>
      <c r="H1438" s="80">
        <v>1</v>
      </c>
      <c r="I1438" s="80"/>
      <c r="J1438" s="80"/>
      <c r="K1438" s="73"/>
      <c r="L1438" s="73"/>
      <c r="M1438" s="72"/>
      <c r="N1438" s="73">
        <v>276511.45</v>
      </c>
      <c r="O1438" s="68" t="s">
        <v>1901</v>
      </c>
      <c r="P1438" s="68">
        <v>2</v>
      </c>
      <c r="Q1438" s="138" t="s">
        <v>2378</v>
      </c>
      <c r="R1438" s="123">
        <v>1</v>
      </c>
      <c r="S1438" s="123">
        <v>1</v>
      </c>
      <c r="T1438" s="95"/>
      <c r="U1438" s="95"/>
      <c r="V1438" s="95"/>
      <c r="W1438" s="95"/>
      <c r="X1438" s="95"/>
      <c r="Y1438" s="95"/>
      <c r="Z1438" s="95"/>
      <c r="AA1438" s="95"/>
      <c r="AB1438" s="95"/>
      <c r="AC1438" s="95"/>
      <c r="AD1438" s="95"/>
      <c r="AE1438" s="113">
        <f t="shared" si="236"/>
        <v>0</v>
      </c>
      <c r="AF1438" s="74">
        <f t="shared" si="237"/>
        <v>0</v>
      </c>
      <c r="AG1438" s="74">
        <f t="shared" si="238"/>
        <v>0</v>
      </c>
      <c r="AH1438" s="74">
        <f t="shared" si="239"/>
        <v>0</v>
      </c>
      <c r="AI1438" s="74">
        <f t="shared" si="240"/>
        <v>1</v>
      </c>
      <c r="AJ1438" s="74">
        <f t="shared" si="241"/>
        <v>0</v>
      </c>
      <c r="AK1438" s="74">
        <f t="shared" si="242"/>
        <v>0</v>
      </c>
      <c r="AL1438" s="74">
        <f t="shared" si="243"/>
        <v>0</v>
      </c>
      <c r="AM1438" s="74">
        <f t="shared" si="244"/>
        <v>0</v>
      </c>
      <c r="AN1438" s="74">
        <f t="shared" si="245"/>
        <v>1</v>
      </c>
      <c r="AP1438" s="359" t="s">
        <v>3548</v>
      </c>
    </row>
    <row r="1439" spans="1:42" ht="15.75" hidden="1">
      <c r="A1439" s="68" t="s">
        <v>1207</v>
      </c>
      <c r="B1439" s="68" t="s">
        <v>2524</v>
      </c>
      <c r="C1439" s="68">
        <v>300798</v>
      </c>
      <c r="D1439" s="70" t="s">
        <v>2545</v>
      </c>
      <c r="E1439" s="70" t="s">
        <v>2546</v>
      </c>
      <c r="F1439" s="71">
        <v>2</v>
      </c>
      <c r="G1439" s="72"/>
      <c r="H1439" s="80">
        <v>1</v>
      </c>
      <c r="I1439" s="80"/>
      <c r="J1439" s="80"/>
      <c r="K1439" s="73"/>
      <c r="L1439" s="73"/>
      <c r="M1439" s="72"/>
      <c r="N1439" s="73">
        <v>402027.94</v>
      </c>
      <c r="O1439" s="68" t="s">
        <v>1901</v>
      </c>
      <c r="P1439" s="68">
        <v>2</v>
      </c>
      <c r="Q1439" s="138" t="s">
        <v>2378</v>
      </c>
      <c r="R1439" s="123">
        <v>1</v>
      </c>
      <c r="S1439" s="123">
        <v>1</v>
      </c>
      <c r="T1439" s="95"/>
      <c r="U1439" s="95"/>
      <c r="V1439" s="95"/>
      <c r="W1439" s="95"/>
      <c r="X1439" s="95"/>
      <c r="Y1439" s="95"/>
      <c r="Z1439" s="95"/>
      <c r="AA1439" s="95"/>
      <c r="AB1439" s="95"/>
      <c r="AC1439" s="95"/>
      <c r="AD1439" s="95"/>
      <c r="AE1439" s="113">
        <f t="shared" si="236"/>
        <v>0</v>
      </c>
      <c r="AF1439" s="74">
        <f t="shared" si="237"/>
        <v>0</v>
      </c>
      <c r="AG1439" s="74">
        <f t="shared" si="238"/>
        <v>0</v>
      </c>
      <c r="AH1439" s="74">
        <f t="shared" si="239"/>
        <v>0</v>
      </c>
      <c r="AI1439" s="74">
        <f t="shared" si="240"/>
        <v>1</v>
      </c>
      <c r="AJ1439" s="74">
        <f t="shared" si="241"/>
        <v>0</v>
      </c>
      <c r="AK1439" s="74">
        <f t="shared" si="242"/>
        <v>0</v>
      </c>
      <c r="AL1439" s="74">
        <f t="shared" si="243"/>
        <v>0</v>
      </c>
      <c r="AM1439" s="74">
        <f t="shared" si="244"/>
        <v>0</v>
      </c>
      <c r="AN1439" s="74">
        <f t="shared" si="245"/>
        <v>1</v>
      </c>
      <c r="AP1439" s="359" t="s">
        <v>3548</v>
      </c>
    </row>
    <row r="1440" spans="1:42" ht="15.75" hidden="1">
      <c r="A1440" s="68" t="s">
        <v>1207</v>
      </c>
      <c r="B1440" s="93" t="s">
        <v>2524</v>
      </c>
      <c r="C1440" s="68"/>
      <c r="D1440" s="70" t="s">
        <v>2547</v>
      </c>
      <c r="E1440" s="70" t="s">
        <v>2546</v>
      </c>
      <c r="F1440" s="71">
        <v>2</v>
      </c>
      <c r="G1440" s="72"/>
      <c r="H1440" s="80">
        <v>1</v>
      </c>
      <c r="I1440" s="80"/>
      <c r="J1440" s="80"/>
      <c r="K1440" s="73"/>
      <c r="L1440" s="73"/>
      <c r="M1440" s="72"/>
      <c r="N1440" s="73">
        <v>352136.59</v>
      </c>
      <c r="O1440" s="68" t="s">
        <v>1901</v>
      </c>
      <c r="P1440" s="68">
        <v>2</v>
      </c>
      <c r="Q1440" s="138" t="s">
        <v>2378</v>
      </c>
      <c r="R1440" s="123">
        <v>1</v>
      </c>
      <c r="S1440" s="123">
        <v>1</v>
      </c>
      <c r="T1440" s="95"/>
      <c r="U1440" s="95"/>
      <c r="V1440" s="95"/>
      <c r="W1440" s="95"/>
      <c r="X1440" s="95"/>
      <c r="Y1440" s="95"/>
      <c r="Z1440" s="95"/>
      <c r="AA1440" s="95"/>
      <c r="AB1440" s="95"/>
      <c r="AC1440" s="95"/>
      <c r="AD1440" s="95"/>
      <c r="AE1440" s="113">
        <f t="shared" si="236"/>
        <v>0</v>
      </c>
      <c r="AF1440" s="74">
        <f t="shared" si="237"/>
        <v>0</v>
      </c>
      <c r="AG1440" s="74">
        <f t="shared" si="238"/>
        <v>0</v>
      </c>
      <c r="AH1440" s="74">
        <f t="shared" si="239"/>
        <v>0</v>
      </c>
      <c r="AI1440" s="74">
        <f t="shared" si="240"/>
        <v>1</v>
      </c>
      <c r="AJ1440" s="74">
        <f t="shared" si="241"/>
        <v>0</v>
      </c>
      <c r="AK1440" s="74">
        <f t="shared" si="242"/>
        <v>0</v>
      </c>
      <c r="AL1440" s="74">
        <f t="shared" si="243"/>
        <v>0</v>
      </c>
      <c r="AM1440" s="74">
        <f t="shared" si="244"/>
        <v>0</v>
      </c>
      <c r="AN1440" s="74">
        <f t="shared" si="245"/>
        <v>1</v>
      </c>
      <c r="AP1440" s="359" t="s">
        <v>3548</v>
      </c>
    </row>
    <row r="1441" spans="1:42" ht="15.75" hidden="1">
      <c r="A1441" s="68" t="s">
        <v>1207</v>
      </c>
      <c r="B1441" s="68" t="s">
        <v>2524</v>
      </c>
      <c r="C1441" s="68">
        <v>300870</v>
      </c>
      <c r="D1441" s="70" t="s">
        <v>2548</v>
      </c>
      <c r="E1441" s="70" t="s">
        <v>2549</v>
      </c>
      <c r="F1441" s="71">
        <v>2</v>
      </c>
      <c r="G1441" s="72"/>
      <c r="H1441" s="80">
        <v>1</v>
      </c>
      <c r="I1441" s="80"/>
      <c r="J1441" s="80"/>
      <c r="K1441" s="73"/>
      <c r="L1441" s="73"/>
      <c r="M1441" s="72"/>
      <c r="N1441" s="73">
        <v>245855.26</v>
      </c>
      <c r="O1441" s="68" t="s">
        <v>1901</v>
      </c>
      <c r="P1441" s="68">
        <v>2</v>
      </c>
      <c r="Q1441" s="138" t="s">
        <v>2378</v>
      </c>
      <c r="R1441" s="123">
        <v>1</v>
      </c>
      <c r="S1441" s="123">
        <v>1</v>
      </c>
      <c r="T1441" s="95"/>
      <c r="U1441" s="95"/>
      <c r="V1441" s="95"/>
      <c r="W1441" s="95"/>
      <c r="X1441" s="95"/>
      <c r="Y1441" s="95"/>
      <c r="Z1441" s="95"/>
      <c r="AA1441" s="95"/>
      <c r="AB1441" s="95"/>
      <c r="AC1441" s="95"/>
      <c r="AD1441" s="95"/>
      <c r="AE1441" s="113">
        <f t="shared" si="236"/>
        <v>0</v>
      </c>
      <c r="AF1441" s="74">
        <f t="shared" si="237"/>
        <v>0</v>
      </c>
      <c r="AG1441" s="74">
        <f t="shared" si="238"/>
        <v>0</v>
      </c>
      <c r="AH1441" s="74">
        <f t="shared" si="239"/>
        <v>0</v>
      </c>
      <c r="AI1441" s="74">
        <f t="shared" si="240"/>
        <v>1</v>
      </c>
      <c r="AJ1441" s="74">
        <f t="shared" si="241"/>
        <v>0</v>
      </c>
      <c r="AK1441" s="74">
        <f t="shared" si="242"/>
        <v>0</v>
      </c>
      <c r="AL1441" s="74">
        <f t="shared" si="243"/>
        <v>0</v>
      </c>
      <c r="AM1441" s="74">
        <f t="shared" si="244"/>
        <v>0</v>
      </c>
      <c r="AN1441" s="74">
        <f t="shared" si="245"/>
        <v>1</v>
      </c>
      <c r="AP1441" s="359" t="s">
        <v>3548</v>
      </c>
    </row>
    <row r="1442" spans="1:42" ht="15.75" hidden="1">
      <c r="A1442" s="68" t="s">
        <v>1207</v>
      </c>
      <c r="B1442" s="68" t="s">
        <v>2524</v>
      </c>
      <c r="C1442" s="68">
        <v>300866</v>
      </c>
      <c r="D1442" s="70" t="s">
        <v>2550</v>
      </c>
      <c r="E1442" s="70" t="s">
        <v>2551</v>
      </c>
      <c r="F1442" s="71">
        <v>2</v>
      </c>
      <c r="G1442" s="72"/>
      <c r="H1442" s="80">
        <v>1</v>
      </c>
      <c r="I1442" s="80"/>
      <c r="J1442" s="80"/>
      <c r="K1442" s="73"/>
      <c r="L1442" s="73"/>
      <c r="M1442" s="72"/>
      <c r="N1442" s="73">
        <v>323471.34999999998</v>
      </c>
      <c r="O1442" s="68" t="s">
        <v>1901</v>
      </c>
      <c r="P1442" s="68">
        <v>2</v>
      </c>
      <c r="Q1442" s="138" t="s">
        <v>2378</v>
      </c>
      <c r="R1442" s="123">
        <v>1</v>
      </c>
      <c r="S1442" s="123">
        <v>1</v>
      </c>
      <c r="T1442" s="95"/>
      <c r="U1442" s="95"/>
      <c r="V1442" s="95"/>
      <c r="W1442" s="95"/>
      <c r="X1442" s="95"/>
      <c r="Y1442" s="95"/>
      <c r="Z1442" s="95"/>
      <c r="AA1442" s="95"/>
      <c r="AB1442" s="95"/>
      <c r="AC1442" s="95"/>
      <c r="AD1442" s="95"/>
      <c r="AE1442" s="113">
        <f t="shared" si="236"/>
        <v>0</v>
      </c>
      <c r="AF1442" s="74">
        <f t="shared" si="237"/>
        <v>0</v>
      </c>
      <c r="AG1442" s="74">
        <f t="shared" si="238"/>
        <v>0</v>
      </c>
      <c r="AH1442" s="74">
        <f t="shared" si="239"/>
        <v>0</v>
      </c>
      <c r="AI1442" s="74">
        <f t="shared" si="240"/>
        <v>1</v>
      </c>
      <c r="AJ1442" s="74">
        <f t="shared" si="241"/>
        <v>0</v>
      </c>
      <c r="AK1442" s="74">
        <f t="shared" si="242"/>
        <v>0</v>
      </c>
      <c r="AL1442" s="74">
        <f t="shared" si="243"/>
        <v>0</v>
      </c>
      <c r="AM1442" s="74">
        <f t="shared" si="244"/>
        <v>0</v>
      </c>
      <c r="AN1442" s="74">
        <f t="shared" si="245"/>
        <v>1</v>
      </c>
      <c r="AP1442" s="359" t="s">
        <v>3548</v>
      </c>
    </row>
    <row r="1443" spans="1:42" ht="15.75" hidden="1">
      <c r="A1443" s="68" t="s">
        <v>1207</v>
      </c>
      <c r="B1443" s="68" t="s">
        <v>2524</v>
      </c>
      <c r="C1443" s="68">
        <v>300816</v>
      </c>
      <c r="D1443" s="70" t="s">
        <v>2552</v>
      </c>
      <c r="E1443" s="70" t="s">
        <v>2553</v>
      </c>
      <c r="F1443" s="71">
        <v>3</v>
      </c>
      <c r="G1443" s="72"/>
      <c r="H1443" s="80">
        <v>1</v>
      </c>
      <c r="I1443" s="80"/>
      <c r="J1443" s="80"/>
      <c r="K1443" s="73"/>
      <c r="L1443" s="73"/>
      <c r="M1443" s="72"/>
      <c r="N1443" s="73">
        <v>197600.26</v>
      </c>
      <c r="O1443" s="68" t="s">
        <v>1901</v>
      </c>
      <c r="P1443" s="68">
        <v>2</v>
      </c>
      <c r="Q1443" s="138" t="s">
        <v>2378</v>
      </c>
      <c r="R1443" s="123">
        <v>1</v>
      </c>
      <c r="S1443" s="123">
        <v>1</v>
      </c>
      <c r="T1443" s="95"/>
      <c r="U1443" s="95"/>
      <c r="V1443" s="95"/>
      <c r="W1443" s="95"/>
      <c r="X1443" s="95"/>
      <c r="Y1443" s="95"/>
      <c r="Z1443" s="95"/>
      <c r="AA1443" s="95"/>
      <c r="AB1443" s="95"/>
      <c r="AC1443" s="95"/>
      <c r="AD1443" s="95"/>
      <c r="AE1443" s="113">
        <f t="shared" si="236"/>
        <v>0</v>
      </c>
      <c r="AF1443" s="74">
        <f t="shared" si="237"/>
        <v>0</v>
      </c>
      <c r="AG1443" s="74">
        <f t="shared" si="238"/>
        <v>0</v>
      </c>
      <c r="AH1443" s="74">
        <f t="shared" si="239"/>
        <v>0</v>
      </c>
      <c r="AI1443" s="74">
        <f t="shared" si="240"/>
        <v>1</v>
      </c>
      <c r="AJ1443" s="74">
        <f t="shared" si="241"/>
        <v>0</v>
      </c>
      <c r="AK1443" s="74">
        <f t="shared" si="242"/>
        <v>0</v>
      </c>
      <c r="AL1443" s="74">
        <f t="shared" si="243"/>
        <v>0</v>
      </c>
      <c r="AM1443" s="74">
        <f t="shared" si="244"/>
        <v>0</v>
      </c>
      <c r="AN1443" s="74">
        <f t="shared" si="245"/>
        <v>1</v>
      </c>
      <c r="AP1443" s="359" t="s">
        <v>3548</v>
      </c>
    </row>
    <row r="1444" spans="1:42" ht="31.5" hidden="1">
      <c r="A1444" s="68" t="s">
        <v>1207</v>
      </c>
      <c r="B1444" s="68" t="s">
        <v>2524</v>
      </c>
      <c r="C1444" s="68">
        <v>306812</v>
      </c>
      <c r="D1444" s="70" t="s">
        <v>2554</v>
      </c>
      <c r="E1444" s="70" t="s">
        <v>2555</v>
      </c>
      <c r="F1444" s="71">
        <v>3</v>
      </c>
      <c r="G1444" s="72"/>
      <c r="H1444" s="80">
        <v>1</v>
      </c>
      <c r="I1444" s="80"/>
      <c r="J1444" s="80"/>
      <c r="K1444" s="73"/>
      <c r="L1444" s="73"/>
      <c r="M1444" s="72"/>
      <c r="N1444" s="73">
        <v>267018.15999999997</v>
      </c>
      <c r="O1444" s="68" t="s">
        <v>1901</v>
      </c>
      <c r="P1444" s="68">
        <v>2</v>
      </c>
      <c r="Q1444" s="138" t="s">
        <v>2378</v>
      </c>
      <c r="R1444" s="123">
        <v>1</v>
      </c>
      <c r="S1444" s="123">
        <v>1</v>
      </c>
      <c r="T1444" s="95"/>
      <c r="U1444" s="95"/>
      <c r="V1444" s="95"/>
      <c r="W1444" s="95"/>
      <c r="X1444" s="95"/>
      <c r="Y1444" s="95"/>
      <c r="Z1444" s="95"/>
      <c r="AA1444" s="95"/>
      <c r="AB1444" s="95"/>
      <c r="AC1444" s="95"/>
      <c r="AD1444" s="95"/>
      <c r="AE1444" s="113">
        <f t="shared" si="236"/>
        <v>0</v>
      </c>
      <c r="AF1444" s="74">
        <f t="shared" si="237"/>
        <v>0</v>
      </c>
      <c r="AG1444" s="74">
        <f t="shared" si="238"/>
        <v>0</v>
      </c>
      <c r="AH1444" s="74">
        <f t="shared" si="239"/>
        <v>0</v>
      </c>
      <c r="AI1444" s="74">
        <f t="shared" si="240"/>
        <v>1</v>
      </c>
      <c r="AJ1444" s="74">
        <f t="shared" si="241"/>
        <v>0</v>
      </c>
      <c r="AK1444" s="74">
        <f t="shared" si="242"/>
        <v>0</v>
      </c>
      <c r="AL1444" s="74">
        <f t="shared" si="243"/>
        <v>0</v>
      </c>
      <c r="AM1444" s="74">
        <f t="shared" si="244"/>
        <v>0</v>
      </c>
      <c r="AN1444" s="74">
        <f t="shared" si="245"/>
        <v>1</v>
      </c>
      <c r="AP1444" s="359" t="s">
        <v>3548</v>
      </c>
    </row>
    <row r="1445" spans="1:42" ht="15.75" hidden="1">
      <c r="A1445" s="68" t="s">
        <v>1207</v>
      </c>
      <c r="B1445" s="68" t="s">
        <v>2524</v>
      </c>
      <c r="C1445" s="68">
        <v>300858</v>
      </c>
      <c r="D1445" s="70" t="s">
        <v>2556</v>
      </c>
      <c r="E1445" s="70" t="s">
        <v>2557</v>
      </c>
      <c r="F1445" s="71">
        <v>3</v>
      </c>
      <c r="G1445" s="72"/>
      <c r="H1445" s="80">
        <v>1</v>
      </c>
      <c r="I1445" s="80"/>
      <c r="J1445" s="80"/>
      <c r="K1445" s="73"/>
      <c r="L1445" s="73"/>
      <c r="M1445" s="72"/>
      <c r="N1445" s="73">
        <v>299957.65000000002</v>
      </c>
      <c r="O1445" s="68" t="s">
        <v>1901</v>
      </c>
      <c r="P1445" s="68">
        <v>2</v>
      </c>
      <c r="Q1445" s="138" t="s">
        <v>2378</v>
      </c>
      <c r="R1445" s="123">
        <v>1</v>
      </c>
      <c r="S1445" s="123">
        <v>1</v>
      </c>
      <c r="T1445" s="95"/>
      <c r="U1445" s="95"/>
      <c r="V1445" s="95"/>
      <c r="W1445" s="95"/>
      <c r="X1445" s="95"/>
      <c r="Y1445" s="95"/>
      <c r="Z1445" s="95"/>
      <c r="AA1445" s="95"/>
      <c r="AB1445" s="95"/>
      <c r="AC1445" s="95"/>
      <c r="AD1445" s="95"/>
      <c r="AE1445" s="113">
        <f t="shared" si="236"/>
        <v>0</v>
      </c>
      <c r="AF1445" s="74">
        <f t="shared" si="237"/>
        <v>0</v>
      </c>
      <c r="AG1445" s="74">
        <f t="shared" si="238"/>
        <v>0</v>
      </c>
      <c r="AH1445" s="74">
        <f t="shared" si="239"/>
        <v>0</v>
      </c>
      <c r="AI1445" s="74">
        <f t="shared" si="240"/>
        <v>1</v>
      </c>
      <c r="AJ1445" s="74">
        <f t="shared" si="241"/>
        <v>0</v>
      </c>
      <c r="AK1445" s="74">
        <f t="shared" si="242"/>
        <v>0</v>
      </c>
      <c r="AL1445" s="74">
        <f t="shared" si="243"/>
        <v>0</v>
      </c>
      <c r="AM1445" s="74">
        <f t="shared" si="244"/>
        <v>0</v>
      </c>
      <c r="AN1445" s="74">
        <f t="shared" si="245"/>
        <v>1</v>
      </c>
      <c r="AP1445" s="359" t="s">
        <v>3548</v>
      </c>
    </row>
    <row r="1446" spans="1:42" ht="31.5" hidden="1">
      <c r="A1446" s="68" t="s">
        <v>1207</v>
      </c>
      <c r="B1446" s="68" t="s">
        <v>2524</v>
      </c>
      <c r="C1446" s="68">
        <v>300808</v>
      </c>
      <c r="D1446" s="70" t="s">
        <v>2558</v>
      </c>
      <c r="E1446" s="70" t="s">
        <v>2559</v>
      </c>
      <c r="F1446" s="71">
        <v>4</v>
      </c>
      <c r="G1446" s="72"/>
      <c r="H1446" s="80">
        <v>1</v>
      </c>
      <c r="I1446" s="80"/>
      <c r="J1446" s="80"/>
      <c r="K1446" s="73"/>
      <c r="L1446" s="73"/>
      <c r="M1446" s="72"/>
      <c r="N1446" s="73">
        <v>374333.36</v>
      </c>
      <c r="O1446" s="68" t="s">
        <v>1901</v>
      </c>
      <c r="P1446" s="68">
        <v>2</v>
      </c>
      <c r="Q1446" s="138" t="s">
        <v>2378</v>
      </c>
      <c r="R1446" s="123">
        <v>1</v>
      </c>
      <c r="S1446" s="123">
        <v>1</v>
      </c>
      <c r="T1446" s="95"/>
      <c r="U1446" s="95"/>
      <c r="V1446" s="95"/>
      <c r="W1446" s="95"/>
      <c r="X1446" s="95"/>
      <c r="Y1446" s="95"/>
      <c r="Z1446" s="95"/>
      <c r="AA1446" s="95"/>
      <c r="AB1446" s="95"/>
      <c r="AC1446" s="95"/>
      <c r="AD1446" s="95"/>
      <c r="AE1446" s="113">
        <f t="shared" si="236"/>
        <v>0</v>
      </c>
      <c r="AF1446" s="74">
        <f t="shared" si="237"/>
        <v>0</v>
      </c>
      <c r="AG1446" s="74">
        <f t="shared" si="238"/>
        <v>0</v>
      </c>
      <c r="AH1446" s="74">
        <f t="shared" si="239"/>
        <v>0</v>
      </c>
      <c r="AI1446" s="74">
        <f t="shared" si="240"/>
        <v>1</v>
      </c>
      <c r="AJ1446" s="74">
        <f t="shared" si="241"/>
        <v>0</v>
      </c>
      <c r="AK1446" s="74">
        <f t="shared" si="242"/>
        <v>0</v>
      </c>
      <c r="AL1446" s="74">
        <f t="shared" si="243"/>
        <v>0</v>
      </c>
      <c r="AM1446" s="74">
        <f t="shared" si="244"/>
        <v>0</v>
      </c>
      <c r="AN1446" s="74">
        <f t="shared" si="245"/>
        <v>1</v>
      </c>
      <c r="AP1446" s="359" t="s">
        <v>3548</v>
      </c>
    </row>
    <row r="1447" spans="1:42" ht="15.75" hidden="1">
      <c r="A1447" s="68" t="s">
        <v>1207</v>
      </c>
      <c r="B1447" s="68" t="s">
        <v>2524</v>
      </c>
      <c r="C1447" s="68">
        <v>300836</v>
      </c>
      <c r="D1447" s="70" t="s">
        <v>2560</v>
      </c>
      <c r="E1447" s="70" t="s">
        <v>2561</v>
      </c>
      <c r="F1447" s="71">
        <v>4</v>
      </c>
      <c r="G1447" s="72"/>
      <c r="H1447" s="80">
        <v>1</v>
      </c>
      <c r="I1447" s="80"/>
      <c r="J1447" s="80"/>
      <c r="K1447" s="73"/>
      <c r="L1447" s="73"/>
      <c r="M1447" s="72"/>
      <c r="N1447" s="73">
        <v>538124.67000000004</v>
      </c>
      <c r="O1447" s="68" t="s">
        <v>1901</v>
      </c>
      <c r="P1447" s="68">
        <v>2</v>
      </c>
      <c r="Q1447" s="138" t="s">
        <v>2378</v>
      </c>
      <c r="R1447" s="123">
        <v>1</v>
      </c>
      <c r="S1447" s="123">
        <v>1</v>
      </c>
      <c r="T1447" s="95"/>
      <c r="U1447" s="95"/>
      <c r="V1447" s="95"/>
      <c r="W1447" s="95"/>
      <c r="X1447" s="95"/>
      <c r="Y1447" s="95"/>
      <c r="Z1447" s="95"/>
      <c r="AA1447" s="95"/>
      <c r="AB1447" s="95"/>
      <c r="AC1447" s="95"/>
      <c r="AD1447" s="95"/>
      <c r="AE1447" s="113">
        <f t="shared" si="236"/>
        <v>0</v>
      </c>
      <c r="AF1447" s="74">
        <f t="shared" si="237"/>
        <v>0</v>
      </c>
      <c r="AG1447" s="74">
        <f t="shared" si="238"/>
        <v>0</v>
      </c>
      <c r="AH1447" s="74">
        <f t="shared" si="239"/>
        <v>0</v>
      </c>
      <c r="AI1447" s="74">
        <f t="shared" si="240"/>
        <v>1</v>
      </c>
      <c r="AJ1447" s="74">
        <f t="shared" si="241"/>
        <v>0</v>
      </c>
      <c r="AK1447" s="74">
        <f t="shared" si="242"/>
        <v>0</v>
      </c>
      <c r="AL1447" s="74">
        <f t="shared" si="243"/>
        <v>0</v>
      </c>
      <c r="AM1447" s="74">
        <f t="shared" si="244"/>
        <v>0</v>
      </c>
      <c r="AN1447" s="74">
        <f t="shared" si="245"/>
        <v>1</v>
      </c>
      <c r="AP1447" s="359" t="s">
        <v>3548</v>
      </c>
    </row>
    <row r="1448" spans="1:42" ht="15.75" hidden="1">
      <c r="A1448" s="68" t="s">
        <v>1207</v>
      </c>
      <c r="B1448" s="68" t="s">
        <v>2524</v>
      </c>
      <c r="C1448" s="68">
        <v>300835</v>
      </c>
      <c r="D1448" s="70" t="s">
        <v>2562</v>
      </c>
      <c r="E1448" s="70" t="s">
        <v>2561</v>
      </c>
      <c r="F1448" s="71">
        <v>4</v>
      </c>
      <c r="G1448" s="72"/>
      <c r="H1448" s="80">
        <v>1</v>
      </c>
      <c r="I1448" s="80"/>
      <c r="J1448" s="80"/>
      <c r="K1448" s="73"/>
      <c r="L1448" s="73"/>
      <c r="M1448" s="72"/>
      <c r="N1448" s="73">
        <v>532712.46</v>
      </c>
      <c r="O1448" s="68" t="s">
        <v>1901</v>
      </c>
      <c r="P1448" s="68">
        <v>2</v>
      </c>
      <c r="Q1448" s="138" t="s">
        <v>2378</v>
      </c>
      <c r="R1448" s="123">
        <v>1</v>
      </c>
      <c r="S1448" s="123">
        <v>1</v>
      </c>
      <c r="T1448" s="95"/>
      <c r="U1448" s="95"/>
      <c r="V1448" s="95"/>
      <c r="W1448" s="95"/>
      <c r="X1448" s="95"/>
      <c r="Y1448" s="95"/>
      <c r="Z1448" s="95"/>
      <c r="AA1448" s="95"/>
      <c r="AB1448" s="95"/>
      <c r="AC1448" s="95"/>
      <c r="AD1448" s="95"/>
      <c r="AE1448" s="113">
        <f t="shared" si="236"/>
        <v>0</v>
      </c>
      <c r="AF1448" s="74">
        <f t="shared" si="237"/>
        <v>0</v>
      </c>
      <c r="AG1448" s="74">
        <f t="shared" si="238"/>
        <v>0</v>
      </c>
      <c r="AH1448" s="74">
        <f t="shared" si="239"/>
        <v>0</v>
      </c>
      <c r="AI1448" s="74">
        <f t="shared" si="240"/>
        <v>1</v>
      </c>
      <c r="AJ1448" s="74">
        <f t="shared" si="241"/>
        <v>0</v>
      </c>
      <c r="AK1448" s="74">
        <f t="shared" si="242"/>
        <v>0</v>
      </c>
      <c r="AL1448" s="74">
        <f t="shared" si="243"/>
        <v>0</v>
      </c>
      <c r="AM1448" s="74">
        <f t="shared" si="244"/>
        <v>0</v>
      </c>
      <c r="AN1448" s="74">
        <f t="shared" si="245"/>
        <v>1</v>
      </c>
      <c r="AP1448" s="359" t="s">
        <v>3548</v>
      </c>
    </row>
    <row r="1449" spans="1:42" ht="15.75" hidden="1">
      <c r="A1449" s="68" t="s">
        <v>1207</v>
      </c>
      <c r="B1449" s="68" t="s">
        <v>2524</v>
      </c>
      <c r="C1449" s="68">
        <v>300832</v>
      </c>
      <c r="D1449" s="70" t="s">
        <v>2563</v>
      </c>
      <c r="E1449" s="70" t="s">
        <v>2564</v>
      </c>
      <c r="F1449" s="71">
        <v>4</v>
      </c>
      <c r="G1449" s="72"/>
      <c r="H1449" s="80">
        <v>1</v>
      </c>
      <c r="I1449" s="80"/>
      <c r="J1449" s="80"/>
      <c r="K1449" s="73"/>
      <c r="L1449" s="73"/>
      <c r="M1449" s="72"/>
      <c r="N1449" s="73">
        <v>312976.08</v>
      </c>
      <c r="O1449" s="68" t="s">
        <v>1901</v>
      </c>
      <c r="P1449" s="68">
        <v>2</v>
      </c>
      <c r="Q1449" s="138" t="s">
        <v>2378</v>
      </c>
      <c r="R1449" s="123">
        <v>1</v>
      </c>
      <c r="S1449" s="123">
        <v>1</v>
      </c>
      <c r="T1449" s="95"/>
      <c r="U1449" s="95"/>
      <c r="V1449" s="95"/>
      <c r="W1449" s="95"/>
      <c r="X1449" s="95"/>
      <c r="Y1449" s="95"/>
      <c r="Z1449" s="95"/>
      <c r="AA1449" s="95"/>
      <c r="AB1449" s="95"/>
      <c r="AC1449" s="95"/>
      <c r="AD1449" s="95"/>
      <c r="AE1449" s="113">
        <f t="shared" si="236"/>
        <v>0</v>
      </c>
      <c r="AF1449" s="74">
        <f t="shared" si="237"/>
        <v>0</v>
      </c>
      <c r="AG1449" s="74">
        <f t="shared" si="238"/>
        <v>0</v>
      </c>
      <c r="AH1449" s="74">
        <f t="shared" si="239"/>
        <v>0</v>
      </c>
      <c r="AI1449" s="74">
        <f t="shared" si="240"/>
        <v>1</v>
      </c>
      <c r="AJ1449" s="74">
        <f t="shared" si="241"/>
        <v>0</v>
      </c>
      <c r="AK1449" s="74">
        <f t="shared" si="242"/>
        <v>0</v>
      </c>
      <c r="AL1449" s="74">
        <f t="shared" si="243"/>
        <v>0</v>
      </c>
      <c r="AM1449" s="74">
        <f t="shared" si="244"/>
        <v>0</v>
      </c>
      <c r="AN1449" s="74">
        <f t="shared" si="245"/>
        <v>1</v>
      </c>
      <c r="AP1449" s="359" t="s">
        <v>3548</v>
      </c>
    </row>
    <row r="1450" spans="1:42" ht="15.75" hidden="1">
      <c r="A1450" s="68" t="s">
        <v>1207</v>
      </c>
      <c r="B1450" s="93" t="s">
        <v>2524</v>
      </c>
      <c r="C1450" s="68"/>
      <c r="D1450" s="70" t="s">
        <v>2565</v>
      </c>
      <c r="E1450" s="70" t="s">
        <v>1244</v>
      </c>
      <c r="F1450" s="71">
        <v>4</v>
      </c>
      <c r="G1450" s="72"/>
      <c r="H1450" s="80">
        <v>1</v>
      </c>
      <c r="I1450" s="80"/>
      <c r="J1450" s="80"/>
      <c r="K1450" s="73"/>
      <c r="L1450" s="73"/>
      <c r="M1450" s="72"/>
      <c r="N1450" s="73">
        <v>450566.73</v>
      </c>
      <c r="O1450" s="68" t="s">
        <v>1901</v>
      </c>
      <c r="P1450" s="68">
        <v>2</v>
      </c>
      <c r="Q1450" s="138" t="s">
        <v>2378</v>
      </c>
      <c r="R1450" s="123">
        <v>1</v>
      </c>
      <c r="S1450" s="123">
        <v>1</v>
      </c>
      <c r="T1450" s="95"/>
      <c r="U1450" s="95"/>
      <c r="V1450" s="95"/>
      <c r="W1450" s="95"/>
      <c r="X1450" s="95"/>
      <c r="Y1450" s="95"/>
      <c r="Z1450" s="95"/>
      <c r="AA1450" s="95"/>
      <c r="AB1450" s="95"/>
      <c r="AC1450" s="95"/>
      <c r="AD1450" s="95"/>
      <c r="AE1450" s="113">
        <f t="shared" si="236"/>
        <v>0</v>
      </c>
      <c r="AF1450" s="74">
        <f t="shared" si="237"/>
        <v>0</v>
      </c>
      <c r="AG1450" s="74">
        <f t="shared" si="238"/>
        <v>0</v>
      </c>
      <c r="AH1450" s="74">
        <f t="shared" si="239"/>
        <v>0</v>
      </c>
      <c r="AI1450" s="74">
        <f t="shared" si="240"/>
        <v>1</v>
      </c>
      <c r="AJ1450" s="74">
        <f t="shared" si="241"/>
        <v>0</v>
      </c>
      <c r="AK1450" s="74">
        <f t="shared" si="242"/>
        <v>0</v>
      </c>
      <c r="AL1450" s="74">
        <f t="shared" si="243"/>
        <v>0</v>
      </c>
      <c r="AM1450" s="74">
        <f t="shared" si="244"/>
        <v>0</v>
      </c>
      <c r="AN1450" s="74">
        <f t="shared" si="245"/>
        <v>1</v>
      </c>
      <c r="AP1450" s="359" t="s">
        <v>3548</v>
      </c>
    </row>
    <row r="1451" spans="1:42" ht="15.75" hidden="1">
      <c r="A1451" s="68" t="s">
        <v>1207</v>
      </c>
      <c r="B1451" s="68" t="s">
        <v>2524</v>
      </c>
      <c r="C1451" s="68">
        <v>300794</v>
      </c>
      <c r="D1451" s="70" t="s">
        <v>2566</v>
      </c>
      <c r="E1451" s="70" t="s">
        <v>62</v>
      </c>
      <c r="F1451" s="71">
        <v>4</v>
      </c>
      <c r="G1451" s="72"/>
      <c r="H1451" s="80">
        <v>1</v>
      </c>
      <c r="I1451" s="80"/>
      <c r="J1451" s="80"/>
      <c r="K1451" s="73"/>
      <c r="L1451" s="73"/>
      <c r="M1451" s="72"/>
      <c r="N1451" s="73">
        <v>325560.71000000002</v>
      </c>
      <c r="O1451" s="68" t="s">
        <v>1901</v>
      </c>
      <c r="P1451" s="68">
        <v>2</v>
      </c>
      <c r="Q1451" s="138" t="s">
        <v>2378</v>
      </c>
      <c r="R1451" s="123">
        <v>1</v>
      </c>
      <c r="S1451" s="123">
        <v>1</v>
      </c>
      <c r="T1451" s="95"/>
      <c r="U1451" s="95"/>
      <c r="V1451" s="95"/>
      <c r="W1451" s="95"/>
      <c r="X1451" s="95"/>
      <c r="Y1451" s="95"/>
      <c r="Z1451" s="95"/>
      <c r="AA1451" s="95"/>
      <c r="AB1451" s="95"/>
      <c r="AC1451" s="95"/>
      <c r="AD1451" s="95"/>
      <c r="AE1451" s="113">
        <f t="shared" si="236"/>
        <v>0</v>
      </c>
      <c r="AF1451" s="74">
        <f t="shared" si="237"/>
        <v>0</v>
      </c>
      <c r="AG1451" s="74">
        <f t="shared" si="238"/>
        <v>0</v>
      </c>
      <c r="AH1451" s="74">
        <f t="shared" si="239"/>
        <v>0</v>
      </c>
      <c r="AI1451" s="74">
        <f t="shared" si="240"/>
        <v>1</v>
      </c>
      <c r="AJ1451" s="74">
        <f t="shared" si="241"/>
        <v>0</v>
      </c>
      <c r="AK1451" s="74">
        <f t="shared" si="242"/>
        <v>0</v>
      </c>
      <c r="AL1451" s="74">
        <f t="shared" si="243"/>
        <v>0</v>
      </c>
      <c r="AM1451" s="74">
        <f t="shared" si="244"/>
        <v>0</v>
      </c>
      <c r="AN1451" s="74">
        <f t="shared" si="245"/>
        <v>1</v>
      </c>
      <c r="AP1451" s="359" t="s">
        <v>3548</v>
      </c>
    </row>
    <row r="1452" spans="1:42" ht="15.75" hidden="1">
      <c r="A1452" s="68" t="s">
        <v>1207</v>
      </c>
      <c r="B1452" s="68" t="s">
        <v>2524</v>
      </c>
      <c r="C1452" s="68">
        <v>300834</v>
      </c>
      <c r="D1452" s="70" t="s">
        <v>2567</v>
      </c>
      <c r="E1452" s="70" t="s">
        <v>62</v>
      </c>
      <c r="F1452" s="71">
        <v>4</v>
      </c>
      <c r="G1452" s="72"/>
      <c r="H1452" s="80">
        <v>1</v>
      </c>
      <c r="I1452" s="80"/>
      <c r="J1452" s="80"/>
      <c r="K1452" s="73"/>
      <c r="L1452" s="73"/>
      <c r="M1452" s="72"/>
      <c r="N1452" s="73">
        <v>452449.94</v>
      </c>
      <c r="O1452" s="68" t="s">
        <v>1901</v>
      </c>
      <c r="P1452" s="68">
        <v>2</v>
      </c>
      <c r="Q1452" s="138" t="s">
        <v>2378</v>
      </c>
      <c r="R1452" s="123">
        <v>1</v>
      </c>
      <c r="S1452" s="123">
        <v>1</v>
      </c>
      <c r="T1452" s="95"/>
      <c r="U1452" s="95"/>
      <c r="V1452" s="95"/>
      <c r="W1452" s="95"/>
      <c r="X1452" s="95"/>
      <c r="Y1452" s="95"/>
      <c r="Z1452" s="95"/>
      <c r="AA1452" s="95"/>
      <c r="AB1452" s="95"/>
      <c r="AC1452" s="95"/>
      <c r="AD1452" s="95"/>
      <c r="AE1452" s="113">
        <f t="shared" si="236"/>
        <v>0</v>
      </c>
      <c r="AF1452" s="74">
        <f t="shared" si="237"/>
        <v>0</v>
      </c>
      <c r="AG1452" s="74">
        <f t="shared" si="238"/>
        <v>0</v>
      </c>
      <c r="AH1452" s="74">
        <f t="shared" si="239"/>
        <v>0</v>
      </c>
      <c r="AI1452" s="74">
        <f t="shared" si="240"/>
        <v>1</v>
      </c>
      <c r="AJ1452" s="74">
        <f t="shared" si="241"/>
        <v>0</v>
      </c>
      <c r="AK1452" s="74">
        <f t="shared" si="242"/>
        <v>0</v>
      </c>
      <c r="AL1452" s="74">
        <f t="shared" si="243"/>
        <v>0</v>
      </c>
      <c r="AM1452" s="74">
        <f t="shared" si="244"/>
        <v>0</v>
      </c>
      <c r="AN1452" s="74">
        <f t="shared" si="245"/>
        <v>1</v>
      </c>
      <c r="AP1452" s="359" t="s">
        <v>3548</v>
      </c>
    </row>
    <row r="1453" spans="1:42" ht="15.75" hidden="1">
      <c r="A1453" s="68" t="s">
        <v>1207</v>
      </c>
      <c r="B1453" s="68" t="s">
        <v>2524</v>
      </c>
      <c r="C1453" s="68">
        <v>300867</v>
      </c>
      <c r="D1453" s="70" t="s">
        <v>2568</v>
      </c>
      <c r="E1453" s="70" t="s">
        <v>62</v>
      </c>
      <c r="F1453" s="71">
        <v>4</v>
      </c>
      <c r="G1453" s="72"/>
      <c r="H1453" s="80">
        <v>1</v>
      </c>
      <c r="I1453" s="80"/>
      <c r="J1453" s="80"/>
      <c r="K1453" s="73"/>
      <c r="L1453" s="73"/>
      <c r="M1453" s="72"/>
      <c r="N1453" s="73">
        <v>384194.55</v>
      </c>
      <c r="O1453" s="68" t="s">
        <v>1901</v>
      </c>
      <c r="P1453" s="68">
        <v>2</v>
      </c>
      <c r="Q1453" s="138" t="s">
        <v>2378</v>
      </c>
      <c r="R1453" s="123">
        <v>1</v>
      </c>
      <c r="S1453" s="123">
        <v>1</v>
      </c>
      <c r="T1453" s="95"/>
      <c r="U1453" s="95"/>
      <c r="V1453" s="95"/>
      <c r="W1453" s="95"/>
      <c r="X1453" s="95"/>
      <c r="Y1453" s="95"/>
      <c r="Z1453" s="95"/>
      <c r="AA1453" s="95"/>
      <c r="AB1453" s="95"/>
      <c r="AC1453" s="95"/>
      <c r="AD1453" s="95"/>
      <c r="AE1453" s="113">
        <f t="shared" si="236"/>
        <v>0</v>
      </c>
      <c r="AF1453" s="74">
        <f t="shared" si="237"/>
        <v>0</v>
      </c>
      <c r="AG1453" s="74">
        <f t="shared" si="238"/>
        <v>0</v>
      </c>
      <c r="AH1453" s="74">
        <f t="shared" si="239"/>
        <v>0</v>
      </c>
      <c r="AI1453" s="74">
        <f t="shared" si="240"/>
        <v>1</v>
      </c>
      <c r="AJ1453" s="74">
        <f t="shared" si="241"/>
        <v>0</v>
      </c>
      <c r="AK1453" s="74">
        <f t="shared" si="242"/>
        <v>0</v>
      </c>
      <c r="AL1453" s="74">
        <f t="shared" si="243"/>
        <v>0</v>
      </c>
      <c r="AM1453" s="74">
        <f t="shared" si="244"/>
        <v>0</v>
      </c>
      <c r="AN1453" s="74">
        <f t="shared" si="245"/>
        <v>1</v>
      </c>
      <c r="AP1453" s="359" t="s">
        <v>3548</v>
      </c>
    </row>
    <row r="1454" spans="1:42" ht="15.75" hidden="1">
      <c r="A1454" s="68" t="s">
        <v>1207</v>
      </c>
      <c r="B1454" s="68" t="s">
        <v>2524</v>
      </c>
      <c r="C1454" s="68">
        <v>300817</v>
      </c>
      <c r="D1454" s="70" t="s">
        <v>2569</v>
      </c>
      <c r="E1454" s="70" t="s">
        <v>2570</v>
      </c>
      <c r="F1454" s="71">
        <v>4</v>
      </c>
      <c r="G1454" s="72"/>
      <c r="H1454" s="80">
        <v>1</v>
      </c>
      <c r="I1454" s="80"/>
      <c r="J1454" s="80"/>
      <c r="K1454" s="73"/>
      <c r="L1454" s="73"/>
      <c r="M1454" s="72"/>
      <c r="N1454" s="73">
        <v>195151.4</v>
      </c>
      <c r="O1454" s="68" t="s">
        <v>1901</v>
      </c>
      <c r="P1454" s="68">
        <v>2</v>
      </c>
      <c r="Q1454" s="138" t="s">
        <v>2378</v>
      </c>
      <c r="R1454" s="123">
        <v>1</v>
      </c>
      <c r="S1454" s="123">
        <v>1</v>
      </c>
      <c r="T1454" s="95"/>
      <c r="U1454" s="95"/>
      <c r="V1454" s="95"/>
      <c r="W1454" s="95"/>
      <c r="X1454" s="95"/>
      <c r="Y1454" s="95"/>
      <c r="Z1454" s="95"/>
      <c r="AA1454" s="95"/>
      <c r="AB1454" s="95"/>
      <c r="AC1454" s="95"/>
      <c r="AD1454" s="95"/>
      <c r="AE1454" s="113">
        <f t="shared" si="236"/>
        <v>0</v>
      </c>
      <c r="AF1454" s="74">
        <f t="shared" si="237"/>
        <v>0</v>
      </c>
      <c r="AG1454" s="74">
        <f t="shared" si="238"/>
        <v>0</v>
      </c>
      <c r="AH1454" s="74">
        <f t="shared" si="239"/>
        <v>0</v>
      </c>
      <c r="AI1454" s="74">
        <f t="shared" si="240"/>
        <v>1</v>
      </c>
      <c r="AJ1454" s="74">
        <f t="shared" si="241"/>
        <v>0</v>
      </c>
      <c r="AK1454" s="74">
        <f t="shared" si="242"/>
        <v>0</v>
      </c>
      <c r="AL1454" s="74">
        <f t="shared" si="243"/>
        <v>0</v>
      </c>
      <c r="AM1454" s="74">
        <f t="shared" si="244"/>
        <v>0</v>
      </c>
      <c r="AN1454" s="74">
        <f t="shared" si="245"/>
        <v>1</v>
      </c>
      <c r="AP1454" s="359" t="s">
        <v>3548</v>
      </c>
    </row>
    <row r="1455" spans="1:42" ht="15.75" hidden="1">
      <c r="A1455" s="68" t="s">
        <v>1207</v>
      </c>
      <c r="B1455" s="68" t="s">
        <v>2524</v>
      </c>
      <c r="C1455" s="68">
        <v>300821</v>
      </c>
      <c r="D1455" s="70" t="s">
        <v>2571</v>
      </c>
      <c r="E1455" s="70" t="s">
        <v>2570</v>
      </c>
      <c r="F1455" s="71">
        <v>4</v>
      </c>
      <c r="G1455" s="72"/>
      <c r="H1455" s="80">
        <v>1</v>
      </c>
      <c r="I1455" s="80"/>
      <c r="J1455" s="80"/>
      <c r="K1455" s="73"/>
      <c r="L1455" s="73"/>
      <c r="M1455" s="72"/>
      <c r="N1455" s="73">
        <v>347681.19</v>
      </c>
      <c r="O1455" s="68" t="s">
        <v>1901</v>
      </c>
      <c r="P1455" s="68">
        <v>2</v>
      </c>
      <c r="Q1455" s="138" t="s">
        <v>2378</v>
      </c>
      <c r="R1455" s="123">
        <v>1</v>
      </c>
      <c r="S1455" s="123">
        <v>1</v>
      </c>
      <c r="T1455" s="95"/>
      <c r="U1455" s="95"/>
      <c r="V1455" s="95"/>
      <c r="W1455" s="95"/>
      <c r="X1455" s="95"/>
      <c r="Y1455" s="95"/>
      <c r="Z1455" s="95"/>
      <c r="AA1455" s="95"/>
      <c r="AB1455" s="95"/>
      <c r="AC1455" s="95"/>
      <c r="AD1455" s="95"/>
      <c r="AE1455" s="113">
        <f t="shared" si="236"/>
        <v>0</v>
      </c>
      <c r="AF1455" s="74">
        <f t="shared" si="237"/>
        <v>0</v>
      </c>
      <c r="AG1455" s="74">
        <f t="shared" si="238"/>
        <v>0</v>
      </c>
      <c r="AH1455" s="74">
        <f t="shared" si="239"/>
        <v>0</v>
      </c>
      <c r="AI1455" s="74">
        <f t="shared" si="240"/>
        <v>1</v>
      </c>
      <c r="AJ1455" s="74">
        <f t="shared" si="241"/>
        <v>0</v>
      </c>
      <c r="AK1455" s="74">
        <f t="shared" si="242"/>
        <v>0</v>
      </c>
      <c r="AL1455" s="74">
        <f t="shared" si="243"/>
        <v>0</v>
      </c>
      <c r="AM1455" s="74">
        <f t="shared" si="244"/>
        <v>0</v>
      </c>
      <c r="AN1455" s="74">
        <f t="shared" si="245"/>
        <v>1</v>
      </c>
      <c r="AP1455" s="359" t="s">
        <v>3548</v>
      </c>
    </row>
    <row r="1456" spans="1:42" ht="31.5" hidden="1">
      <c r="A1456" s="75" t="s">
        <v>1202</v>
      </c>
      <c r="B1456" s="69" t="s">
        <v>2572</v>
      </c>
      <c r="C1456" s="75">
        <v>109322</v>
      </c>
      <c r="D1456" s="70" t="s">
        <v>2573</v>
      </c>
      <c r="E1456" s="76" t="s">
        <v>2572</v>
      </c>
      <c r="F1456" s="77">
        <v>2</v>
      </c>
      <c r="G1456" s="78"/>
      <c r="H1456" s="69">
        <v>1</v>
      </c>
      <c r="I1456" s="85"/>
      <c r="J1456" s="85"/>
      <c r="K1456" s="79"/>
      <c r="L1456" s="79"/>
      <c r="M1456" s="78"/>
      <c r="N1456" s="79">
        <v>778402.4914512001</v>
      </c>
      <c r="O1456" s="68" t="s">
        <v>1901</v>
      </c>
      <c r="P1456" s="68">
        <v>2</v>
      </c>
      <c r="Q1456" s="163" t="s">
        <v>2378</v>
      </c>
      <c r="R1456" s="354"/>
      <c r="S1456" s="123">
        <v>1</v>
      </c>
      <c r="T1456" s="95"/>
      <c r="U1456" s="95"/>
      <c r="V1456" s="95"/>
      <c r="W1456" s="95"/>
      <c r="X1456" s="417" t="s">
        <v>3550</v>
      </c>
      <c r="Y1456" s="418">
        <v>43171</v>
      </c>
      <c r="Z1456" s="417" t="s">
        <v>3551</v>
      </c>
      <c r="AA1456" s="417" t="s">
        <v>3552</v>
      </c>
      <c r="AB1456" s="417" t="s">
        <v>3553</v>
      </c>
      <c r="AC1456" s="417" t="s">
        <v>3554</v>
      </c>
      <c r="AD1456" s="95"/>
      <c r="AE1456" s="113">
        <f t="shared" si="236"/>
        <v>0</v>
      </c>
      <c r="AF1456" s="74">
        <f t="shared" si="237"/>
        <v>0</v>
      </c>
      <c r="AG1456" s="74">
        <f t="shared" si="238"/>
        <v>0</v>
      </c>
      <c r="AH1456" s="74">
        <f t="shared" si="239"/>
        <v>0</v>
      </c>
      <c r="AI1456" s="74">
        <f t="shared" si="240"/>
        <v>1</v>
      </c>
      <c r="AJ1456" s="74">
        <f t="shared" si="241"/>
        <v>0</v>
      </c>
      <c r="AK1456" s="74">
        <f t="shared" si="242"/>
        <v>0</v>
      </c>
      <c r="AL1456" s="74">
        <f t="shared" si="243"/>
        <v>0</v>
      </c>
      <c r="AM1456" s="74">
        <f t="shared" si="244"/>
        <v>0</v>
      </c>
      <c r="AN1456" s="74">
        <f t="shared" si="245"/>
        <v>1</v>
      </c>
      <c r="AP1456" s="359" t="s">
        <v>3549</v>
      </c>
    </row>
    <row r="1457" spans="1:42" ht="31.5" hidden="1">
      <c r="A1457" s="75" t="s">
        <v>1202</v>
      </c>
      <c r="B1457" s="69" t="s">
        <v>2572</v>
      </c>
      <c r="C1457" s="75">
        <v>109349</v>
      </c>
      <c r="D1457" s="70" t="s">
        <v>2574</v>
      </c>
      <c r="E1457" s="76" t="s">
        <v>2572</v>
      </c>
      <c r="F1457" s="77">
        <v>2</v>
      </c>
      <c r="G1457" s="78"/>
      <c r="H1457" s="69">
        <v>1</v>
      </c>
      <c r="I1457" s="85"/>
      <c r="J1457" s="85"/>
      <c r="K1457" s="79"/>
      <c r="L1457" s="79"/>
      <c r="M1457" s="78"/>
      <c r="N1457" s="79">
        <v>783383.15140595997</v>
      </c>
      <c r="O1457" s="68" t="s">
        <v>1901</v>
      </c>
      <c r="P1457" s="68">
        <v>2</v>
      </c>
      <c r="Q1457" s="163" t="s">
        <v>2378</v>
      </c>
      <c r="R1457" s="354"/>
      <c r="S1457" s="123">
        <v>1</v>
      </c>
      <c r="T1457" s="95"/>
      <c r="U1457" s="95"/>
      <c r="V1457" s="95"/>
      <c r="W1457" s="95"/>
      <c r="X1457" s="417" t="s">
        <v>3550</v>
      </c>
      <c r="Y1457" s="418">
        <v>43171</v>
      </c>
      <c r="Z1457" s="417" t="s">
        <v>3551</v>
      </c>
      <c r="AA1457" s="417" t="s">
        <v>3552</v>
      </c>
      <c r="AB1457" s="417" t="s">
        <v>3553</v>
      </c>
      <c r="AC1457" s="419" t="s">
        <v>3554</v>
      </c>
      <c r="AD1457" s="95"/>
      <c r="AE1457" s="113">
        <f t="shared" si="236"/>
        <v>0</v>
      </c>
      <c r="AF1457" s="74">
        <f t="shared" si="237"/>
        <v>0</v>
      </c>
      <c r="AG1457" s="74">
        <f t="shared" si="238"/>
        <v>0</v>
      </c>
      <c r="AH1457" s="74">
        <f t="shared" si="239"/>
        <v>0</v>
      </c>
      <c r="AI1457" s="74">
        <f t="shared" si="240"/>
        <v>1</v>
      </c>
      <c r="AJ1457" s="74">
        <f t="shared" si="241"/>
        <v>0</v>
      </c>
      <c r="AK1457" s="74">
        <f t="shared" si="242"/>
        <v>0</v>
      </c>
      <c r="AL1457" s="74">
        <f t="shared" si="243"/>
        <v>0</v>
      </c>
      <c r="AM1457" s="74">
        <f t="shared" si="244"/>
        <v>0</v>
      </c>
      <c r="AN1457" s="74">
        <f t="shared" si="245"/>
        <v>1</v>
      </c>
      <c r="AP1457" s="359" t="s">
        <v>3549</v>
      </c>
    </row>
    <row r="1458" spans="1:42" ht="31.5" hidden="1">
      <c r="A1458" s="75" t="s">
        <v>1202</v>
      </c>
      <c r="B1458" s="69" t="s">
        <v>2572</v>
      </c>
      <c r="C1458" s="75">
        <v>321502</v>
      </c>
      <c r="D1458" s="70" t="s">
        <v>2575</v>
      </c>
      <c r="E1458" s="76" t="s">
        <v>2572</v>
      </c>
      <c r="F1458" s="77">
        <v>2</v>
      </c>
      <c r="G1458" s="78"/>
      <c r="H1458" s="69">
        <v>1</v>
      </c>
      <c r="I1458" s="85"/>
      <c r="J1458" s="85"/>
      <c r="K1458" s="79"/>
      <c r="L1458" s="79"/>
      <c r="M1458" s="78"/>
      <c r="N1458" s="79">
        <v>751744.61587354483</v>
      </c>
      <c r="O1458" s="68" t="s">
        <v>1901</v>
      </c>
      <c r="P1458" s="68">
        <v>2</v>
      </c>
      <c r="Q1458" s="163" t="s">
        <v>2378</v>
      </c>
      <c r="R1458" s="354"/>
      <c r="S1458" s="123">
        <v>1</v>
      </c>
      <c r="T1458" s="95"/>
      <c r="U1458" s="95"/>
      <c r="V1458" s="95"/>
      <c r="W1458" s="95"/>
      <c r="X1458" s="417" t="s">
        <v>3550</v>
      </c>
      <c r="Y1458" s="418">
        <v>43171</v>
      </c>
      <c r="Z1458" s="417" t="s">
        <v>3551</v>
      </c>
      <c r="AA1458" s="417" t="s">
        <v>3552</v>
      </c>
      <c r="AB1458" s="417" t="s">
        <v>3553</v>
      </c>
      <c r="AC1458" s="419" t="s">
        <v>3554</v>
      </c>
      <c r="AD1458" s="95"/>
      <c r="AE1458" s="113">
        <f t="shared" si="236"/>
        <v>0</v>
      </c>
      <c r="AF1458" s="74">
        <f t="shared" si="237"/>
        <v>0</v>
      </c>
      <c r="AG1458" s="74">
        <f t="shared" si="238"/>
        <v>0</v>
      </c>
      <c r="AH1458" s="74">
        <f t="shared" si="239"/>
        <v>0</v>
      </c>
      <c r="AI1458" s="74">
        <f t="shared" si="240"/>
        <v>1</v>
      </c>
      <c r="AJ1458" s="74">
        <f t="shared" si="241"/>
        <v>0</v>
      </c>
      <c r="AK1458" s="74">
        <f t="shared" si="242"/>
        <v>0</v>
      </c>
      <c r="AL1458" s="74">
        <f t="shared" si="243"/>
        <v>0</v>
      </c>
      <c r="AM1458" s="74">
        <f t="shared" si="244"/>
        <v>0</v>
      </c>
      <c r="AN1458" s="74">
        <f t="shared" si="245"/>
        <v>1</v>
      </c>
      <c r="AP1458" s="359" t="s">
        <v>3549</v>
      </c>
    </row>
    <row r="1459" spans="1:42" ht="31.5" hidden="1">
      <c r="A1459" s="75" t="s">
        <v>1202</v>
      </c>
      <c r="B1459" s="69" t="s">
        <v>2572</v>
      </c>
      <c r="C1459" s="75">
        <v>500391</v>
      </c>
      <c r="D1459" s="70" t="s">
        <v>2576</v>
      </c>
      <c r="E1459" s="76" t="s">
        <v>2572</v>
      </c>
      <c r="F1459" s="77">
        <v>2</v>
      </c>
      <c r="G1459" s="78"/>
      <c r="H1459" s="69">
        <v>1</v>
      </c>
      <c r="I1459" s="85"/>
      <c r="J1459" s="85"/>
      <c r="K1459" s="79"/>
      <c r="L1459" s="79"/>
      <c r="M1459" s="78"/>
      <c r="N1459" s="79">
        <v>513838.59055830003</v>
      </c>
      <c r="O1459" s="68" t="s">
        <v>1901</v>
      </c>
      <c r="P1459" s="68">
        <v>2</v>
      </c>
      <c r="Q1459" s="163" t="s">
        <v>2378</v>
      </c>
      <c r="R1459" s="354"/>
      <c r="S1459" s="123">
        <v>1</v>
      </c>
      <c r="T1459" s="95"/>
      <c r="U1459" s="95"/>
      <c r="V1459" s="95"/>
      <c r="W1459" s="95"/>
      <c r="X1459" s="417" t="s">
        <v>3550</v>
      </c>
      <c r="Y1459" s="418">
        <v>43171</v>
      </c>
      <c r="Z1459" s="417" t="s">
        <v>3551</v>
      </c>
      <c r="AA1459" s="417" t="s">
        <v>3552</v>
      </c>
      <c r="AB1459" s="417" t="s">
        <v>3553</v>
      </c>
      <c r="AC1459" s="419" t="s">
        <v>3554</v>
      </c>
      <c r="AD1459" s="95"/>
      <c r="AE1459" s="113">
        <f t="shared" si="236"/>
        <v>0</v>
      </c>
      <c r="AF1459" s="74">
        <f t="shared" si="237"/>
        <v>0</v>
      </c>
      <c r="AG1459" s="74">
        <f t="shared" si="238"/>
        <v>0</v>
      </c>
      <c r="AH1459" s="74">
        <f t="shared" si="239"/>
        <v>0</v>
      </c>
      <c r="AI1459" s="74">
        <f t="shared" si="240"/>
        <v>1</v>
      </c>
      <c r="AJ1459" s="74">
        <f t="shared" si="241"/>
        <v>0</v>
      </c>
      <c r="AK1459" s="74">
        <f t="shared" si="242"/>
        <v>0</v>
      </c>
      <c r="AL1459" s="74">
        <f t="shared" si="243"/>
        <v>0</v>
      </c>
      <c r="AM1459" s="74">
        <f t="shared" si="244"/>
        <v>0</v>
      </c>
      <c r="AN1459" s="74">
        <f t="shared" si="245"/>
        <v>1</v>
      </c>
      <c r="AP1459" s="359" t="s">
        <v>3549</v>
      </c>
    </row>
    <row r="1460" spans="1:42" ht="31.5" hidden="1">
      <c r="A1460" s="69" t="s">
        <v>1202</v>
      </c>
      <c r="B1460" s="69" t="s">
        <v>2577</v>
      </c>
      <c r="C1460" s="69">
        <v>301514</v>
      </c>
      <c r="D1460" s="70" t="s">
        <v>2578</v>
      </c>
      <c r="E1460" s="81" t="s">
        <v>2579</v>
      </c>
      <c r="F1460" s="69">
        <v>2</v>
      </c>
      <c r="G1460" s="69"/>
      <c r="H1460" s="69">
        <v>1</v>
      </c>
      <c r="I1460" s="69"/>
      <c r="J1460" s="69"/>
      <c r="K1460" s="69"/>
      <c r="L1460" s="69"/>
      <c r="M1460" s="82"/>
      <c r="N1460" s="73">
        <v>1863464.5</v>
      </c>
      <c r="O1460" s="68" t="s">
        <v>1901</v>
      </c>
      <c r="P1460" s="68">
        <v>2</v>
      </c>
      <c r="Q1460" s="95" t="s">
        <v>2378</v>
      </c>
      <c r="R1460" s="123">
        <v>0</v>
      </c>
      <c r="S1460" s="381">
        <v>1</v>
      </c>
      <c r="T1460" s="95"/>
      <c r="U1460" s="95"/>
      <c r="V1460" s="95"/>
      <c r="W1460" s="95"/>
      <c r="X1460" s="95"/>
      <c r="Y1460" s="95"/>
      <c r="Z1460" s="95"/>
      <c r="AA1460" s="95"/>
      <c r="AB1460" s="95"/>
      <c r="AC1460" s="95"/>
      <c r="AD1460" s="95"/>
      <c r="AE1460" s="113">
        <f t="shared" si="236"/>
        <v>0</v>
      </c>
      <c r="AF1460" s="74">
        <f t="shared" si="237"/>
        <v>0</v>
      </c>
      <c r="AG1460" s="74">
        <f t="shared" si="238"/>
        <v>0</v>
      </c>
      <c r="AH1460" s="74">
        <f t="shared" si="239"/>
        <v>0</v>
      </c>
      <c r="AI1460" s="74">
        <f t="shared" si="240"/>
        <v>1</v>
      </c>
      <c r="AJ1460" s="74">
        <f t="shared" si="241"/>
        <v>0</v>
      </c>
      <c r="AK1460" s="74">
        <f t="shared" si="242"/>
        <v>0</v>
      </c>
      <c r="AL1460" s="74">
        <f t="shared" si="243"/>
        <v>0</v>
      </c>
      <c r="AM1460" s="74">
        <f t="shared" si="244"/>
        <v>0</v>
      </c>
      <c r="AN1460" s="74">
        <f t="shared" si="245"/>
        <v>1</v>
      </c>
      <c r="AP1460" s="359" t="s">
        <v>3548</v>
      </c>
    </row>
    <row r="1461" spans="1:42" ht="31.5" hidden="1">
      <c r="A1461" s="75" t="s">
        <v>1202</v>
      </c>
      <c r="B1461" s="69" t="s">
        <v>2577</v>
      </c>
      <c r="C1461" s="75">
        <v>301515</v>
      </c>
      <c r="D1461" s="70" t="s">
        <v>2580</v>
      </c>
      <c r="E1461" s="76" t="s">
        <v>2579</v>
      </c>
      <c r="F1461" s="77">
        <v>2</v>
      </c>
      <c r="G1461" s="78"/>
      <c r="H1461" s="69">
        <v>1</v>
      </c>
      <c r="I1461" s="85"/>
      <c r="J1461" s="85"/>
      <c r="K1461" s="79"/>
      <c r="L1461" s="79"/>
      <c r="M1461" s="78"/>
      <c r="N1461" s="79">
        <v>2227134.6</v>
      </c>
      <c r="O1461" s="68" t="s">
        <v>1901</v>
      </c>
      <c r="P1461" s="68">
        <v>2</v>
      </c>
      <c r="Q1461" s="283" t="s">
        <v>2378</v>
      </c>
      <c r="R1461" s="123">
        <v>0</v>
      </c>
      <c r="S1461" s="381">
        <v>1</v>
      </c>
      <c r="T1461" s="95"/>
      <c r="U1461" s="95"/>
      <c r="V1461" s="95"/>
      <c r="W1461" s="95"/>
      <c r="X1461" s="95"/>
      <c r="Y1461" s="95"/>
      <c r="Z1461" s="95"/>
      <c r="AA1461" s="95"/>
      <c r="AB1461" s="95"/>
      <c r="AC1461" s="95"/>
      <c r="AD1461" s="95"/>
      <c r="AE1461" s="113">
        <f t="shared" si="236"/>
        <v>0</v>
      </c>
      <c r="AF1461" s="74">
        <f t="shared" si="237"/>
        <v>0</v>
      </c>
      <c r="AG1461" s="74">
        <f t="shared" si="238"/>
        <v>0</v>
      </c>
      <c r="AH1461" s="74">
        <f t="shared" si="239"/>
        <v>0</v>
      </c>
      <c r="AI1461" s="74">
        <f t="shared" si="240"/>
        <v>1</v>
      </c>
      <c r="AJ1461" s="74">
        <f t="shared" si="241"/>
        <v>0</v>
      </c>
      <c r="AK1461" s="74">
        <f t="shared" si="242"/>
        <v>0</v>
      </c>
      <c r="AL1461" s="74">
        <f t="shared" si="243"/>
        <v>0</v>
      </c>
      <c r="AM1461" s="74">
        <f t="shared" si="244"/>
        <v>0</v>
      </c>
      <c r="AN1461" s="74">
        <f t="shared" si="245"/>
        <v>1</v>
      </c>
      <c r="AP1461" s="359" t="s">
        <v>3548</v>
      </c>
    </row>
    <row r="1462" spans="1:42" ht="31.5" hidden="1">
      <c r="A1462" s="75" t="s">
        <v>1202</v>
      </c>
      <c r="B1462" s="75" t="s">
        <v>2581</v>
      </c>
      <c r="C1462" s="75">
        <v>301166</v>
      </c>
      <c r="D1462" s="70" t="s">
        <v>2582</v>
      </c>
      <c r="E1462" s="76" t="s">
        <v>2583</v>
      </c>
      <c r="F1462" s="77">
        <v>6</v>
      </c>
      <c r="G1462" s="78"/>
      <c r="H1462" s="85">
        <v>1</v>
      </c>
      <c r="I1462" s="85"/>
      <c r="J1462" s="85"/>
      <c r="K1462" s="79"/>
      <c r="L1462" s="79"/>
      <c r="M1462" s="78"/>
      <c r="N1462" s="79">
        <v>1591456.9177080002</v>
      </c>
      <c r="O1462" s="68" t="s">
        <v>1901</v>
      </c>
      <c r="P1462" s="68">
        <v>2</v>
      </c>
      <c r="Q1462" s="283" t="s">
        <v>2378</v>
      </c>
      <c r="R1462" s="123">
        <v>0.3</v>
      </c>
      <c r="S1462" s="381">
        <v>1</v>
      </c>
      <c r="T1462" s="95"/>
      <c r="U1462" s="95"/>
      <c r="V1462" s="95"/>
      <c r="W1462" s="95"/>
      <c r="X1462" s="115" t="s">
        <v>3067</v>
      </c>
      <c r="Y1462" s="114" t="s">
        <v>2011</v>
      </c>
      <c r="Z1462" s="114" t="s">
        <v>3068</v>
      </c>
      <c r="AA1462" s="114" t="s">
        <v>3069</v>
      </c>
      <c r="AB1462" s="114" t="s">
        <v>3070</v>
      </c>
      <c r="AC1462" s="114" t="s">
        <v>3071</v>
      </c>
      <c r="AD1462" s="116">
        <v>1554123.06</v>
      </c>
      <c r="AE1462" s="113">
        <f t="shared" si="236"/>
        <v>0</v>
      </c>
      <c r="AF1462" s="74">
        <f t="shared" si="237"/>
        <v>0</v>
      </c>
      <c r="AG1462" s="74">
        <f t="shared" si="238"/>
        <v>0</v>
      </c>
      <c r="AH1462" s="74">
        <f t="shared" si="239"/>
        <v>0</v>
      </c>
      <c r="AI1462" s="74">
        <f t="shared" si="240"/>
        <v>1</v>
      </c>
      <c r="AJ1462" s="74">
        <f t="shared" si="241"/>
        <v>0</v>
      </c>
      <c r="AK1462" s="74">
        <f t="shared" si="242"/>
        <v>0</v>
      </c>
      <c r="AL1462" s="74">
        <f t="shared" si="243"/>
        <v>0</v>
      </c>
      <c r="AM1462" s="74">
        <f t="shared" si="244"/>
        <v>0</v>
      </c>
      <c r="AN1462" s="74">
        <f t="shared" si="245"/>
        <v>1</v>
      </c>
      <c r="AP1462" s="318" t="s">
        <v>3549</v>
      </c>
    </row>
    <row r="1463" spans="1:42" ht="31.5" hidden="1">
      <c r="A1463" s="75" t="s">
        <v>1202</v>
      </c>
      <c r="B1463" s="75" t="s">
        <v>2581</v>
      </c>
      <c r="C1463" s="75">
        <v>307817</v>
      </c>
      <c r="D1463" s="70" t="s">
        <v>2584</v>
      </c>
      <c r="E1463" s="76" t="s">
        <v>2585</v>
      </c>
      <c r="F1463" s="77">
        <v>6</v>
      </c>
      <c r="G1463" s="78"/>
      <c r="H1463" s="85">
        <v>1</v>
      </c>
      <c r="I1463" s="85"/>
      <c r="J1463" s="85"/>
      <c r="K1463" s="79"/>
      <c r="L1463" s="79"/>
      <c r="M1463" s="78"/>
      <c r="N1463" s="79">
        <v>2324139.6983112004</v>
      </c>
      <c r="O1463" s="68" t="s">
        <v>1901</v>
      </c>
      <c r="P1463" s="68">
        <v>2</v>
      </c>
      <c r="Q1463" s="283" t="s">
        <v>2378</v>
      </c>
      <c r="R1463" s="123">
        <v>0.1</v>
      </c>
      <c r="S1463" s="381">
        <v>1</v>
      </c>
      <c r="T1463" s="95"/>
      <c r="U1463" s="95"/>
      <c r="V1463" s="95"/>
      <c r="W1463" s="95"/>
      <c r="X1463" s="115" t="s">
        <v>3067</v>
      </c>
      <c r="Y1463" s="114" t="s">
        <v>2011</v>
      </c>
      <c r="Z1463" s="114" t="s">
        <v>3068</v>
      </c>
      <c r="AA1463" s="114" t="s">
        <v>3069</v>
      </c>
      <c r="AB1463" s="114" t="s">
        <v>3070</v>
      </c>
      <c r="AC1463" s="114" t="s">
        <v>3071</v>
      </c>
      <c r="AD1463" s="116">
        <v>2259976.58</v>
      </c>
      <c r="AE1463" s="113">
        <f t="shared" si="236"/>
        <v>0</v>
      </c>
      <c r="AF1463" s="74">
        <f t="shared" si="237"/>
        <v>0</v>
      </c>
      <c r="AG1463" s="74">
        <f t="shared" si="238"/>
        <v>0</v>
      </c>
      <c r="AH1463" s="74">
        <f t="shared" si="239"/>
        <v>0</v>
      </c>
      <c r="AI1463" s="74">
        <f t="shared" si="240"/>
        <v>1</v>
      </c>
      <c r="AJ1463" s="74">
        <f t="shared" si="241"/>
        <v>0</v>
      </c>
      <c r="AK1463" s="74">
        <f t="shared" si="242"/>
        <v>0</v>
      </c>
      <c r="AL1463" s="74">
        <f t="shared" si="243"/>
        <v>0</v>
      </c>
      <c r="AM1463" s="74">
        <f t="shared" si="244"/>
        <v>0</v>
      </c>
      <c r="AN1463" s="74">
        <f t="shared" si="245"/>
        <v>1</v>
      </c>
      <c r="AP1463" s="318" t="s">
        <v>3549</v>
      </c>
    </row>
    <row r="1464" spans="1:42" ht="31.5" hidden="1">
      <c r="A1464" s="75" t="s">
        <v>1202</v>
      </c>
      <c r="B1464" s="75" t="s">
        <v>2581</v>
      </c>
      <c r="C1464" s="75">
        <v>301165</v>
      </c>
      <c r="D1464" s="70" t="s">
        <v>2586</v>
      </c>
      <c r="E1464" s="76" t="s">
        <v>2587</v>
      </c>
      <c r="F1464" s="77">
        <v>7</v>
      </c>
      <c r="G1464" s="78"/>
      <c r="H1464" s="85">
        <v>1</v>
      </c>
      <c r="I1464" s="85"/>
      <c r="J1464" s="85"/>
      <c r="K1464" s="79"/>
      <c r="L1464" s="79"/>
      <c r="M1464" s="78"/>
      <c r="N1464" s="79">
        <v>2307918.516876</v>
      </c>
      <c r="O1464" s="68" t="s">
        <v>1901</v>
      </c>
      <c r="P1464" s="68">
        <v>2</v>
      </c>
      <c r="Q1464" s="283" t="s">
        <v>2378</v>
      </c>
      <c r="R1464" s="123">
        <v>0.1</v>
      </c>
      <c r="S1464" s="381">
        <v>1</v>
      </c>
      <c r="T1464" s="95"/>
      <c r="U1464" s="95"/>
      <c r="V1464" s="95"/>
      <c r="W1464" s="95"/>
      <c r="X1464" s="115" t="s">
        <v>3067</v>
      </c>
      <c r="Y1464" s="114" t="s">
        <v>2011</v>
      </c>
      <c r="Z1464" s="114" t="s">
        <v>3068</v>
      </c>
      <c r="AA1464" s="114" t="s">
        <v>3069</v>
      </c>
      <c r="AB1464" s="114" t="s">
        <v>3070</v>
      </c>
      <c r="AC1464" s="114" t="s">
        <v>3071</v>
      </c>
      <c r="AD1464" s="116">
        <v>2245684.7200000002</v>
      </c>
      <c r="AE1464" s="113">
        <f t="shared" si="236"/>
        <v>0</v>
      </c>
      <c r="AF1464" s="74">
        <f t="shared" si="237"/>
        <v>0</v>
      </c>
      <c r="AG1464" s="74">
        <f t="shared" si="238"/>
        <v>0</v>
      </c>
      <c r="AH1464" s="74">
        <f t="shared" si="239"/>
        <v>0</v>
      </c>
      <c r="AI1464" s="74">
        <f t="shared" si="240"/>
        <v>1</v>
      </c>
      <c r="AJ1464" s="74">
        <f t="shared" si="241"/>
        <v>0</v>
      </c>
      <c r="AK1464" s="74">
        <f t="shared" si="242"/>
        <v>0</v>
      </c>
      <c r="AL1464" s="74">
        <f t="shared" si="243"/>
        <v>0</v>
      </c>
      <c r="AM1464" s="74">
        <f t="shared" si="244"/>
        <v>0</v>
      </c>
      <c r="AN1464" s="74">
        <f t="shared" si="245"/>
        <v>1</v>
      </c>
      <c r="AP1464" s="318" t="s">
        <v>3549</v>
      </c>
    </row>
    <row r="1465" spans="1:42" ht="31.5" hidden="1">
      <c r="A1465" s="75" t="s">
        <v>1202</v>
      </c>
      <c r="B1465" s="69" t="s">
        <v>2588</v>
      </c>
      <c r="C1465" s="75">
        <v>301307</v>
      </c>
      <c r="D1465" s="70" t="s">
        <v>2589</v>
      </c>
      <c r="E1465" s="76" t="s">
        <v>2590</v>
      </c>
      <c r="F1465" s="77">
        <v>4</v>
      </c>
      <c r="G1465" s="78"/>
      <c r="H1465" s="69">
        <v>1</v>
      </c>
      <c r="I1465" s="85"/>
      <c r="J1465" s="85"/>
      <c r="K1465" s="79"/>
      <c r="L1465" s="79"/>
      <c r="M1465" s="78"/>
      <c r="N1465" s="79">
        <v>2607323.41</v>
      </c>
      <c r="O1465" s="68" t="s">
        <v>1901</v>
      </c>
      <c r="P1465" s="68">
        <v>2</v>
      </c>
      <c r="Q1465" s="283" t="s">
        <v>2378</v>
      </c>
      <c r="R1465" s="123">
        <v>0.3</v>
      </c>
      <c r="S1465" s="381">
        <v>1</v>
      </c>
      <c r="T1465" s="95"/>
      <c r="U1465" s="95"/>
      <c r="V1465" s="95"/>
      <c r="W1465" s="95"/>
      <c r="X1465" s="95"/>
      <c r="Y1465" s="95"/>
      <c r="Z1465" s="95"/>
      <c r="AA1465" s="95"/>
      <c r="AB1465" s="95"/>
      <c r="AC1465" s="95" t="s">
        <v>2641</v>
      </c>
      <c r="AD1465" s="95"/>
      <c r="AE1465" s="113">
        <f t="shared" si="236"/>
        <v>0</v>
      </c>
      <c r="AF1465" s="74">
        <f t="shared" si="237"/>
        <v>0</v>
      </c>
      <c r="AG1465" s="74">
        <f t="shared" si="238"/>
        <v>0</v>
      </c>
      <c r="AH1465" s="74">
        <f t="shared" si="239"/>
        <v>0</v>
      </c>
      <c r="AI1465" s="74">
        <f t="shared" si="240"/>
        <v>1</v>
      </c>
      <c r="AJ1465" s="74">
        <f t="shared" si="241"/>
        <v>0</v>
      </c>
      <c r="AK1465" s="74">
        <f t="shared" si="242"/>
        <v>0</v>
      </c>
      <c r="AL1465" s="74">
        <f t="shared" si="243"/>
        <v>0</v>
      </c>
      <c r="AM1465" s="74">
        <f t="shared" si="244"/>
        <v>0</v>
      </c>
      <c r="AN1465" s="74">
        <f t="shared" si="245"/>
        <v>1</v>
      </c>
      <c r="AP1465" s="411" t="s">
        <v>3548</v>
      </c>
    </row>
    <row r="1466" spans="1:42" ht="31.5" hidden="1">
      <c r="A1466" s="75" t="s">
        <v>1202</v>
      </c>
      <c r="B1466" s="69" t="s">
        <v>2588</v>
      </c>
      <c r="C1466" s="75">
        <v>301386</v>
      </c>
      <c r="D1466" s="70" t="s">
        <v>2591</v>
      </c>
      <c r="E1466" s="76" t="s">
        <v>2592</v>
      </c>
      <c r="F1466" s="77">
        <v>4</v>
      </c>
      <c r="G1466" s="78"/>
      <c r="H1466" s="69">
        <v>1</v>
      </c>
      <c r="I1466" s="85"/>
      <c r="J1466" s="85"/>
      <c r="K1466" s="79"/>
      <c r="L1466" s="79"/>
      <c r="M1466" s="78"/>
      <c r="N1466" s="79">
        <v>2832509.36</v>
      </c>
      <c r="O1466" s="68" t="s">
        <v>1901</v>
      </c>
      <c r="P1466" s="68">
        <v>2</v>
      </c>
      <c r="Q1466" s="283" t="s">
        <v>2378</v>
      </c>
      <c r="R1466" s="123">
        <v>0.3</v>
      </c>
      <c r="S1466" s="381">
        <v>1</v>
      </c>
      <c r="T1466" s="95"/>
      <c r="U1466" s="95"/>
      <c r="V1466" s="95"/>
      <c r="W1466" s="95"/>
      <c r="X1466" s="95"/>
      <c r="Y1466" s="95"/>
      <c r="Z1466" s="95"/>
      <c r="AA1466" s="95"/>
      <c r="AB1466" s="95"/>
      <c r="AC1466" s="95" t="s">
        <v>2641</v>
      </c>
      <c r="AD1466" s="95"/>
      <c r="AE1466" s="113">
        <f t="shared" si="236"/>
        <v>0</v>
      </c>
      <c r="AF1466" s="74">
        <f t="shared" si="237"/>
        <v>0</v>
      </c>
      <c r="AG1466" s="74">
        <f t="shared" si="238"/>
        <v>0</v>
      </c>
      <c r="AH1466" s="74">
        <f t="shared" si="239"/>
        <v>0</v>
      </c>
      <c r="AI1466" s="74">
        <f t="shared" si="240"/>
        <v>1</v>
      </c>
      <c r="AJ1466" s="74">
        <f t="shared" si="241"/>
        <v>0</v>
      </c>
      <c r="AK1466" s="74">
        <f t="shared" si="242"/>
        <v>0</v>
      </c>
      <c r="AL1466" s="74">
        <f t="shared" si="243"/>
        <v>0</v>
      </c>
      <c r="AM1466" s="74">
        <f t="shared" si="244"/>
        <v>0</v>
      </c>
      <c r="AN1466" s="74">
        <f t="shared" si="245"/>
        <v>1</v>
      </c>
      <c r="AP1466" s="411" t="s">
        <v>3548</v>
      </c>
    </row>
    <row r="1467" spans="1:42" ht="36" hidden="1" customHeight="1">
      <c r="A1467" s="75" t="s">
        <v>1202</v>
      </c>
      <c r="B1467" s="69" t="s">
        <v>1898</v>
      </c>
      <c r="C1467" s="75">
        <v>301428</v>
      </c>
      <c r="D1467" s="70" t="s">
        <v>2593</v>
      </c>
      <c r="E1467" s="76" t="s">
        <v>1206</v>
      </c>
      <c r="F1467" s="77">
        <v>2</v>
      </c>
      <c r="G1467" s="78"/>
      <c r="H1467" s="69">
        <v>1</v>
      </c>
      <c r="I1467" s="85"/>
      <c r="J1467" s="85"/>
      <c r="K1467" s="79"/>
      <c r="L1467" s="79"/>
      <c r="M1467" s="78"/>
      <c r="N1467" s="79">
        <v>1630063.4</v>
      </c>
      <c r="O1467" s="68" t="s">
        <v>1901</v>
      </c>
      <c r="P1467" s="68">
        <v>2</v>
      </c>
      <c r="Q1467" s="95" t="s">
        <v>2204</v>
      </c>
      <c r="R1467" s="123">
        <v>0.05</v>
      </c>
      <c r="S1467" s="381">
        <v>0.6</v>
      </c>
      <c r="T1467" s="95"/>
      <c r="U1467" s="95"/>
      <c r="V1467" s="117" t="s">
        <v>3051</v>
      </c>
      <c r="W1467" s="95"/>
      <c r="X1467" s="95" t="s">
        <v>3052</v>
      </c>
      <c r="Y1467" s="95" t="s">
        <v>3053</v>
      </c>
      <c r="Z1467" s="95" t="s">
        <v>3054</v>
      </c>
      <c r="AA1467" s="237">
        <v>43278</v>
      </c>
      <c r="AB1467" s="238">
        <v>43301</v>
      </c>
      <c r="AC1467" s="133" t="s">
        <v>3055</v>
      </c>
      <c r="AD1467" s="134">
        <v>1618689.15</v>
      </c>
      <c r="AE1467" s="113">
        <f t="shared" si="236"/>
        <v>0</v>
      </c>
      <c r="AF1467" s="74">
        <f t="shared" si="237"/>
        <v>0</v>
      </c>
      <c r="AG1467" s="74">
        <f t="shared" si="238"/>
        <v>0</v>
      </c>
      <c r="AH1467" s="74">
        <f t="shared" si="239"/>
        <v>1</v>
      </c>
      <c r="AI1467" s="74">
        <f t="shared" si="240"/>
        <v>0</v>
      </c>
      <c r="AJ1467" s="74">
        <f t="shared" si="241"/>
        <v>0</v>
      </c>
      <c r="AK1467" s="74">
        <f t="shared" si="242"/>
        <v>0</v>
      </c>
      <c r="AL1467" s="74">
        <f t="shared" si="243"/>
        <v>0</v>
      </c>
      <c r="AM1467" s="74">
        <f t="shared" si="244"/>
        <v>1</v>
      </c>
      <c r="AN1467" s="74">
        <f t="shared" si="245"/>
        <v>0</v>
      </c>
      <c r="AP1467" s="359" t="s">
        <v>3549</v>
      </c>
    </row>
    <row r="1468" spans="1:42" ht="33.75" hidden="1" customHeight="1">
      <c r="A1468" s="75" t="s">
        <v>1202</v>
      </c>
      <c r="B1468" s="69" t="s">
        <v>1898</v>
      </c>
      <c r="C1468" s="75">
        <v>308121</v>
      </c>
      <c r="D1468" s="70" t="s">
        <v>2594</v>
      </c>
      <c r="E1468" s="76" t="s">
        <v>2595</v>
      </c>
      <c r="F1468" s="77">
        <v>2</v>
      </c>
      <c r="G1468" s="78"/>
      <c r="H1468" s="69">
        <v>1</v>
      </c>
      <c r="I1468" s="85"/>
      <c r="J1468" s="85"/>
      <c r="K1468" s="79"/>
      <c r="L1468" s="79"/>
      <c r="M1468" s="78"/>
      <c r="N1468" s="79">
        <v>1136666.03</v>
      </c>
      <c r="O1468" s="68" t="s">
        <v>1901</v>
      </c>
      <c r="P1468" s="68">
        <v>2</v>
      </c>
      <c r="Q1468" s="95" t="s">
        <v>2378</v>
      </c>
      <c r="R1468" s="123">
        <v>0.9</v>
      </c>
      <c r="S1468" s="381">
        <v>1</v>
      </c>
      <c r="T1468" s="95"/>
      <c r="U1468" s="95"/>
      <c r="V1468" s="117" t="s">
        <v>3051</v>
      </c>
      <c r="W1468" s="95"/>
      <c r="X1468" s="95" t="s">
        <v>3052</v>
      </c>
      <c r="Y1468" s="95" t="s">
        <v>3053</v>
      </c>
      <c r="Z1468" s="95" t="s">
        <v>3054</v>
      </c>
      <c r="AA1468" s="237">
        <v>43278</v>
      </c>
      <c r="AB1468" s="238">
        <v>43301</v>
      </c>
      <c r="AC1468" s="133" t="s">
        <v>3055</v>
      </c>
      <c r="AD1468" s="134">
        <v>1128753.8899999999</v>
      </c>
      <c r="AE1468" s="113">
        <f t="shared" si="236"/>
        <v>0</v>
      </c>
      <c r="AF1468" s="74">
        <f t="shared" si="237"/>
        <v>0</v>
      </c>
      <c r="AG1468" s="74">
        <f t="shared" si="238"/>
        <v>0</v>
      </c>
      <c r="AH1468" s="74">
        <f t="shared" si="239"/>
        <v>0</v>
      </c>
      <c r="AI1468" s="74">
        <f t="shared" si="240"/>
        <v>1</v>
      </c>
      <c r="AJ1468" s="74">
        <f t="shared" si="241"/>
        <v>0</v>
      </c>
      <c r="AK1468" s="74">
        <f t="shared" si="242"/>
        <v>0</v>
      </c>
      <c r="AL1468" s="74">
        <f t="shared" si="243"/>
        <v>0</v>
      </c>
      <c r="AM1468" s="74">
        <f t="shared" si="244"/>
        <v>0</v>
      </c>
      <c r="AN1468" s="74">
        <f t="shared" si="245"/>
        <v>1</v>
      </c>
      <c r="AP1468" s="359" t="s">
        <v>3548</v>
      </c>
    </row>
    <row r="1469" spans="1:42" ht="37.5" hidden="1" customHeight="1">
      <c r="A1469" s="75" t="s">
        <v>1202</v>
      </c>
      <c r="B1469" s="69" t="s">
        <v>1898</v>
      </c>
      <c r="C1469" s="75">
        <v>301467</v>
      </c>
      <c r="D1469" s="70" t="s">
        <v>2596</v>
      </c>
      <c r="E1469" s="76" t="s">
        <v>2597</v>
      </c>
      <c r="F1469" s="77">
        <v>2</v>
      </c>
      <c r="G1469" s="78"/>
      <c r="H1469" s="69">
        <v>1</v>
      </c>
      <c r="I1469" s="85"/>
      <c r="J1469" s="85"/>
      <c r="K1469" s="79"/>
      <c r="L1469" s="79"/>
      <c r="M1469" s="78"/>
      <c r="N1469" s="79">
        <v>905229.96</v>
      </c>
      <c r="O1469" s="68" t="s">
        <v>1901</v>
      </c>
      <c r="P1469" s="68">
        <v>2</v>
      </c>
      <c r="Q1469" s="95" t="s">
        <v>2204</v>
      </c>
      <c r="R1469" s="123">
        <v>0.09</v>
      </c>
      <c r="S1469" s="381">
        <v>0.7</v>
      </c>
      <c r="T1469" s="95"/>
      <c r="U1469" s="95"/>
      <c r="V1469" s="117" t="s">
        <v>3051</v>
      </c>
      <c r="W1469" s="95"/>
      <c r="X1469" s="95" t="s">
        <v>3052</v>
      </c>
      <c r="Y1469" s="95" t="s">
        <v>3053</v>
      </c>
      <c r="Z1469" s="95" t="s">
        <v>3054</v>
      </c>
      <c r="AA1469" s="237">
        <v>43278</v>
      </c>
      <c r="AB1469" s="238">
        <v>43301</v>
      </c>
      <c r="AC1469" s="133" t="s">
        <v>3055</v>
      </c>
      <c r="AD1469" s="134">
        <v>899714.96</v>
      </c>
      <c r="AE1469" s="113">
        <f t="shared" si="236"/>
        <v>0</v>
      </c>
      <c r="AF1469" s="74">
        <f t="shared" si="237"/>
        <v>0</v>
      </c>
      <c r="AG1469" s="74">
        <f t="shared" si="238"/>
        <v>0</v>
      </c>
      <c r="AH1469" s="74">
        <f t="shared" si="239"/>
        <v>1</v>
      </c>
      <c r="AI1469" s="74">
        <f t="shared" si="240"/>
        <v>0</v>
      </c>
      <c r="AJ1469" s="74">
        <f t="shared" si="241"/>
        <v>0</v>
      </c>
      <c r="AK1469" s="74">
        <f t="shared" si="242"/>
        <v>0</v>
      </c>
      <c r="AL1469" s="74">
        <f t="shared" si="243"/>
        <v>0</v>
      </c>
      <c r="AM1469" s="74">
        <f t="shared" si="244"/>
        <v>1</v>
      </c>
      <c r="AN1469" s="74">
        <f t="shared" si="245"/>
        <v>0</v>
      </c>
      <c r="AP1469" s="359" t="s">
        <v>3548</v>
      </c>
    </row>
    <row r="1470" spans="1:42" ht="31.5" hidden="1">
      <c r="A1470" s="69" t="s">
        <v>350</v>
      </c>
      <c r="B1470" s="69" t="s">
        <v>428</v>
      </c>
      <c r="C1470" s="69">
        <v>309019</v>
      </c>
      <c r="D1470" s="81" t="s">
        <v>824</v>
      </c>
      <c r="E1470" s="81" t="s">
        <v>434</v>
      </c>
      <c r="F1470" s="69">
        <v>2</v>
      </c>
      <c r="G1470" s="69"/>
      <c r="H1470" s="69">
        <v>1</v>
      </c>
      <c r="I1470" s="69"/>
      <c r="J1470" s="69"/>
      <c r="K1470" s="69"/>
      <c r="L1470" s="69"/>
      <c r="M1470" s="86"/>
      <c r="N1470" s="73">
        <v>747780.62</v>
      </c>
      <c r="O1470" s="68" t="s">
        <v>1901</v>
      </c>
      <c r="P1470" s="68">
        <v>2</v>
      </c>
      <c r="Q1470" s="163" t="s">
        <v>2378</v>
      </c>
      <c r="R1470" s="354"/>
      <c r="S1470" s="347">
        <v>1</v>
      </c>
      <c r="T1470" s="95"/>
      <c r="U1470" s="95"/>
      <c r="V1470" s="95"/>
      <c r="W1470" s="95"/>
      <c r="X1470" s="95"/>
      <c r="Y1470" s="95"/>
      <c r="Z1470" s="95"/>
      <c r="AA1470" s="95"/>
      <c r="AB1470" s="95"/>
      <c r="AC1470" s="95"/>
      <c r="AD1470" s="95"/>
      <c r="AE1470" s="113">
        <f t="shared" si="236"/>
        <v>0</v>
      </c>
      <c r="AF1470" s="74">
        <f t="shared" si="237"/>
        <v>0</v>
      </c>
      <c r="AG1470" s="74">
        <f t="shared" si="238"/>
        <v>0</v>
      </c>
      <c r="AH1470" s="74">
        <f t="shared" si="239"/>
        <v>0</v>
      </c>
      <c r="AI1470" s="74">
        <f t="shared" si="240"/>
        <v>1</v>
      </c>
      <c r="AJ1470" s="74">
        <f t="shared" si="241"/>
        <v>0</v>
      </c>
      <c r="AK1470" s="74">
        <f t="shared" si="242"/>
        <v>0</v>
      </c>
      <c r="AL1470" s="74">
        <f t="shared" si="243"/>
        <v>0</v>
      </c>
      <c r="AM1470" s="74">
        <f t="shared" si="244"/>
        <v>0</v>
      </c>
      <c r="AN1470" s="74">
        <f t="shared" si="245"/>
        <v>1</v>
      </c>
      <c r="AP1470" s="359" t="s">
        <v>3548</v>
      </c>
    </row>
    <row r="1471" spans="1:42" ht="31.5" hidden="1">
      <c r="A1471" s="69" t="s">
        <v>350</v>
      </c>
      <c r="B1471" s="69" t="s">
        <v>2598</v>
      </c>
      <c r="C1471" s="69">
        <v>111467</v>
      </c>
      <c r="D1471" s="81" t="s">
        <v>2599</v>
      </c>
      <c r="E1471" s="81" t="s">
        <v>2598</v>
      </c>
      <c r="F1471" s="69">
        <v>3</v>
      </c>
      <c r="G1471" s="69"/>
      <c r="H1471" s="69">
        <v>1</v>
      </c>
      <c r="I1471" s="69"/>
      <c r="J1471" s="69"/>
      <c r="K1471" s="69"/>
      <c r="L1471" s="69"/>
      <c r="M1471" s="86"/>
      <c r="N1471" s="73">
        <v>2493419.7200000002</v>
      </c>
      <c r="O1471" s="68" t="s">
        <v>1901</v>
      </c>
      <c r="P1471" s="68">
        <v>2</v>
      </c>
      <c r="Q1471" s="95" t="s">
        <v>2204</v>
      </c>
      <c r="R1471" s="354"/>
      <c r="S1471" s="100">
        <v>0</v>
      </c>
      <c r="T1471" s="95"/>
      <c r="U1471" s="95"/>
      <c r="V1471" s="95"/>
      <c r="W1471" s="95"/>
      <c r="X1471" s="95"/>
      <c r="Y1471" s="95"/>
      <c r="Z1471" s="95"/>
      <c r="AA1471" s="95"/>
      <c r="AB1471" s="95"/>
      <c r="AC1471" s="95"/>
      <c r="AD1471" s="95"/>
      <c r="AE1471" s="113">
        <f t="shared" si="236"/>
        <v>0</v>
      </c>
      <c r="AF1471" s="74">
        <f t="shared" si="237"/>
        <v>0</v>
      </c>
      <c r="AG1471" s="74">
        <f t="shared" si="238"/>
        <v>0</v>
      </c>
      <c r="AH1471" s="74">
        <f t="shared" si="239"/>
        <v>1</v>
      </c>
      <c r="AI1471" s="74">
        <f t="shared" si="240"/>
        <v>0</v>
      </c>
      <c r="AJ1471" s="74">
        <f t="shared" si="241"/>
        <v>0</v>
      </c>
      <c r="AK1471" s="74">
        <f t="shared" si="242"/>
        <v>0</v>
      </c>
      <c r="AL1471" s="74">
        <f t="shared" si="243"/>
        <v>0</v>
      </c>
      <c r="AM1471" s="74">
        <f t="shared" si="244"/>
        <v>1</v>
      </c>
      <c r="AN1471" s="74">
        <f t="shared" si="245"/>
        <v>0</v>
      </c>
      <c r="AP1471" s="359" t="s">
        <v>3548</v>
      </c>
    </row>
    <row r="1472" spans="1:42" ht="31.5" hidden="1">
      <c r="A1472" s="69" t="s">
        <v>350</v>
      </c>
      <c r="B1472" s="69" t="s">
        <v>2598</v>
      </c>
      <c r="C1472" s="69">
        <v>111470</v>
      </c>
      <c r="D1472" s="81" t="s">
        <v>2600</v>
      </c>
      <c r="E1472" s="81" t="s">
        <v>2598</v>
      </c>
      <c r="F1472" s="69">
        <v>3</v>
      </c>
      <c r="G1472" s="69"/>
      <c r="H1472" s="69">
        <v>1</v>
      </c>
      <c r="I1472" s="69"/>
      <c r="J1472" s="69"/>
      <c r="K1472" s="69"/>
      <c r="L1472" s="69"/>
      <c r="M1472" s="86"/>
      <c r="N1472" s="73">
        <v>3735812.41</v>
      </c>
      <c r="O1472" s="68" t="s">
        <v>1901</v>
      </c>
      <c r="P1472" s="68">
        <v>2</v>
      </c>
      <c r="Q1472" s="95" t="s">
        <v>2204</v>
      </c>
      <c r="R1472" s="354"/>
      <c r="S1472" s="100">
        <v>0.25</v>
      </c>
      <c r="T1472" s="95"/>
      <c r="U1472" s="95"/>
      <c r="V1472" s="95"/>
      <c r="W1472" s="95"/>
      <c r="X1472" s="95"/>
      <c r="Y1472" s="95"/>
      <c r="Z1472" s="95"/>
      <c r="AA1472" s="95"/>
      <c r="AB1472" s="95"/>
      <c r="AC1472" s="95"/>
      <c r="AD1472" s="95"/>
      <c r="AE1472" s="113">
        <f t="shared" si="236"/>
        <v>0</v>
      </c>
      <c r="AF1472" s="74">
        <f t="shared" si="237"/>
        <v>0</v>
      </c>
      <c r="AG1472" s="74">
        <f t="shared" si="238"/>
        <v>0</v>
      </c>
      <c r="AH1472" s="74">
        <f t="shared" si="239"/>
        <v>1</v>
      </c>
      <c r="AI1472" s="74">
        <f t="shared" si="240"/>
        <v>0</v>
      </c>
      <c r="AJ1472" s="74">
        <f t="shared" si="241"/>
        <v>0</v>
      </c>
      <c r="AK1472" s="74">
        <f t="shared" si="242"/>
        <v>0</v>
      </c>
      <c r="AL1472" s="74">
        <f t="shared" si="243"/>
        <v>0</v>
      </c>
      <c r="AM1472" s="74">
        <f t="shared" si="244"/>
        <v>1</v>
      </c>
      <c r="AN1472" s="74">
        <f t="shared" si="245"/>
        <v>0</v>
      </c>
      <c r="AP1472" s="359" t="s">
        <v>3548</v>
      </c>
    </row>
    <row r="1473" spans="1:42" ht="31.5" hidden="1">
      <c r="A1473" s="69" t="s">
        <v>350</v>
      </c>
      <c r="B1473" s="69" t="s">
        <v>2598</v>
      </c>
      <c r="C1473" s="69">
        <v>111485</v>
      </c>
      <c r="D1473" s="81" t="s">
        <v>2601</v>
      </c>
      <c r="E1473" s="81" t="s">
        <v>2598</v>
      </c>
      <c r="F1473" s="69">
        <v>3</v>
      </c>
      <c r="G1473" s="69"/>
      <c r="H1473" s="69">
        <v>1</v>
      </c>
      <c r="I1473" s="69"/>
      <c r="J1473" s="69"/>
      <c r="K1473" s="69"/>
      <c r="L1473" s="69"/>
      <c r="M1473" s="86"/>
      <c r="N1473" s="73">
        <v>2779446.87</v>
      </c>
      <c r="O1473" s="68" t="s">
        <v>1901</v>
      </c>
      <c r="P1473" s="68">
        <v>2</v>
      </c>
      <c r="Q1473" s="95" t="s">
        <v>2204</v>
      </c>
      <c r="R1473" s="354"/>
      <c r="S1473" s="100">
        <v>0.15</v>
      </c>
      <c r="T1473" s="95"/>
      <c r="U1473" s="95"/>
      <c r="V1473" s="95"/>
      <c r="W1473" s="95"/>
      <c r="X1473" s="95"/>
      <c r="Y1473" s="95"/>
      <c r="Z1473" s="95"/>
      <c r="AA1473" s="95"/>
      <c r="AB1473" s="95"/>
      <c r="AC1473" s="95"/>
      <c r="AD1473" s="95"/>
      <c r="AE1473" s="113">
        <f t="shared" si="236"/>
        <v>0</v>
      </c>
      <c r="AF1473" s="74">
        <f t="shared" si="237"/>
        <v>0</v>
      </c>
      <c r="AG1473" s="74">
        <f t="shared" si="238"/>
        <v>0</v>
      </c>
      <c r="AH1473" s="74">
        <f t="shared" si="239"/>
        <v>1</v>
      </c>
      <c r="AI1473" s="74">
        <f t="shared" si="240"/>
        <v>0</v>
      </c>
      <c r="AJ1473" s="74">
        <f t="shared" si="241"/>
        <v>0</v>
      </c>
      <c r="AK1473" s="74">
        <f t="shared" si="242"/>
        <v>0</v>
      </c>
      <c r="AL1473" s="74">
        <f t="shared" si="243"/>
        <v>0</v>
      </c>
      <c r="AM1473" s="74">
        <f t="shared" si="244"/>
        <v>1</v>
      </c>
      <c r="AN1473" s="74">
        <f t="shared" si="245"/>
        <v>0</v>
      </c>
      <c r="AP1473" s="359" t="s">
        <v>3548</v>
      </c>
    </row>
    <row r="1474" spans="1:42" ht="31.5" hidden="1">
      <c r="A1474" s="69" t="s">
        <v>350</v>
      </c>
      <c r="B1474" s="69" t="s">
        <v>2598</v>
      </c>
      <c r="C1474" s="69">
        <v>111510</v>
      </c>
      <c r="D1474" s="81" t="s">
        <v>2602</v>
      </c>
      <c r="E1474" s="81" t="s">
        <v>2598</v>
      </c>
      <c r="F1474" s="69">
        <v>3</v>
      </c>
      <c r="G1474" s="69"/>
      <c r="H1474" s="69">
        <v>1</v>
      </c>
      <c r="I1474" s="69"/>
      <c r="J1474" s="69"/>
      <c r="K1474" s="69"/>
      <c r="L1474" s="69"/>
      <c r="M1474" s="86"/>
      <c r="N1474" s="73">
        <v>472895.77</v>
      </c>
      <c r="O1474" s="68" t="s">
        <v>1902</v>
      </c>
      <c r="P1474" s="68">
        <v>2</v>
      </c>
      <c r="Q1474" s="95" t="s">
        <v>2204</v>
      </c>
      <c r="R1474" s="354"/>
      <c r="S1474" s="100">
        <v>0.1</v>
      </c>
      <c r="T1474" s="95"/>
      <c r="U1474" s="95"/>
      <c r="V1474" s="95"/>
      <c r="W1474" s="95"/>
      <c r="X1474" s="95"/>
      <c r="Y1474" s="95"/>
      <c r="Z1474" s="95"/>
      <c r="AA1474" s="95"/>
      <c r="AB1474" s="95"/>
      <c r="AC1474" s="95"/>
      <c r="AD1474" s="95"/>
      <c r="AE1474" s="113">
        <f t="shared" si="236"/>
        <v>0</v>
      </c>
      <c r="AF1474" s="74">
        <f t="shared" si="237"/>
        <v>0</v>
      </c>
      <c r="AG1474" s="74">
        <f t="shared" si="238"/>
        <v>0</v>
      </c>
      <c r="AH1474" s="74">
        <f t="shared" si="239"/>
        <v>1</v>
      </c>
      <c r="AI1474" s="74">
        <f t="shared" si="240"/>
        <v>0</v>
      </c>
      <c r="AJ1474" s="74">
        <f t="shared" si="241"/>
        <v>0</v>
      </c>
      <c r="AK1474" s="74">
        <f t="shared" si="242"/>
        <v>0</v>
      </c>
      <c r="AL1474" s="74">
        <f t="shared" si="243"/>
        <v>0</v>
      </c>
      <c r="AM1474" s="74">
        <f t="shared" si="244"/>
        <v>1</v>
      </c>
      <c r="AN1474" s="74">
        <f t="shared" si="245"/>
        <v>0</v>
      </c>
      <c r="AP1474" s="359" t="s">
        <v>3549</v>
      </c>
    </row>
    <row r="1475" spans="1:42" ht="31.5" hidden="1">
      <c r="A1475" s="69" t="s">
        <v>350</v>
      </c>
      <c r="B1475" s="69" t="s">
        <v>2598</v>
      </c>
      <c r="C1475" s="69">
        <v>111520</v>
      </c>
      <c r="D1475" s="81" t="s">
        <v>2603</v>
      </c>
      <c r="E1475" s="81" t="s">
        <v>2598</v>
      </c>
      <c r="F1475" s="69">
        <v>3</v>
      </c>
      <c r="G1475" s="69"/>
      <c r="H1475" s="69">
        <v>1</v>
      </c>
      <c r="I1475" s="69"/>
      <c r="J1475" s="69"/>
      <c r="K1475" s="69"/>
      <c r="L1475" s="69"/>
      <c r="M1475" s="86"/>
      <c r="N1475" s="73">
        <v>462343.27</v>
      </c>
      <c r="O1475" s="68" t="s">
        <v>1901</v>
      </c>
      <c r="P1475" s="68">
        <v>2</v>
      </c>
      <c r="Q1475" s="95" t="s">
        <v>2204</v>
      </c>
      <c r="R1475" s="354"/>
      <c r="S1475" s="100">
        <v>0</v>
      </c>
      <c r="T1475" s="95"/>
      <c r="U1475" s="95"/>
      <c r="V1475" s="95"/>
      <c r="W1475" s="95"/>
      <c r="X1475" s="95"/>
      <c r="Y1475" s="95"/>
      <c r="Z1475" s="95"/>
      <c r="AA1475" s="95"/>
      <c r="AB1475" s="95"/>
      <c r="AC1475" s="95"/>
      <c r="AD1475" s="95"/>
      <c r="AE1475" s="113">
        <f t="shared" si="236"/>
        <v>0</v>
      </c>
      <c r="AF1475" s="74">
        <f t="shared" si="237"/>
        <v>0</v>
      </c>
      <c r="AG1475" s="74">
        <f t="shared" si="238"/>
        <v>0</v>
      </c>
      <c r="AH1475" s="74">
        <f t="shared" si="239"/>
        <v>1</v>
      </c>
      <c r="AI1475" s="74">
        <f t="shared" si="240"/>
        <v>0</v>
      </c>
      <c r="AJ1475" s="74">
        <f t="shared" si="241"/>
        <v>0</v>
      </c>
      <c r="AK1475" s="74">
        <f t="shared" si="242"/>
        <v>0</v>
      </c>
      <c r="AL1475" s="74">
        <f t="shared" si="243"/>
        <v>0</v>
      </c>
      <c r="AM1475" s="74">
        <f t="shared" si="244"/>
        <v>1</v>
      </c>
      <c r="AN1475" s="74">
        <f t="shared" si="245"/>
        <v>0</v>
      </c>
      <c r="AP1475" s="359" t="s">
        <v>3549</v>
      </c>
    </row>
    <row r="1476" spans="1:42" ht="31.5" hidden="1">
      <c r="A1476" s="69" t="s">
        <v>350</v>
      </c>
      <c r="B1476" s="69" t="s">
        <v>2598</v>
      </c>
      <c r="C1476" s="69">
        <v>301781</v>
      </c>
      <c r="D1476" s="81" t="s">
        <v>2604</v>
      </c>
      <c r="E1476" s="81" t="s">
        <v>2598</v>
      </c>
      <c r="F1476" s="69">
        <v>3</v>
      </c>
      <c r="G1476" s="69"/>
      <c r="H1476" s="69">
        <v>1</v>
      </c>
      <c r="I1476" s="69"/>
      <c r="J1476" s="69"/>
      <c r="K1476" s="69"/>
      <c r="L1476" s="69"/>
      <c r="M1476" s="86"/>
      <c r="N1476" s="73">
        <v>770482.17</v>
      </c>
      <c r="O1476" s="68" t="s">
        <v>1902</v>
      </c>
      <c r="P1476" s="68">
        <v>2</v>
      </c>
      <c r="Q1476" s="95" t="s">
        <v>2204</v>
      </c>
      <c r="R1476" s="354"/>
      <c r="S1476" s="100">
        <v>0</v>
      </c>
      <c r="T1476" s="95"/>
      <c r="U1476" s="95"/>
      <c r="V1476" s="95"/>
      <c r="W1476" s="95"/>
      <c r="X1476" s="95"/>
      <c r="Y1476" s="95"/>
      <c r="Z1476" s="95"/>
      <c r="AA1476" s="95"/>
      <c r="AB1476" s="95"/>
      <c r="AC1476" s="95"/>
      <c r="AD1476" s="95"/>
      <c r="AE1476" s="113">
        <f t="shared" si="236"/>
        <v>0</v>
      </c>
      <c r="AF1476" s="74">
        <f t="shared" si="237"/>
        <v>0</v>
      </c>
      <c r="AG1476" s="74">
        <f t="shared" si="238"/>
        <v>0</v>
      </c>
      <c r="AH1476" s="74">
        <f t="shared" si="239"/>
        <v>1</v>
      </c>
      <c r="AI1476" s="74">
        <f t="shared" si="240"/>
        <v>0</v>
      </c>
      <c r="AJ1476" s="74">
        <f t="shared" si="241"/>
        <v>0</v>
      </c>
      <c r="AK1476" s="74">
        <f t="shared" si="242"/>
        <v>0</v>
      </c>
      <c r="AL1476" s="74">
        <f t="shared" si="243"/>
        <v>0</v>
      </c>
      <c r="AM1476" s="74">
        <f t="shared" si="244"/>
        <v>1</v>
      </c>
      <c r="AN1476" s="74">
        <f t="shared" si="245"/>
        <v>0</v>
      </c>
      <c r="AP1476" s="359" t="s">
        <v>3549</v>
      </c>
    </row>
    <row r="1477" spans="1:42" ht="31.5" hidden="1">
      <c r="A1477" s="69" t="s">
        <v>350</v>
      </c>
      <c r="B1477" s="69" t="s">
        <v>2598</v>
      </c>
      <c r="C1477" s="69">
        <v>301781</v>
      </c>
      <c r="D1477" s="81" t="s">
        <v>2604</v>
      </c>
      <c r="E1477" s="81" t="s">
        <v>2598</v>
      </c>
      <c r="F1477" s="69">
        <v>3</v>
      </c>
      <c r="G1477" s="69"/>
      <c r="H1477" s="69"/>
      <c r="I1477" s="69"/>
      <c r="J1477" s="69"/>
      <c r="K1477" s="69"/>
      <c r="L1477" s="69"/>
      <c r="M1477" s="86"/>
      <c r="N1477" s="73">
        <v>1506969.15</v>
      </c>
      <c r="O1477" s="68" t="s">
        <v>1902</v>
      </c>
      <c r="P1477" s="68">
        <v>2</v>
      </c>
      <c r="Q1477" s="95" t="s">
        <v>2204</v>
      </c>
      <c r="R1477" s="354"/>
      <c r="S1477" s="100">
        <v>0.15</v>
      </c>
      <c r="T1477" s="95"/>
      <c r="U1477" s="95"/>
      <c r="V1477" s="95"/>
      <c r="W1477" s="95"/>
      <c r="X1477" s="95"/>
      <c r="Y1477" s="95"/>
      <c r="Z1477" s="95"/>
      <c r="AA1477" s="95"/>
      <c r="AB1477" s="95"/>
      <c r="AC1477" s="95"/>
      <c r="AD1477" s="95"/>
      <c r="AE1477" s="113">
        <f t="shared" si="236"/>
        <v>0</v>
      </c>
      <c r="AF1477" s="74">
        <f t="shared" si="237"/>
        <v>0</v>
      </c>
      <c r="AG1477" s="74">
        <f t="shared" si="238"/>
        <v>0</v>
      </c>
      <c r="AH1477" s="74">
        <f t="shared" si="239"/>
        <v>1</v>
      </c>
      <c r="AI1477" s="74">
        <f t="shared" si="240"/>
        <v>0</v>
      </c>
      <c r="AJ1477" s="74">
        <f t="shared" si="241"/>
        <v>0</v>
      </c>
      <c r="AK1477" s="74">
        <f t="shared" si="242"/>
        <v>0</v>
      </c>
      <c r="AL1477" s="74">
        <f t="shared" si="243"/>
        <v>0</v>
      </c>
      <c r="AM1477" s="74">
        <f t="shared" si="244"/>
        <v>0</v>
      </c>
      <c r="AN1477" s="74">
        <f t="shared" si="245"/>
        <v>0</v>
      </c>
      <c r="AP1477" s="359" t="s">
        <v>3549</v>
      </c>
    </row>
    <row r="1478" spans="1:42" ht="31.5" hidden="1">
      <c r="A1478" s="69" t="s">
        <v>350</v>
      </c>
      <c r="B1478" s="69" t="s">
        <v>2598</v>
      </c>
      <c r="C1478" s="69">
        <v>301782</v>
      </c>
      <c r="D1478" s="81" t="s">
        <v>2605</v>
      </c>
      <c r="E1478" s="81" t="s">
        <v>2598</v>
      </c>
      <c r="F1478" s="69">
        <v>3</v>
      </c>
      <c r="G1478" s="69"/>
      <c r="H1478" s="69">
        <v>1</v>
      </c>
      <c r="I1478" s="69"/>
      <c r="J1478" s="69"/>
      <c r="K1478" s="69"/>
      <c r="L1478" s="69"/>
      <c r="M1478" s="86"/>
      <c r="N1478" s="73">
        <v>1125863.75</v>
      </c>
      <c r="O1478" s="68" t="s">
        <v>1901</v>
      </c>
      <c r="P1478" s="68">
        <v>2</v>
      </c>
      <c r="Q1478" s="95" t="s">
        <v>2204</v>
      </c>
      <c r="R1478" s="354"/>
      <c r="S1478" s="100">
        <v>0.15</v>
      </c>
      <c r="T1478" s="95"/>
      <c r="U1478" s="95"/>
      <c r="V1478" s="95"/>
      <c r="W1478" s="95"/>
      <c r="X1478" s="95"/>
      <c r="Y1478" s="95"/>
      <c r="Z1478" s="95"/>
      <c r="AA1478" s="95"/>
      <c r="AB1478" s="95"/>
      <c r="AC1478" s="95"/>
      <c r="AD1478" s="95"/>
      <c r="AE1478" s="113">
        <f t="shared" si="236"/>
        <v>0</v>
      </c>
      <c r="AF1478" s="74">
        <f t="shared" si="237"/>
        <v>0</v>
      </c>
      <c r="AG1478" s="74">
        <f t="shared" si="238"/>
        <v>0</v>
      </c>
      <c r="AH1478" s="74">
        <f t="shared" si="239"/>
        <v>1</v>
      </c>
      <c r="AI1478" s="74">
        <f t="shared" si="240"/>
        <v>0</v>
      </c>
      <c r="AJ1478" s="74">
        <f t="shared" si="241"/>
        <v>0</v>
      </c>
      <c r="AK1478" s="74">
        <f t="shared" si="242"/>
        <v>0</v>
      </c>
      <c r="AL1478" s="74">
        <f t="shared" si="243"/>
        <v>0</v>
      </c>
      <c r="AM1478" s="74">
        <f t="shared" si="244"/>
        <v>1</v>
      </c>
      <c r="AN1478" s="74">
        <f t="shared" si="245"/>
        <v>0</v>
      </c>
      <c r="AP1478" s="359" t="s">
        <v>3548</v>
      </c>
    </row>
    <row r="1479" spans="1:42" ht="31.5" hidden="1">
      <c r="A1479" s="69" t="s">
        <v>350</v>
      </c>
      <c r="B1479" s="69" t="s">
        <v>2598</v>
      </c>
      <c r="C1479" s="69">
        <v>301783</v>
      </c>
      <c r="D1479" s="81" t="s">
        <v>2606</v>
      </c>
      <c r="E1479" s="81" t="s">
        <v>2598</v>
      </c>
      <c r="F1479" s="69">
        <v>3</v>
      </c>
      <c r="G1479" s="69"/>
      <c r="H1479" s="69">
        <v>1</v>
      </c>
      <c r="I1479" s="69"/>
      <c r="J1479" s="69"/>
      <c r="K1479" s="69"/>
      <c r="L1479" s="69"/>
      <c r="M1479" s="86"/>
      <c r="N1479" s="73">
        <v>919823.54</v>
      </c>
      <c r="O1479" s="68" t="s">
        <v>1901</v>
      </c>
      <c r="P1479" s="68">
        <v>2</v>
      </c>
      <c r="Q1479" s="95" t="s">
        <v>2204</v>
      </c>
      <c r="R1479" s="354"/>
      <c r="S1479" s="100">
        <v>0.15</v>
      </c>
      <c r="T1479" s="95"/>
      <c r="U1479" s="95"/>
      <c r="V1479" s="95"/>
      <c r="W1479" s="95"/>
      <c r="X1479" s="95"/>
      <c r="Y1479" s="95"/>
      <c r="Z1479" s="95"/>
      <c r="AA1479" s="95"/>
      <c r="AB1479" s="95"/>
      <c r="AC1479" s="95"/>
      <c r="AD1479" s="95"/>
      <c r="AE1479" s="113">
        <f t="shared" si="236"/>
        <v>0</v>
      </c>
      <c r="AF1479" s="74">
        <f t="shared" si="237"/>
        <v>0</v>
      </c>
      <c r="AG1479" s="74">
        <f t="shared" si="238"/>
        <v>0</v>
      </c>
      <c r="AH1479" s="74">
        <f t="shared" si="239"/>
        <v>1</v>
      </c>
      <c r="AI1479" s="74">
        <f t="shared" si="240"/>
        <v>0</v>
      </c>
      <c r="AJ1479" s="74">
        <f t="shared" si="241"/>
        <v>0</v>
      </c>
      <c r="AK1479" s="74">
        <f t="shared" si="242"/>
        <v>0</v>
      </c>
      <c r="AL1479" s="74">
        <f t="shared" si="243"/>
        <v>0</v>
      </c>
      <c r="AM1479" s="74">
        <f t="shared" si="244"/>
        <v>1</v>
      </c>
      <c r="AN1479" s="74">
        <f t="shared" si="245"/>
        <v>0</v>
      </c>
      <c r="AP1479" s="359" t="s">
        <v>3548</v>
      </c>
    </row>
    <row r="1480" spans="1:42" ht="31.5" hidden="1">
      <c r="A1480" s="69" t="s">
        <v>350</v>
      </c>
      <c r="B1480" s="69" t="s">
        <v>2598</v>
      </c>
      <c r="C1480" s="69">
        <v>301785</v>
      </c>
      <c r="D1480" s="81" t="s">
        <v>2607</v>
      </c>
      <c r="E1480" s="81" t="s">
        <v>2598</v>
      </c>
      <c r="F1480" s="69">
        <v>3</v>
      </c>
      <c r="G1480" s="69"/>
      <c r="H1480" s="69">
        <v>1</v>
      </c>
      <c r="I1480" s="69"/>
      <c r="J1480" s="69"/>
      <c r="K1480" s="69"/>
      <c r="L1480" s="69"/>
      <c r="M1480" s="86"/>
      <c r="N1480" s="73">
        <v>462343.27</v>
      </c>
      <c r="O1480" s="68" t="s">
        <v>1901</v>
      </c>
      <c r="P1480" s="68">
        <v>2</v>
      </c>
      <c r="Q1480" s="95" t="s">
        <v>2204</v>
      </c>
      <c r="R1480" s="354"/>
      <c r="S1480" s="100">
        <v>0</v>
      </c>
      <c r="T1480" s="95"/>
      <c r="U1480" s="95"/>
      <c r="V1480" s="95"/>
      <c r="W1480" s="95"/>
      <c r="X1480" s="95"/>
      <c r="Y1480" s="95"/>
      <c r="Z1480" s="95"/>
      <c r="AA1480" s="95"/>
      <c r="AB1480" s="95"/>
      <c r="AC1480" s="95"/>
      <c r="AD1480" s="95"/>
      <c r="AE1480" s="113">
        <f t="shared" si="236"/>
        <v>0</v>
      </c>
      <c r="AF1480" s="74">
        <f t="shared" si="237"/>
        <v>0</v>
      </c>
      <c r="AG1480" s="74">
        <f t="shared" si="238"/>
        <v>0</v>
      </c>
      <c r="AH1480" s="74">
        <f t="shared" si="239"/>
        <v>1</v>
      </c>
      <c r="AI1480" s="74">
        <f t="shared" si="240"/>
        <v>0</v>
      </c>
      <c r="AJ1480" s="74">
        <f t="shared" si="241"/>
        <v>0</v>
      </c>
      <c r="AK1480" s="74">
        <f t="shared" si="242"/>
        <v>0</v>
      </c>
      <c r="AL1480" s="74">
        <f t="shared" si="243"/>
        <v>0</v>
      </c>
      <c r="AM1480" s="74">
        <f t="shared" si="244"/>
        <v>1</v>
      </c>
      <c r="AN1480" s="74">
        <f t="shared" si="245"/>
        <v>0</v>
      </c>
      <c r="AP1480" s="359" t="s">
        <v>3549</v>
      </c>
    </row>
    <row r="1481" spans="1:42" ht="31.5" hidden="1">
      <c r="A1481" s="69" t="s">
        <v>350</v>
      </c>
      <c r="B1481" s="69" t="s">
        <v>2598</v>
      </c>
      <c r="C1481" s="69">
        <v>301785</v>
      </c>
      <c r="D1481" s="81" t="s">
        <v>2608</v>
      </c>
      <c r="E1481" s="81" t="s">
        <v>2598</v>
      </c>
      <c r="F1481" s="69">
        <v>3</v>
      </c>
      <c r="G1481" s="69"/>
      <c r="H1481" s="69"/>
      <c r="I1481" s="69"/>
      <c r="J1481" s="69"/>
      <c r="K1481" s="69"/>
      <c r="L1481" s="69"/>
      <c r="M1481" s="86"/>
      <c r="N1481" s="73">
        <v>826086.38</v>
      </c>
      <c r="O1481" s="68" t="s">
        <v>1902</v>
      </c>
      <c r="P1481" s="68">
        <v>2</v>
      </c>
      <c r="Q1481" s="95" t="s">
        <v>2204</v>
      </c>
      <c r="R1481" s="354"/>
      <c r="S1481" s="100">
        <v>0.15</v>
      </c>
      <c r="T1481" s="95"/>
      <c r="U1481" s="95"/>
      <c r="V1481" s="95"/>
      <c r="W1481" s="95"/>
      <c r="X1481" s="95"/>
      <c r="Y1481" s="95"/>
      <c r="Z1481" s="95"/>
      <c r="AA1481" s="95"/>
      <c r="AB1481" s="95"/>
      <c r="AC1481" s="95"/>
      <c r="AD1481" s="95"/>
      <c r="AE1481" s="113">
        <f t="shared" si="236"/>
        <v>0</v>
      </c>
      <c r="AF1481" s="74">
        <f t="shared" si="237"/>
        <v>0</v>
      </c>
      <c r="AG1481" s="74">
        <f t="shared" si="238"/>
        <v>0</v>
      </c>
      <c r="AH1481" s="74">
        <f t="shared" si="239"/>
        <v>1</v>
      </c>
      <c r="AI1481" s="74">
        <f t="shared" si="240"/>
        <v>0</v>
      </c>
      <c r="AJ1481" s="74">
        <f t="shared" si="241"/>
        <v>0</v>
      </c>
      <c r="AK1481" s="74">
        <f t="shared" si="242"/>
        <v>0</v>
      </c>
      <c r="AL1481" s="74">
        <f t="shared" si="243"/>
        <v>0</v>
      </c>
      <c r="AM1481" s="74">
        <f t="shared" si="244"/>
        <v>0</v>
      </c>
      <c r="AN1481" s="74">
        <f t="shared" si="245"/>
        <v>0</v>
      </c>
      <c r="AP1481" s="359" t="s">
        <v>3549</v>
      </c>
    </row>
    <row r="1482" spans="1:42" ht="31.5" hidden="1">
      <c r="A1482" s="69" t="s">
        <v>350</v>
      </c>
      <c r="B1482" s="69" t="s">
        <v>2598</v>
      </c>
      <c r="C1482" s="69">
        <v>300400</v>
      </c>
      <c r="D1482" s="81" t="s">
        <v>2609</v>
      </c>
      <c r="E1482" s="81" t="s">
        <v>2598</v>
      </c>
      <c r="F1482" s="69">
        <v>3</v>
      </c>
      <c r="G1482" s="69"/>
      <c r="H1482" s="69">
        <v>1</v>
      </c>
      <c r="I1482" s="69"/>
      <c r="J1482" s="69"/>
      <c r="K1482" s="69"/>
      <c r="L1482" s="69"/>
      <c r="M1482" s="86"/>
      <c r="N1482" s="73">
        <v>1070770.3600000001</v>
      </c>
      <c r="O1482" s="68" t="s">
        <v>1901</v>
      </c>
      <c r="P1482" s="68">
        <v>2</v>
      </c>
      <c r="Q1482" s="95" t="s">
        <v>2204</v>
      </c>
      <c r="R1482" s="354"/>
      <c r="S1482" s="100">
        <v>0</v>
      </c>
      <c r="T1482" s="95"/>
      <c r="U1482" s="95"/>
      <c r="V1482" s="95"/>
      <c r="W1482" s="95"/>
      <c r="X1482" s="95"/>
      <c r="Y1482" s="95"/>
      <c r="Z1482" s="95"/>
      <c r="AA1482" s="95"/>
      <c r="AB1482" s="95"/>
      <c r="AC1482" s="95"/>
      <c r="AD1482" s="95"/>
      <c r="AE1482" s="113">
        <f t="shared" si="236"/>
        <v>0</v>
      </c>
      <c r="AF1482" s="74">
        <f t="shared" si="237"/>
        <v>0</v>
      </c>
      <c r="AG1482" s="74">
        <f t="shared" si="238"/>
        <v>0</v>
      </c>
      <c r="AH1482" s="74">
        <f t="shared" si="239"/>
        <v>1</v>
      </c>
      <c r="AI1482" s="74">
        <f t="shared" si="240"/>
        <v>0</v>
      </c>
      <c r="AJ1482" s="74">
        <f t="shared" si="241"/>
        <v>0</v>
      </c>
      <c r="AK1482" s="74">
        <f t="shared" si="242"/>
        <v>0</v>
      </c>
      <c r="AL1482" s="74">
        <f t="shared" si="243"/>
        <v>0</v>
      </c>
      <c r="AM1482" s="74">
        <f t="shared" si="244"/>
        <v>1</v>
      </c>
      <c r="AN1482" s="74">
        <f t="shared" si="245"/>
        <v>0</v>
      </c>
      <c r="AP1482" s="359" t="s">
        <v>3548</v>
      </c>
    </row>
    <row r="1483" spans="1:42" ht="31.5" hidden="1">
      <c r="A1483" s="69" t="s">
        <v>350</v>
      </c>
      <c r="B1483" s="69" t="s">
        <v>2598</v>
      </c>
      <c r="C1483" s="69">
        <v>309301</v>
      </c>
      <c r="D1483" s="81" t="s">
        <v>2610</v>
      </c>
      <c r="E1483" s="81" t="s">
        <v>2598</v>
      </c>
      <c r="F1483" s="69">
        <v>3</v>
      </c>
      <c r="G1483" s="69"/>
      <c r="H1483" s="69">
        <v>1</v>
      </c>
      <c r="I1483" s="69"/>
      <c r="J1483" s="69"/>
      <c r="K1483" s="69"/>
      <c r="L1483" s="69"/>
      <c r="M1483" s="86"/>
      <c r="N1483" s="73">
        <v>6802283.04</v>
      </c>
      <c r="O1483" s="68" t="s">
        <v>1901</v>
      </c>
      <c r="P1483" s="68">
        <v>2</v>
      </c>
      <c r="Q1483" s="95" t="s">
        <v>2204</v>
      </c>
      <c r="R1483" s="354"/>
      <c r="S1483" s="100">
        <v>0</v>
      </c>
      <c r="T1483" s="95"/>
      <c r="U1483" s="95"/>
      <c r="V1483" s="95"/>
      <c r="W1483" s="95"/>
      <c r="X1483" s="95"/>
      <c r="Y1483" s="95"/>
      <c r="Z1483" s="95"/>
      <c r="AA1483" s="95"/>
      <c r="AB1483" s="95"/>
      <c r="AC1483" s="95"/>
      <c r="AD1483" s="95"/>
      <c r="AE1483" s="113">
        <f t="shared" si="236"/>
        <v>0</v>
      </c>
      <c r="AF1483" s="74">
        <f t="shared" si="237"/>
        <v>0</v>
      </c>
      <c r="AG1483" s="74">
        <f t="shared" si="238"/>
        <v>0</v>
      </c>
      <c r="AH1483" s="74">
        <f t="shared" si="239"/>
        <v>1</v>
      </c>
      <c r="AI1483" s="74">
        <f t="shared" si="240"/>
        <v>0</v>
      </c>
      <c r="AJ1483" s="74">
        <f t="shared" si="241"/>
        <v>0</v>
      </c>
      <c r="AK1483" s="74">
        <f t="shared" si="242"/>
        <v>0</v>
      </c>
      <c r="AL1483" s="74">
        <f t="shared" si="243"/>
        <v>0</v>
      </c>
      <c r="AM1483" s="74">
        <f t="shared" si="244"/>
        <v>1</v>
      </c>
      <c r="AN1483" s="74">
        <f t="shared" si="245"/>
        <v>0</v>
      </c>
      <c r="AP1483" s="359" t="s">
        <v>3548</v>
      </c>
    </row>
    <row r="1484" spans="1:42" ht="31.5" hidden="1">
      <c r="A1484" s="69" t="s">
        <v>350</v>
      </c>
      <c r="B1484" s="69" t="s">
        <v>2598</v>
      </c>
      <c r="C1484" s="69">
        <v>309302</v>
      </c>
      <c r="D1484" s="81" t="s">
        <v>2611</v>
      </c>
      <c r="E1484" s="81" t="s">
        <v>2598</v>
      </c>
      <c r="F1484" s="69">
        <v>3</v>
      </c>
      <c r="G1484" s="69"/>
      <c r="H1484" s="69">
        <v>1</v>
      </c>
      <c r="I1484" s="69"/>
      <c r="J1484" s="69"/>
      <c r="K1484" s="69"/>
      <c r="L1484" s="69"/>
      <c r="M1484" s="86"/>
      <c r="N1484" s="73">
        <v>770482.16</v>
      </c>
      <c r="O1484" s="68" t="s">
        <v>1902</v>
      </c>
      <c r="P1484" s="68">
        <v>2</v>
      </c>
      <c r="Q1484" s="95" t="s">
        <v>2204</v>
      </c>
      <c r="R1484" s="354"/>
      <c r="S1484" s="100">
        <v>0.15</v>
      </c>
      <c r="T1484" s="95"/>
      <c r="U1484" s="95"/>
      <c r="V1484" s="95"/>
      <c r="W1484" s="95"/>
      <c r="X1484" s="95"/>
      <c r="Y1484" s="95"/>
      <c r="Z1484" s="95"/>
      <c r="AA1484" s="95"/>
      <c r="AB1484" s="95"/>
      <c r="AC1484" s="95"/>
      <c r="AD1484" s="95"/>
      <c r="AE1484" s="113">
        <f t="shared" si="236"/>
        <v>0</v>
      </c>
      <c r="AF1484" s="74">
        <f t="shared" si="237"/>
        <v>0</v>
      </c>
      <c r="AG1484" s="74">
        <f t="shared" si="238"/>
        <v>0</v>
      </c>
      <c r="AH1484" s="74">
        <f t="shared" si="239"/>
        <v>1</v>
      </c>
      <c r="AI1484" s="74">
        <f t="shared" si="240"/>
        <v>0</v>
      </c>
      <c r="AJ1484" s="74">
        <f t="shared" si="241"/>
        <v>0</v>
      </c>
      <c r="AK1484" s="74">
        <f t="shared" si="242"/>
        <v>0</v>
      </c>
      <c r="AL1484" s="74">
        <f t="shared" si="243"/>
        <v>0</v>
      </c>
      <c r="AM1484" s="74">
        <f t="shared" si="244"/>
        <v>1</v>
      </c>
      <c r="AN1484" s="74">
        <f t="shared" si="245"/>
        <v>0</v>
      </c>
      <c r="AP1484" s="359" t="s">
        <v>3549</v>
      </c>
    </row>
    <row r="1485" spans="1:42" ht="31.5" hidden="1">
      <c r="A1485" s="69" t="s">
        <v>350</v>
      </c>
      <c r="B1485" s="69" t="s">
        <v>2598</v>
      </c>
      <c r="C1485" s="69">
        <v>309302</v>
      </c>
      <c r="D1485" s="81" t="s">
        <v>2611</v>
      </c>
      <c r="E1485" s="81" t="s">
        <v>2598</v>
      </c>
      <c r="F1485" s="69">
        <v>3</v>
      </c>
      <c r="G1485" s="69"/>
      <c r="H1485" s="69"/>
      <c r="I1485" s="69"/>
      <c r="J1485" s="69"/>
      <c r="K1485" s="69"/>
      <c r="L1485" s="69"/>
      <c r="M1485" s="86"/>
      <c r="N1485" s="73">
        <v>1509331.18</v>
      </c>
      <c r="O1485" s="68" t="s">
        <v>1901</v>
      </c>
      <c r="P1485" s="68">
        <v>2</v>
      </c>
      <c r="Q1485" s="95" t="s">
        <v>2204</v>
      </c>
      <c r="R1485" s="354"/>
      <c r="S1485" s="100">
        <v>0</v>
      </c>
      <c r="T1485" s="95"/>
      <c r="U1485" s="95"/>
      <c r="V1485" s="95"/>
      <c r="W1485" s="95"/>
      <c r="X1485" s="95"/>
      <c r="Y1485" s="95"/>
      <c r="Z1485" s="95"/>
      <c r="AA1485" s="95"/>
      <c r="AB1485" s="95"/>
      <c r="AC1485" s="95"/>
      <c r="AD1485" s="95"/>
      <c r="AE1485" s="113">
        <f t="shared" si="236"/>
        <v>0</v>
      </c>
      <c r="AF1485" s="74">
        <f t="shared" si="237"/>
        <v>0</v>
      </c>
      <c r="AG1485" s="74">
        <f t="shared" si="238"/>
        <v>0</v>
      </c>
      <c r="AH1485" s="74">
        <f t="shared" si="239"/>
        <v>1</v>
      </c>
      <c r="AI1485" s="74">
        <f t="shared" si="240"/>
        <v>0</v>
      </c>
      <c r="AJ1485" s="74">
        <f t="shared" si="241"/>
        <v>0</v>
      </c>
      <c r="AK1485" s="74">
        <f t="shared" si="242"/>
        <v>0</v>
      </c>
      <c r="AL1485" s="74">
        <f t="shared" si="243"/>
        <v>0</v>
      </c>
      <c r="AM1485" s="74">
        <f t="shared" si="244"/>
        <v>0</v>
      </c>
      <c r="AN1485" s="74">
        <f t="shared" si="245"/>
        <v>0</v>
      </c>
      <c r="AP1485" s="359" t="s">
        <v>3548</v>
      </c>
    </row>
    <row r="1486" spans="1:42" ht="31.5" hidden="1">
      <c r="A1486" s="69" t="s">
        <v>350</v>
      </c>
      <c r="B1486" s="69" t="s">
        <v>2598</v>
      </c>
      <c r="C1486" s="69">
        <v>309303</v>
      </c>
      <c r="D1486" s="81" t="s">
        <v>2612</v>
      </c>
      <c r="E1486" s="81" t="s">
        <v>2598</v>
      </c>
      <c r="F1486" s="69">
        <v>3</v>
      </c>
      <c r="G1486" s="69"/>
      <c r="H1486" s="69">
        <v>1</v>
      </c>
      <c r="I1486" s="69"/>
      <c r="J1486" s="69"/>
      <c r="K1486" s="69"/>
      <c r="L1486" s="69"/>
      <c r="M1486" s="86"/>
      <c r="N1486" s="73">
        <v>590961.71</v>
      </c>
      <c r="O1486" s="68" t="s">
        <v>1902</v>
      </c>
      <c r="P1486" s="68">
        <v>2</v>
      </c>
      <c r="Q1486" s="95" t="s">
        <v>2204</v>
      </c>
      <c r="R1486" s="354"/>
      <c r="S1486" s="100">
        <v>0</v>
      </c>
      <c r="T1486" s="95"/>
      <c r="U1486" s="95"/>
      <c r="V1486" s="95"/>
      <c r="W1486" s="95"/>
      <c r="X1486" s="95"/>
      <c r="Y1486" s="95"/>
      <c r="Z1486" s="95"/>
      <c r="AA1486" s="95"/>
      <c r="AB1486" s="95"/>
      <c r="AC1486" s="95"/>
      <c r="AD1486" s="95"/>
      <c r="AE1486" s="113">
        <f t="shared" si="236"/>
        <v>0</v>
      </c>
      <c r="AF1486" s="74">
        <f t="shared" si="237"/>
        <v>0</v>
      </c>
      <c r="AG1486" s="74">
        <f t="shared" si="238"/>
        <v>0</v>
      </c>
      <c r="AH1486" s="74">
        <f t="shared" si="239"/>
        <v>1</v>
      </c>
      <c r="AI1486" s="74">
        <f t="shared" si="240"/>
        <v>0</v>
      </c>
      <c r="AJ1486" s="74">
        <f t="shared" si="241"/>
        <v>0</v>
      </c>
      <c r="AK1486" s="74">
        <f t="shared" si="242"/>
        <v>0</v>
      </c>
      <c r="AL1486" s="74">
        <f t="shared" si="243"/>
        <v>0</v>
      </c>
      <c r="AM1486" s="74">
        <f t="shared" si="244"/>
        <v>1</v>
      </c>
      <c r="AN1486" s="74">
        <f t="shared" si="245"/>
        <v>0</v>
      </c>
      <c r="AP1486" s="359" t="s">
        <v>3549</v>
      </c>
    </row>
    <row r="1487" spans="1:42" ht="31.5" hidden="1">
      <c r="A1487" s="69" t="s">
        <v>350</v>
      </c>
      <c r="B1487" s="69" t="s">
        <v>2598</v>
      </c>
      <c r="C1487" s="69">
        <v>309303</v>
      </c>
      <c r="D1487" s="81" t="s">
        <v>2612</v>
      </c>
      <c r="E1487" s="81" t="s">
        <v>2598</v>
      </c>
      <c r="F1487" s="69">
        <v>3</v>
      </c>
      <c r="G1487" s="69"/>
      <c r="H1487" s="69"/>
      <c r="I1487" s="69"/>
      <c r="J1487" s="69"/>
      <c r="K1487" s="69"/>
      <c r="L1487" s="69"/>
      <c r="M1487" s="86"/>
      <c r="N1487" s="73">
        <v>946895.79</v>
      </c>
      <c r="O1487" s="68" t="s">
        <v>1902</v>
      </c>
      <c r="P1487" s="68">
        <v>2</v>
      </c>
      <c r="Q1487" s="95" t="s">
        <v>2204</v>
      </c>
      <c r="R1487" s="354"/>
      <c r="S1487" s="100">
        <v>0</v>
      </c>
      <c r="T1487" s="95"/>
      <c r="U1487" s="95"/>
      <c r="V1487" s="95"/>
      <c r="W1487" s="95"/>
      <c r="X1487" s="95"/>
      <c r="Y1487" s="95"/>
      <c r="Z1487" s="95"/>
      <c r="AA1487" s="95"/>
      <c r="AB1487" s="95"/>
      <c r="AC1487" s="95"/>
      <c r="AD1487" s="95"/>
      <c r="AE1487" s="113">
        <f t="shared" si="236"/>
        <v>0</v>
      </c>
      <c r="AF1487" s="74">
        <f t="shared" si="237"/>
        <v>0</v>
      </c>
      <c r="AG1487" s="74">
        <f t="shared" si="238"/>
        <v>0</v>
      </c>
      <c r="AH1487" s="74">
        <f t="shared" si="239"/>
        <v>1</v>
      </c>
      <c r="AI1487" s="74">
        <f t="shared" si="240"/>
        <v>0</v>
      </c>
      <c r="AJ1487" s="74">
        <f t="shared" si="241"/>
        <v>0</v>
      </c>
      <c r="AK1487" s="74">
        <f t="shared" si="242"/>
        <v>0</v>
      </c>
      <c r="AL1487" s="74">
        <f t="shared" si="243"/>
        <v>0</v>
      </c>
      <c r="AM1487" s="74">
        <f t="shared" si="244"/>
        <v>0</v>
      </c>
      <c r="AN1487" s="74">
        <f t="shared" si="245"/>
        <v>0</v>
      </c>
      <c r="AP1487" s="359" t="s">
        <v>3549</v>
      </c>
    </row>
    <row r="1488" spans="1:42" ht="31.5" hidden="1">
      <c r="A1488" s="69" t="s">
        <v>350</v>
      </c>
      <c r="B1488" s="69" t="s">
        <v>2598</v>
      </c>
      <c r="C1488" s="69"/>
      <c r="D1488" s="81" t="s">
        <v>2613</v>
      </c>
      <c r="E1488" s="81" t="s">
        <v>2598</v>
      </c>
      <c r="F1488" s="69">
        <v>3</v>
      </c>
      <c r="G1488" s="69"/>
      <c r="H1488" s="69">
        <v>1</v>
      </c>
      <c r="I1488" s="69"/>
      <c r="J1488" s="69"/>
      <c r="K1488" s="69"/>
      <c r="L1488" s="69"/>
      <c r="M1488" s="86"/>
      <c r="N1488" s="73">
        <v>1472587.37</v>
      </c>
      <c r="O1488" s="68" t="s">
        <v>1901</v>
      </c>
      <c r="P1488" s="68">
        <v>2</v>
      </c>
      <c r="Q1488" s="95" t="s">
        <v>2204</v>
      </c>
      <c r="R1488" s="354"/>
      <c r="S1488" s="100">
        <v>0.15</v>
      </c>
      <c r="T1488" s="95"/>
      <c r="U1488" s="95"/>
      <c r="V1488" s="95"/>
      <c r="W1488" s="95"/>
      <c r="X1488" s="95"/>
      <c r="Y1488" s="95"/>
      <c r="Z1488" s="95"/>
      <c r="AA1488" s="95"/>
      <c r="AB1488" s="95"/>
      <c r="AC1488" s="95"/>
      <c r="AD1488" s="95"/>
      <c r="AE1488" s="113">
        <f t="shared" si="236"/>
        <v>0</v>
      </c>
      <c r="AF1488" s="74">
        <f t="shared" si="237"/>
        <v>0</v>
      </c>
      <c r="AG1488" s="74">
        <f t="shared" si="238"/>
        <v>0</v>
      </c>
      <c r="AH1488" s="74">
        <f t="shared" si="239"/>
        <v>1</v>
      </c>
      <c r="AI1488" s="74">
        <f t="shared" si="240"/>
        <v>0</v>
      </c>
      <c r="AJ1488" s="74">
        <f t="shared" si="241"/>
        <v>0</v>
      </c>
      <c r="AK1488" s="74">
        <f t="shared" si="242"/>
        <v>0</v>
      </c>
      <c r="AL1488" s="74">
        <f t="shared" si="243"/>
        <v>0</v>
      </c>
      <c r="AM1488" s="74">
        <f t="shared" si="244"/>
        <v>1</v>
      </c>
      <c r="AN1488" s="74">
        <f t="shared" si="245"/>
        <v>0</v>
      </c>
      <c r="AP1488" s="359" t="s">
        <v>3548</v>
      </c>
    </row>
    <row r="1489" spans="1:43" ht="15.75" hidden="1">
      <c r="A1489" s="69" t="s">
        <v>1049</v>
      </c>
      <c r="B1489" s="69" t="s">
        <v>2614</v>
      </c>
      <c r="C1489" s="69">
        <v>303893</v>
      </c>
      <c r="D1489" s="81" t="s">
        <v>2615</v>
      </c>
      <c r="E1489" s="81" t="s">
        <v>2616</v>
      </c>
      <c r="F1489" s="69">
        <v>2</v>
      </c>
      <c r="G1489" s="69"/>
      <c r="H1489" s="69">
        <v>1</v>
      </c>
      <c r="I1489" s="69"/>
      <c r="J1489" s="69"/>
      <c r="K1489" s="69"/>
      <c r="L1489" s="69"/>
      <c r="M1489" s="86"/>
      <c r="N1489" s="73">
        <v>2011470.98</v>
      </c>
      <c r="O1489" s="68" t="s">
        <v>1901</v>
      </c>
      <c r="P1489" s="68">
        <v>2</v>
      </c>
      <c r="Q1489" s="95" t="s">
        <v>2378</v>
      </c>
      <c r="R1489" s="123">
        <v>0.98</v>
      </c>
      <c r="S1489" s="123">
        <v>1</v>
      </c>
      <c r="T1489" s="95"/>
      <c r="U1489" s="95"/>
      <c r="V1489" s="95"/>
      <c r="W1489" s="95"/>
      <c r="X1489" s="95"/>
      <c r="Y1489" s="95"/>
      <c r="Z1489" s="95"/>
      <c r="AA1489" s="95"/>
      <c r="AB1489" s="95"/>
      <c r="AC1489" s="95" t="s">
        <v>3090</v>
      </c>
      <c r="AD1489" s="95"/>
      <c r="AE1489" s="113">
        <f t="shared" si="236"/>
        <v>0</v>
      </c>
      <c r="AF1489" s="74">
        <f t="shared" si="237"/>
        <v>0</v>
      </c>
      <c r="AG1489" s="74">
        <f t="shared" si="238"/>
        <v>0</v>
      </c>
      <c r="AH1489" s="74">
        <f t="shared" si="239"/>
        <v>0</v>
      </c>
      <c r="AI1489" s="74">
        <f t="shared" si="240"/>
        <v>1</v>
      </c>
      <c r="AJ1489" s="74">
        <f t="shared" si="241"/>
        <v>0</v>
      </c>
      <c r="AK1489" s="74">
        <f t="shared" si="242"/>
        <v>0</v>
      </c>
      <c r="AL1489" s="74">
        <f t="shared" si="243"/>
        <v>0</v>
      </c>
      <c r="AM1489" s="74">
        <f t="shared" si="244"/>
        <v>0</v>
      </c>
      <c r="AN1489" s="74">
        <f t="shared" si="245"/>
        <v>1</v>
      </c>
      <c r="AP1489"/>
    </row>
    <row r="1490" spans="1:43" ht="15.75" hidden="1">
      <c r="A1490" s="69" t="s">
        <v>1049</v>
      </c>
      <c r="B1490" s="69" t="s">
        <v>2614</v>
      </c>
      <c r="C1490" s="69"/>
      <c r="D1490" s="81" t="s">
        <v>2617</v>
      </c>
      <c r="E1490" s="81" t="s">
        <v>2616</v>
      </c>
      <c r="F1490" s="69">
        <v>2</v>
      </c>
      <c r="G1490" s="69"/>
      <c r="H1490" s="69">
        <v>1</v>
      </c>
      <c r="I1490" s="69"/>
      <c r="J1490" s="69"/>
      <c r="K1490" s="69"/>
      <c r="L1490" s="69"/>
      <c r="M1490" s="86"/>
      <c r="N1490" s="73">
        <v>875609.79</v>
      </c>
      <c r="O1490" s="68" t="s">
        <v>1901</v>
      </c>
      <c r="P1490" s="68">
        <v>2</v>
      </c>
      <c r="Q1490" s="283" t="s">
        <v>2378</v>
      </c>
      <c r="R1490" s="123">
        <v>0.98</v>
      </c>
      <c r="S1490" s="123">
        <v>1</v>
      </c>
      <c r="T1490" s="95"/>
      <c r="U1490" s="95"/>
      <c r="V1490" s="95"/>
      <c r="W1490" s="95"/>
      <c r="X1490" s="95"/>
      <c r="Y1490" s="95"/>
      <c r="Z1490" s="95"/>
      <c r="AA1490" s="95"/>
      <c r="AB1490" s="95"/>
      <c r="AC1490" s="283" t="s">
        <v>3090</v>
      </c>
      <c r="AD1490" s="95"/>
      <c r="AE1490" s="113">
        <f t="shared" si="236"/>
        <v>0</v>
      </c>
      <c r="AF1490" s="74">
        <f t="shared" si="237"/>
        <v>0</v>
      </c>
      <c r="AG1490" s="74">
        <f t="shared" si="238"/>
        <v>0</v>
      </c>
      <c r="AH1490" s="74">
        <f t="shared" si="239"/>
        <v>0</v>
      </c>
      <c r="AI1490" s="74">
        <f t="shared" si="240"/>
        <v>1</v>
      </c>
      <c r="AJ1490" s="74">
        <f t="shared" si="241"/>
        <v>0</v>
      </c>
      <c r="AK1490" s="74">
        <f t="shared" si="242"/>
        <v>0</v>
      </c>
      <c r="AL1490" s="74">
        <f t="shared" si="243"/>
        <v>0</v>
      </c>
      <c r="AM1490" s="74">
        <f t="shared" si="244"/>
        <v>0</v>
      </c>
      <c r="AN1490" s="74">
        <f t="shared" si="245"/>
        <v>1</v>
      </c>
      <c r="AP1490"/>
    </row>
    <row r="1491" spans="1:43" ht="15.75" hidden="1">
      <c r="A1491" s="69" t="s">
        <v>1049</v>
      </c>
      <c r="B1491" s="69" t="s">
        <v>2614</v>
      </c>
      <c r="C1491" s="69"/>
      <c r="D1491" s="81" t="s">
        <v>2618</v>
      </c>
      <c r="E1491" s="81" t="s">
        <v>2616</v>
      </c>
      <c r="F1491" s="69">
        <v>2</v>
      </c>
      <c r="G1491" s="69"/>
      <c r="H1491" s="69">
        <v>1</v>
      </c>
      <c r="I1491" s="69"/>
      <c r="J1491" s="69"/>
      <c r="K1491" s="69"/>
      <c r="L1491" s="69"/>
      <c r="M1491" s="86"/>
      <c r="N1491" s="73">
        <v>443826.29</v>
      </c>
      <c r="O1491" s="68" t="s">
        <v>1901</v>
      </c>
      <c r="P1491" s="68">
        <v>2</v>
      </c>
      <c r="Q1491" s="283" t="s">
        <v>2378</v>
      </c>
      <c r="R1491" s="123">
        <v>0.98</v>
      </c>
      <c r="S1491" s="123">
        <v>1</v>
      </c>
      <c r="T1491" s="95"/>
      <c r="U1491" s="95"/>
      <c r="V1491" s="95"/>
      <c r="W1491" s="95"/>
      <c r="X1491" s="95"/>
      <c r="Y1491" s="95"/>
      <c r="Z1491" s="95"/>
      <c r="AA1491" s="95"/>
      <c r="AB1491" s="95"/>
      <c r="AC1491" s="283" t="s">
        <v>3090</v>
      </c>
      <c r="AD1491" s="95"/>
      <c r="AE1491" s="113">
        <f t="shared" si="236"/>
        <v>0</v>
      </c>
      <c r="AF1491" s="74">
        <f t="shared" si="237"/>
        <v>0</v>
      </c>
      <c r="AG1491" s="74">
        <f t="shared" si="238"/>
        <v>0</v>
      </c>
      <c r="AH1491" s="74">
        <f t="shared" si="239"/>
        <v>0</v>
      </c>
      <c r="AI1491" s="74">
        <f t="shared" si="240"/>
        <v>1</v>
      </c>
      <c r="AJ1491" s="74">
        <f t="shared" si="241"/>
        <v>0</v>
      </c>
      <c r="AK1491" s="74">
        <f t="shared" si="242"/>
        <v>0</v>
      </c>
      <c r="AL1491" s="74">
        <f t="shared" si="243"/>
        <v>0</v>
      </c>
      <c r="AM1491" s="74">
        <f t="shared" si="244"/>
        <v>0</v>
      </c>
      <c r="AN1491" s="74">
        <f t="shared" si="245"/>
        <v>1</v>
      </c>
      <c r="AP1491"/>
    </row>
    <row r="1492" spans="1:43" ht="15.75" hidden="1">
      <c r="A1492" s="69" t="s">
        <v>1049</v>
      </c>
      <c r="B1492" s="69" t="s">
        <v>2614</v>
      </c>
      <c r="C1492" s="69">
        <v>303887</v>
      </c>
      <c r="D1492" s="81" t="s">
        <v>2619</v>
      </c>
      <c r="E1492" s="81" t="s">
        <v>2616</v>
      </c>
      <c r="F1492" s="69">
        <v>2</v>
      </c>
      <c r="G1492" s="69"/>
      <c r="H1492" s="69">
        <v>1</v>
      </c>
      <c r="I1492" s="69"/>
      <c r="J1492" s="69"/>
      <c r="K1492" s="69"/>
      <c r="L1492" s="69"/>
      <c r="M1492" s="86"/>
      <c r="N1492" s="73">
        <v>871922.87</v>
      </c>
      <c r="O1492" s="68" t="s">
        <v>1901</v>
      </c>
      <c r="P1492" s="68">
        <v>2</v>
      </c>
      <c r="Q1492" s="283" t="s">
        <v>2378</v>
      </c>
      <c r="R1492" s="123">
        <v>0.98</v>
      </c>
      <c r="S1492" s="123">
        <v>1</v>
      </c>
      <c r="T1492" s="95"/>
      <c r="U1492" s="95"/>
      <c r="V1492" s="95"/>
      <c r="W1492" s="95"/>
      <c r="X1492" s="95"/>
      <c r="Y1492" s="95"/>
      <c r="Z1492" s="95"/>
      <c r="AA1492" s="95"/>
      <c r="AB1492" s="95"/>
      <c r="AC1492" s="283" t="s">
        <v>3090</v>
      </c>
      <c r="AD1492" s="95"/>
      <c r="AE1492" s="113">
        <f t="shared" si="236"/>
        <v>0</v>
      </c>
      <c r="AF1492" s="74">
        <f t="shared" si="237"/>
        <v>0</v>
      </c>
      <c r="AG1492" s="74">
        <f t="shared" si="238"/>
        <v>0</v>
      </c>
      <c r="AH1492" s="74">
        <f t="shared" si="239"/>
        <v>0</v>
      </c>
      <c r="AI1492" s="74">
        <f t="shared" si="240"/>
        <v>1</v>
      </c>
      <c r="AJ1492" s="74">
        <f t="shared" si="241"/>
        <v>0</v>
      </c>
      <c r="AK1492" s="74">
        <f t="shared" si="242"/>
        <v>0</v>
      </c>
      <c r="AL1492" s="74">
        <f t="shared" si="243"/>
        <v>0</v>
      </c>
      <c r="AM1492" s="74">
        <f t="shared" si="244"/>
        <v>0</v>
      </c>
      <c r="AN1492" s="74">
        <f t="shared" si="245"/>
        <v>1</v>
      </c>
      <c r="AP1492"/>
    </row>
    <row r="1493" spans="1:43" ht="32.25" hidden="1" customHeight="1">
      <c r="A1493" s="69" t="s">
        <v>1049</v>
      </c>
      <c r="B1493" s="69" t="s">
        <v>2620</v>
      </c>
      <c r="C1493" s="69">
        <v>303895</v>
      </c>
      <c r="D1493" s="81" t="s">
        <v>2621</v>
      </c>
      <c r="E1493" s="81" t="s">
        <v>2622</v>
      </c>
      <c r="F1493" s="69">
        <v>0</v>
      </c>
      <c r="G1493" s="69"/>
      <c r="H1493" s="69">
        <v>1</v>
      </c>
      <c r="I1493" s="69"/>
      <c r="J1493" s="69"/>
      <c r="K1493" s="69"/>
      <c r="L1493" s="69"/>
      <c r="M1493" s="86"/>
      <c r="N1493" s="73">
        <v>1155357.27</v>
      </c>
      <c r="O1493" s="68" t="s">
        <v>1901</v>
      </c>
      <c r="P1493" s="68">
        <v>2</v>
      </c>
      <c r="Q1493" s="283" t="s">
        <v>2378</v>
      </c>
      <c r="R1493" s="123">
        <v>0.95</v>
      </c>
      <c r="S1493" s="123">
        <v>1</v>
      </c>
      <c r="T1493" s="95"/>
      <c r="U1493" s="95"/>
      <c r="V1493" s="95"/>
      <c r="W1493" s="95"/>
      <c r="X1493" s="95"/>
      <c r="Y1493" s="95"/>
      <c r="Z1493" s="95"/>
      <c r="AA1493" s="95"/>
      <c r="AB1493" s="95"/>
      <c r="AC1493" s="290" t="s">
        <v>3094</v>
      </c>
      <c r="AD1493" s="95"/>
      <c r="AE1493" s="113">
        <f t="shared" si="236"/>
        <v>0</v>
      </c>
      <c r="AF1493" s="74">
        <f t="shared" si="237"/>
        <v>0</v>
      </c>
      <c r="AG1493" s="74">
        <f t="shared" si="238"/>
        <v>0</v>
      </c>
      <c r="AH1493" s="74">
        <f t="shared" si="239"/>
        <v>0</v>
      </c>
      <c r="AI1493" s="74">
        <f t="shared" si="240"/>
        <v>1</v>
      </c>
      <c r="AJ1493" s="74">
        <f t="shared" si="241"/>
        <v>0</v>
      </c>
      <c r="AK1493" s="74">
        <f t="shared" si="242"/>
        <v>0</v>
      </c>
      <c r="AL1493" s="74">
        <f t="shared" si="243"/>
        <v>0</v>
      </c>
      <c r="AM1493" s="74">
        <f t="shared" si="244"/>
        <v>0</v>
      </c>
      <c r="AN1493" s="74">
        <f t="shared" si="245"/>
        <v>1</v>
      </c>
      <c r="AP1493"/>
    </row>
    <row r="1494" spans="1:43" ht="32.25" hidden="1" customHeight="1">
      <c r="A1494" s="69" t="s">
        <v>1049</v>
      </c>
      <c r="B1494" s="69" t="s">
        <v>2620</v>
      </c>
      <c r="C1494" s="69">
        <v>314601</v>
      </c>
      <c r="D1494" s="81" t="s">
        <v>2623</v>
      </c>
      <c r="E1494" s="81" t="s">
        <v>2622</v>
      </c>
      <c r="F1494" s="69">
        <v>0</v>
      </c>
      <c r="G1494" s="69"/>
      <c r="H1494" s="69">
        <v>1</v>
      </c>
      <c r="I1494" s="69"/>
      <c r="J1494" s="69"/>
      <c r="K1494" s="69"/>
      <c r="L1494" s="69"/>
      <c r="M1494" s="86"/>
      <c r="N1494" s="73">
        <v>939814.63</v>
      </c>
      <c r="O1494" s="68" t="s">
        <v>1901</v>
      </c>
      <c r="P1494" s="68">
        <v>2</v>
      </c>
      <c r="Q1494" s="283" t="s">
        <v>2378</v>
      </c>
      <c r="R1494" s="123">
        <v>1</v>
      </c>
      <c r="S1494" s="123">
        <v>1</v>
      </c>
      <c r="T1494" s="95"/>
      <c r="U1494" s="95"/>
      <c r="V1494" s="95"/>
      <c r="W1494" s="95"/>
      <c r="X1494" s="95"/>
      <c r="Y1494" s="95"/>
      <c r="Z1494" s="95"/>
      <c r="AA1494" s="95"/>
      <c r="AB1494" s="95"/>
      <c r="AC1494" s="290" t="s">
        <v>3094</v>
      </c>
      <c r="AD1494" s="95"/>
      <c r="AE1494" s="113">
        <f t="shared" si="236"/>
        <v>0</v>
      </c>
      <c r="AF1494" s="74">
        <f t="shared" si="237"/>
        <v>0</v>
      </c>
      <c r="AG1494" s="74">
        <f t="shared" si="238"/>
        <v>0</v>
      </c>
      <c r="AH1494" s="74">
        <f t="shared" si="239"/>
        <v>0</v>
      </c>
      <c r="AI1494" s="74">
        <f t="shared" si="240"/>
        <v>1</v>
      </c>
      <c r="AJ1494" s="74">
        <f t="shared" si="241"/>
        <v>0</v>
      </c>
      <c r="AK1494" s="74">
        <f t="shared" si="242"/>
        <v>0</v>
      </c>
      <c r="AL1494" s="74">
        <f t="shared" si="243"/>
        <v>0</v>
      </c>
      <c r="AM1494" s="74">
        <f t="shared" si="244"/>
        <v>0</v>
      </c>
      <c r="AN1494" s="74">
        <f t="shared" si="245"/>
        <v>1</v>
      </c>
      <c r="AP1494"/>
    </row>
    <row r="1495" spans="1:43" ht="32.25" hidden="1" customHeight="1">
      <c r="A1495" s="69" t="s">
        <v>1049</v>
      </c>
      <c r="B1495" s="69" t="s">
        <v>2620</v>
      </c>
      <c r="C1495" s="83">
        <v>303894</v>
      </c>
      <c r="D1495" s="84" t="s">
        <v>2624</v>
      </c>
      <c r="E1495" s="81" t="s">
        <v>2622</v>
      </c>
      <c r="F1495" s="69">
        <v>0</v>
      </c>
      <c r="G1495" s="69"/>
      <c r="H1495" s="69">
        <v>1</v>
      </c>
      <c r="I1495" s="69"/>
      <c r="J1495" s="69"/>
      <c r="K1495" s="69"/>
      <c r="L1495" s="69"/>
      <c r="M1495" s="86"/>
      <c r="N1495" s="73">
        <v>4706721.5999999996</v>
      </c>
      <c r="O1495" s="68" t="s">
        <v>1901</v>
      </c>
      <c r="P1495" s="68">
        <v>2</v>
      </c>
      <c r="Q1495" s="283" t="s">
        <v>2378</v>
      </c>
      <c r="R1495" s="123">
        <v>1</v>
      </c>
      <c r="S1495" s="123">
        <v>1</v>
      </c>
      <c r="T1495" s="95"/>
      <c r="U1495" s="95"/>
      <c r="V1495" s="95"/>
      <c r="W1495" s="95"/>
      <c r="X1495" s="95"/>
      <c r="Y1495" s="95"/>
      <c r="Z1495" s="95"/>
      <c r="AA1495" s="95"/>
      <c r="AB1495" s="95"/>
      <c r="AC1495" s="290" t="s">
        <v>3094</v>
      </c>
      <c r="AD1495" s="95"/>
      <c r="AE1495" s="113">
        <f t="shared" ref="AE1495:AE1558" si="246">IF($Q1495="Reverted",1,0)</f>
        <v>0</v>
      </c>
      <c r="AF1495" s="74">
        <f t="shared" ref="AF1495:AF1558" si="247">IF($Q1495="Not yet started",1,0)</f>
        <v>0</v>
      </c>
      <c r="AG1495" s="74">
        <f t="shared" ref="AG1495:AG1558" si="248">IF($Q1495="Under Procurement",1,0)</f>
        <v>0</v>
      </c>
      <c r="AH1495" s="74">
        <f t="shared" ref="AH1495:AH1558" si="249">IF($Q1495="Ongoing",1,0)</f>
        <v>0</v>
      </c>
      <c r="AI1495" s="74">
        <f t="shared" ref="AI1495:AI1558" si="250">IF($Q1495="Completed",1,0)</f>
        <v>1</v>
      </c>
      <c r="AJ1495" s="74">
        <f t="shared" ref="AJ1495:AJ1558" si="251">IF($AE1495=1,$H1495,0)</f>
        <v>0</v>
      </c>
      <c r="AK1495" s="74">
        <f t="shared" ref="AK1495:AK1558" si="252">IF($AF1495=1,$H1495,0)</f>
        <v>0</v>
      </c>
      <c r="AL1495" s="74">
        <f t="shared" ref="AL1495:AL1558" si="253">IF($AG1495=1,$H1495,0)</f>
        <v>0</v>
      </c>
      <c r="AM1495" s="74">
        <f t="shared" ref="AM1495:AM1558" si="254">IF($AH1495=1,$H1495,0)</f>
        <v>0</v>
      </c>
      <c r="AN1495" s="74">
        <f t="shared" ref="AN1495:AN1558" si="255">IF($AI1495=1,$H1495,0)</f>
        <v>1</v>
      </c>
      <c r="AP1495"/>
    </row>
    <row r="1496" spans="1:43" ht="32.25" hidden="1" customHeight="1">
      <c r="A1496" s="69" t="s">
        <v>1049</v>
      </c>
      <c r="B1496" s="69" t="s">
        <v>2620</v>
      </c>
      <c r="C1496" s="69">
        <v>303897</v>
      </c>
      <c r="D1496" s="81" t="s">
        <v>2625</v>
      </c>
      <c r="E1496" s="81" t="s">
        <v>2622</v>
      </c>
      <c r="F1496" s="69">
        <v>0</v>
      </c>
      <c r="G1496" s="69"/>
      <c r="H1496" s="69">
        <v>1</v>
      </c>
      <c r="I1496" s="69"/>
      <c r="J1496" s="69"/>
      <c r="K1496" s="69"/>
      <c r="L1496" s="69"/>
      <c r="M1496" s="86"/>
      <c r="N1496" s="73">
        <v>2098158.4300000002</v>
      </c>
      <c r="O1496" s="68" t="s">
        <v>1901</v>
      </c>
      <c r="P1496" s="68">
        <v>2</v>
      </c>
      <c r="Q1496" s="283" t="s">
        <v>2378</v>
      </c>
      <c r="R1496" s="123">
        <v>1</v>
      </c>
      <c r="S1496" s="123">
        <v>1</v>
      </c>
      <c r="T1496" s="95"/>
      <c r="U1496" s="95"/>
      <c r="V1496" s="95"/>
      <c r="W1496" s="95"/>
      <c r="X1496" s="95"/>
      <c r="Y1496" s="95"/>
      <c r="Z1496" s="95"/>
      <c r="AA1496" s="95"/>
      <c r="AB1496" s="95"/>
      <c r="AC1496" s="290" t="s">
        <v>3094</v>
      </c>
      <c r="AD1496" s="95"/>
      <c r="AE1496" s="113">
        <f t="shared" si="246"/>
        <v>0</v>
      </c>
      <c r="AF1496" s="74">
        <f t="shared" si="247"/>
        <v>0</v>
      </c>
      <c r="AG1496" s="74">
        <f t="shared" si="248"/>
        <v>0</v>
      </c>
      <c r="AH1496" s="74">
        <f t="shared" si="249"/>
        <v>0</v>
      </c>
      <c r="AI1496" s="74">
        <f t="shared" si="250"/>
        <v>1</v>
      </c>
      <c r="AJ1496" s="74">
        <f t="shared" si="251"/>
        <v>0</v>
      </c>
      <c r="AK1496" s="74">
        <f t="shared" si="252"/>
        <v>0</v>
      </c>
      <c r="AL1496" s="74">
        <f t="shared" si="253"/>
        <v>0</v>
      </c>
      <c r="AM1496" s="74">
        <f t="shared" si="254"/>
        <v>0</v>
      </c>
      <c r="AN1496" s="74">
        <f t="shared" si="255"/>
        <v>1</v>
      </c>
      <c r="AP1496"/>
    </row>
    <row r="1497" spans="1:43" ht="31.5" hidden="1">
      <c r="A1497" s="69" t="s">
        <v>1049</v>
      </c>
      <c r="B1497" s="69" t="s">
        <v>2626</v>
      </c>
      <c r="C1497" s="83">
        <v>126054</v>
      </c>
      <c r="D1497" s="84" t="s">
        <v>2627</v>
      </c>
      <c r="E1497" s="81" t="s">
        <v>2628</v>
      </c>
      <c r="F1497" s="69">
        <v>1</v>
      </c>
      <c r="G1497" s="69"/>
      <c r="H1497" s="69">
        <v>1</v>
      </c>
      <c r="I1497" s="69"/>
      <c r="J1497" s="69"/>
      <c r="K1497" s="69"/>
      <c r="L1497" s="69"/>
      <c r="M1497" s="86"/>
      <c r="N1497" s="73">
        <v>1542244.33</v>
      </c>
      <c r="O1497" s="68" t="s">
        <v>1901</v>
      </c>
      <c r="P1497" s="68">
        <v>2</v>
      </c>
      <c r="Q1497" s="345" t="s">
        <v>3050</v>
      </c>
      <c r="R1497" s="360"/>
      <c r="S1497" s="123"/>
      <c r="T1497" s="95"/>
      <c r="U1497" s="95"/>
      <c r="V1497" s="95"/>
      <c r="W1497" s="95"/>
      <c r="X1497" s="95"/>
      <c r="Y1497" s="95"/>
      <c r="Z1497" s="95"/>
      <c r="AA1497" s="95"/>
      <c r="AB1497" s="95"/>
      <c r="AC1497" s="95"/>
      <c r="AD1497" s="95"/>
      <c r="AE1497" s="113">
        <f t="shared" si="246"/>
        <v>1</v>
      </c>
      <c r="AF1497" s="74">
        <f t="shared" si="247"/>
        <v>0</v>
      </c>
      <c r="AG1497" s="74">
        <f t="shared" si="248"/>
        <v>0</v>
      </c>
      <c r="AH1497" s="74">
        <f t="shared" si="249"/>
        <v>0</v>
      </c>
      <c r="AI1497" s="74">
        <f t="shared" si="250"/>
        <v>0</v>
      </c>
      <c r="AJ1497" s="74">
        <f t="shared" si="251"/>
        <v>1</v>
      </c>
      <c r="AK1497" s="74">
        <f t="shared" si="252"/>
        <v>0</v>
      </c>
      <c r="AL1497" s="74">
        <f t="shared" si="253"/>
        <v>0</v>
      </c>
      <c r="AM1497" s="74">
        <f t="shared" si="254"/>
        <v>0</v>
      </c>
      <c r="AN1497" s="74">
        <f t="shared" si="255"/>
        <v>0</v>
      </c>
      <c r="AO1497" t="s">
        <v>3456</v>
      </c>
      <c r="AP1497" s="359" t="s">
        <v>3548</v>
      </c>
    </row>
    <row r="1498" spans="1:43" ht="24.75" hidden="1" customHeight="1">
      <c r="A1498" s="69" t="s">
        <v>1049</v>
      </c>
      <c r="B1498" s="69" t="s">
        <v>2626</v>
      </c>
      <c r="C1498" s="83"/>
      <c r="D1498" s="84" t="s">
        <v>2629</v>
      </c>
      <c r="E1498" s="81" t="s">
        <v>2628</v>
      </c>
      <c r="F1498" s="69">
        <v>1</v>
      </c>
      <c r="G1498" s="69"/>
      <c r="H1498" s="69">
        <v>1</v>
      </c>
      <c r="I1498" s="69"/>
      <c r="J1498" s="69"/>
      <c r="K1498" s="69"/>
      <c r="L1498" s="69"/>
      <c r="M1498" s="86"/>
      <c r="N1498" s="73">
        <v>2660165.92</v>
      </c>
      <c r="O1498" s="68" t="s">
        <v>1901</v>
      </c>
      <c r="P1498" s="68">
        <v>2</v>
      </c>
      <c r="Q1498" s="283" t="s">
        <v>2378</v>
      </c>
      <c r="R1498" s="123">
        <v>0.9</v>
      </c>
      <c r="S1498" s="123">
        <v>1</v>
      </c>
      <c r="T1498" s="392">
        <v>43461</v>
      </c>
      <c r="U1498" s="311"/>
      <c r="V1498" s="292" t="s">
        <v>3537</v>
      </c>
      <c r="W1498" s="292" t="s">
        <v>3537</v>
      </c>
      <c r="X1498" s="392">
        <v>43293</v>
      </c>
      <c r="Y1498" s="392"/>
      <c r="Z1498" s="392">
        <v>43313</v>
      </c>
      <c r="AA1498" s="392">
        <v>43319</v>
      </c>
      <c r="AB1498" s="392">
        <v>43334</v>
      </c>
      <c r="AC1498" s="393" t="s">
        <v>3538</v>
      </c>
      <c r="AD1498" s="394">
        <v>2645388.69</v>
      </c>
      <c r="AE1498" s="113">
        <f t="shared" si="246"/>
        <v>0</v>
      </c>
      <c r="AF1498" s="74">
        <f t="shared" si="247"/>
        <v>0</v>
      </c>
      <c r="AG1498" s="74">
        <f t="shared" si="248"/>
        <v>0</v>
      </c>
      <c r="AH1498" s="74">
        <f t="shared" si="249"/>
        <v>0</v>
      </c>
      <c r="AI1498" s="74">
        <f t="shared" si="250"/>
        <v>1</v>
      </c>
      <c r="AJ1498" s="74">
        <f t="shared" si="251"/>
        <v>0</v>
      </c>
      <c r="AK1498" s="74">
        <f t="shared" si="252"/>
        <v>0</v>
      </c>
      <c r="AL1498" s="74">
        <f t="shared" si="253"/>
        <v>0</v>
      </c>
      <c r="AM1498" s="74">
        <f t="shared" si="254"/>
        <v>0</v>
      </c>
      <c r="AN1498" s="74">
        <f t="shared" si="255"/>
        <v>1</v>
      </c>
      <c r="AO1498" t="s">
        <v>3455</v>
      </c>
      <c r="AP1498" s="359" t="s">
        <v>3548</v>
      </c>
      <c r="AQ1498" s="293" t="s">
        <v>3536</v>
      </c>
    </row>
    <row r="1499" spans="1:43" ht="24.75" hidden="1" customHeight="1">
      <c r="A1499" s="69" t="s">
        <v>1049</v>
      </c>
      <c r="B1499" s="69" t="s">
        <v>2626</v>
      </c>
      <c r="C1499" s="69">
        <v>303904</v>
      </c>
      <c r="D1499" s="81" t="s">
        <v>2630</v>
      </c>
      <c r="E1499" s="81" t="s">
        <v>2628</v>
      </c>
      <c r="F1499" s="69">
        <v>1</v>
      </c>
      <c r="G1499" s="69"/>
      <c r="H1499" s="69">
        <v>1</v>
      </c>
      <c r="I1499" s="69"/>
      <c r="J1499" s="69"/>
      <c r="K1499" s="69"/>
      <c r="L1499" s="69"/>
      <c r="M1499" s="86"/>
      <c r="N1499" s="73">
        <v>1284604.6000000001</v>
      </c>
      <c r="O1499" s="68" t="s">
        <v>1901</v>
      </c>
      <c r="P1499" s="68">
        <v>2</v>
      </c>
      <c r="Q1499" s="283" t="s">
        <v>2378</v>
      </c>
      <c r="R1499" s="123">
        <v>0.9</v>
      </c>
      <c r="S1499" s="123">
        <v>1</v>
      </c>
      <c r="T1499" s="392">
        <v>43461</v>
      </c>
      <c r="U1499" s="311"/>
      <c r="V1499" s="292" t="s">
        <v>3537</v>
      </c>
      <c r="W1499" s="292" t="s">
        <v>3537</v>
      </c>
      <c r="X1499" s="392">
        <v>43293</v>
      </c>
      <c r="Y1499" s="392"/>
      <c r="Z1499" s="392">
        <v>43313</v>
      </c>
      <c r="AA1499" s="392">
        <v>43319</v>
      </c>
      <c r="AB1499" s="392">
        <v>43334</v>
      </c>
      <c r="AC1499" s="393" t="s">
        <v>3538</v>
      </c>
      <c r="AD1499" s="394">
        <v>1277620.44</v>
      </c>
      <c r="AE1499" s="113">
        <f t="shared" si="246"/>
        <v>0</v>
      </c>
      <c r="AF1499" s="74">
        <f t="shared" si="247"/>
        <v>0</v>
      </c>
      <c r="AG1499" s="74">
        <f t="shared" si="248"/>
        <v>0</v>
      </c>
      <c r="AH1499" s="74">
        <f t="shared" si="249"/>
        <v>0</v>
      </c>
      <c r="AI1499" s="74">
        <f t="shared" si="250"/>
        <v>1</v>
      </c>
      <c r="AJ1499" s="74">
        <f t="shared" si="251"/>
        <v>0</v>
      </c>
      <c r="AK1499" s="74">
        <f t="shared" si="252"/>
        <v>0</v>
      </c>
      <c r="AL1499" s="74">
        <f t="shared" si="253"/>
        <v>0</v>
      </c>
      <c r="AM1499" s="74">
        <f t="shared" si="254"/>
        <v>0</v>
      </c>
      <c r="AN1499" s="74">
        <f t="shared" si="255"/>
        <v>1</v>
      </c>
      <c r="AO1499" t="s">
        <v>3455</v>
      </c>
      <c r="AP1499" s="359" t="s">
        <v>3548</v>
      </c>
      <c r="AQ1499" s="293" t="s">
        <v>3536</v>
      </c>
    </row>
    <row r="1500" spans="1:43" ht="24.75" hidden="1" customHeight="1">
      <c r="A1500" s="69" t="s">
        <v>1049</v>
      </c>
      <c r="B1500" s="69" t="s">
        <v>2626</v>
      </c>
      <c r="C1500" s="69">
        <v>303901</v>
      </c>
      <c r="D1500" s="81" t="s">
        <v>2631</v>
      </c>
      <c r="E1500" s="81" t="s">
        <v>2628</v>
      </c>
      <c r="F1500" s="69">
        <v>1</v>
      </c>
      <c r="G1500" s="69"/>
      <c r="H1500" s="69">
        <v>1</v>
      </c>
      <c r="I1500" s="69"/>
      <c r="J1500" s="69"/>
      <c r="K1500" s="69"/>
      <c r="L1500" s="69"/>
      <c r="M1500" s="86"/>
      <c r="N1500" s="73">
        <v>1297232.3700000001</v>
      </c>
      <c r="O1500" s="68" t="s">
        <v>1901</v>
      </c>
      <c r="P1500" s="68">
        <v>2</v>
      </c>
      <c r="Q1500" s="283" t="s">
        <v>2378</v>
      </c>
      <c r="R1500" s="123">
        <v>0.9</v>
      </c>
      <c r="S1500" s="123">
        <v>1</v>
      </c>
      <c r="T1500" s="392">
        <v>43461</v>
      </c>
      <c r="U1500" s="311"/>
      <c r="V1500" s="292" t="s">
        <v>3537</v>
      </c>
      <c r="W1500" s="292" t="s">
        <v>3537</v>
      </c>
      <c r="X1500" s="392">
        <v>43293</v>
      </c>
      <c r="Y1500" s="392"/>
      <c r="Z1500" s="392">
        <v>43313</v>
      </c>
      <c r="AA1500" s="392">
        <v>43319</v>
      </c>
      <c r="AB1500" s="392">
        <v>43334</v>
      </c>
      <c r="AC1500" s="393" t="s">
        <v>3538</v>
      </c>
      <c r="AD1500" s="394">
        <v>1290162.54</v>
      </c>
      <c r="AE1500" s="113">
        <f t="shared" si="246"/>
        <v>0</v>
      </c>
      <c r="AF1500" s="74">
        <f t="shared" si="247"/>
        <v>0</v>
      </c>
      <c r="AG1500" s="74">
        <f t="shared" si="248"/>
        <v>0</v>
      </c>
      <c r="AH1500" s="74">
        <f t="shared" si="249"/>
        <v>0</v>
      </c>
      <c r="AI1500" s="74">
        <f t="shared" si="250"/>
        <v>1</v>
      </c>
      <c r="AJ1500" s="74">
        <f t="shared" si="251"/>
        <v>0</v>
      </c>
      <c r="AK1500" s="74">
        <f t="shared" si="252"/>
        <v>0</v>
      </c>
      <c r="AL1500" s="74">
        <f t="shared" si="253"/>
        <v>0</v>
      </c>
      <c r="AM1500" s="74">
        <f t="shared" si="254"/>
        <v>0</v>
      </c>
      <c r="AN1500" s="74">
        <f t="shared" si="255"/>
        <v>1</v>
      </c>
      <c r="AO1500" t="s">
        <v>3455</v>
      </c>
      <c r="AP1500" s="359" t="s">
        <v>3548</v>
      </c>
      <c r="AQ1500" s="293" t="s">
        <v>3536</v>
      </c>
    </row>
    <row r="1501" spans="1:43" ht="24.75" hidden="1" customHeight="1">
      <c r="A1501" s="69" t="s">
        <v>1049</v>
      </c>
      <c r="B1501" s="69" t="s">
        <v>2626</v>
      </c>
      <c r="C1501" s="69">
        <v>314705</v>
      </c>
      <c r="D1501" s="81" t="s">
        <v>2632</v>
      </c>
      <c r="E1501" s="81" t="s">
        <v>2628</v>
      </c>
      <c r="F1501" s="69">
        <v>1</v>
      </c>
      <c r="G1501" s="69"/>
      <c r="H1501" s="69">
        <v>1</v>
      </c>
      <c r="I1501" s="69"/>
      <c r="J1501" s="69"/>
      <c r="K1501" s="69"/>
      <c r="L1501" s="69"/>
      <c r="M1501" s="86"/>
      <c r="N1501" s="73">
        <v>1470348.25</v>
      </c>
      <c r="O1501" s="68" t="s">
        <v>1901</v>
      </c>
      <c r="P1501" s="68">
        <v>2</v>
      </c>
      <c r="Q1501" s="283" t="s">
        <v>2378</v>
      </c>
      <c r="R1501" s="123">
        <v>0.9</v>
      </c>
      <c r="S1501" s="123">
        <v>1</v>
      </c>
      <c r="T1501" s="392">
        <v>43461</v>
      </c>
      <c r="U1501" s="311"/>
      <c r="V1501" s="292" t="s">
        <v>3537</v>
      </c>
      <c r="W1501" s="292" t="s">
        <v>3537</v>
      </c>
      <c r="X1501" s="392">
        <v>43293</v>
      </c>
      <c r="Y1501" s="392"/>
      <c r="Z1501" s="392">
        <v>43313</v>
      </c>
      <c r="AA1501" s="392">
        <v>43319</v>
      </c>
      <c r="AB1501" s="392">
        <v>43334</v>
      </c>
      <c r="AC1501" s="393" t="s">
        <v>3538</v>
      </c>
      <c r="AD1501" s="394">
        <v>1462436.82</v>
      </c>
      <c r="AE1501" s="113">
        <f t="shared" si="246"/>
        <v>0</v>
      </c>
      <c r="AF1501" s="74">
        <f t="shared" si="247"/>
        <v>0</v>
      </c>
      <c r="AG1501" s="74">
        <f t="shared" si="248"/>
        <v>0</v>
      </c>
      <c r="AH1501" s="74">
        <f t="shared" si="249"/>
        <v>0</v>
      </c>
      <c r="AI1501" s="74">
        <f t="shared" si="250"/>
        <v>1</v>
      </c>
      <c r="AJ1501" s="74">
        <f t="shared" si="251"/>
        <v>0</v>
      </c>
      <c r="AK1501" s="74">
        <f t="shared" si="252"/>
        <v>0</v>
      </c>
      <c r="AL1501" s="74">
        <f t="shared" si="253"/>
        <v>0</v>
      </c>
      <c r="AM1501" s="74">
        <f t="shared" si="254"/>
        <v>0</v>
      </c>
      <c r="AN1501" s="74">
        <f t="shared" si="255"/>
        <v>1</v>
      </c>
      <c r="AO1501" t="s">
        <v>3455</v>
      </c>
      <c r="AP1501" s="359" t="s">
        <v>3548</v>
      </c>
      <c r="AQ1501" s="293" t="s">
        <v>3536</v>
      </c>
    </row>
    <row r="1502" spans="1:43" ht="24.75" hidden="1" customHeight="1">
      <c r="A1502" s="69" t="s">
        <v>1049</v>
      </c>
      <c r="B1502" s="69" t="s">
        <v>2626</v>
      </c>
      <c r="C1502" s="69">
        <v>314702</v>
      </c>
      <c r="D1502" s="81" t="s">
        <v>2633</v>
      </c>
      <c r="E1502" s="81" t="s">
        <v>2628</v>
      </c>
      <c r="F1502" s="69">
        <v>1</v>
      </c>
      <c r="G1502" s="69"/>
      <c r="H1502" s="69">
        <v>1</v>
      </c>
      <c r="I1502" s="69"/>
      <c r="J1502" s="69"/>
      <c r="K1502" s="69"/>
      <c r="L1502" s="69"/>
      <c r="M1502" s="86"/>
      <c r="N1502" s="73">
        <v>1483030.63</v>
      </c>
      <c r="O1502" s="68" t="s">
        <v>1901</v>
      </c>
      <c r="P1502" s="68">
        <v>2</v>
      </c>
      <c r="Q1502" s="283" t="s">
        <v>2378</v>
      </c>
      <c r="R1502" s="123">
        <v>0.9</v>
      </c>
      <c r="S1502" s="123">
        <v>1</v>
      </c>
      <c r="T1502" s="392">
        <v>43461</v>
      </c>
      <c r="U1502" s="311"/>
      <c r="V1502" s="292" t="s">
        <v>3537</v>
      </c>
      <c r="W1502" s="292" t="s">
        <v>3537</v>
      </c>
      <c r="X1502" s="392">
        <v>43293</v>
      </c>
      <c r="Y1502" s="392"/>
      <c r="Z1502" s="392">
        <v>43313</v>
      </c>
      <c r="AA1502" s="392">
        <v>43319</v>
      </c>
      <c r="AB1502" s="392">
        <v>43334</v>
      </c>
      <c r="AC1502" s="393" t="s">
        <v>3538</v>
      </c>
      <c r="AD1502" s="394">
        <v>1475015.43</v>
      </c>
      <c r="AE1502" s="113">
        <f t="shared" si="246"/>
        <v>0</v>
      </c>
      <c r="AF1502" s="74">
        <f t="shared" si="247"/>
        <v>0</v>
      </c>
      <c r="AG1502" s="74">
        <f t="shared" si="248"/>
        <v>0</v>
      </c>
      <c r="AH1502" s="74">
        <f t="shared" si="249"/>
        <v>0</v>
      </c>
      <c r="AI1502" s="74">
        <f t="shared" si="250"/>
        <v>1</v>
      </c>
      <c r="AJ1502" s="74">
        <f t="shared" si="251"/>
        <v>0</v>
      </c>
      <c r="AK1502" s="74">
        <f t="shared" si="252"/>
        <v>0</v>
      </c>
      <c r="AL1502" s="74">
        <f t="shared" si="253"/>
        <v>0</v>
      </c>
      <c r="AM1502" s="74">
        <f t="shared" si="254"/>
        <v>0</v>
      </c>
      <c r="AN1502" s="74">
        <f t="shared" si="255"/>
        <v>1</v>
      </c>
      <c r="AO1502" t="s">
        <v>3455</v>
      </c>
      <c r="AP1502" s="359" t="s">
        <v>3548</v>
      </c>
      <c r="AQ1502" s="293" t="s">
        <v>3536</v>
      </c>
    </row>
    <row r="1503" spans="1:43" ht="15.75" hidden="1">
      <c r="A1503" s="68" t="s">
        <v>692</v>
      </c>
      <c r="B1503" s="69" t="s">
        <v>725</v>
      </c>
      <c r="C1503" s="68">
        <v>309503</v>
      </c>
      <c r="D1503" s="70" t="s">
        <v>2634</v>
      </c>
      <c r="E1503" s="70" t="s">
        <v>729</v>
      </c>
      <c r="F1503" s="71">
        <v>3</v>
      </c>
      <c r="G1503" s="72"/>
      <c r="H1503" s="69">
        <v>1</v>
      </c>
      <c r="I1503" s="80"/>
      <c r="J1503" s="80"/>
      <c r="K1503" s="73"/>
      <c r="L1503" s="73"/>
      <c r="M1503" s="72"/>
      <c r="N1503" s="73">
        <v>1374646.64</v>
      </c>
      <c r="O1503" s="68" t="s">
        <v>1901</v>
      </c>
      <c r="P1503" s="68">
        <v>2</v>
      </c>
      <c r="Q1503" s="95" t="s">
        <v>2378</v>
      </c>
      <c r="R1503" s="100">
        <v>0</v>
      </c>
      <c r="S1503" s="100">
        <v>1</v>
      </c>
      <c r="T1503" s="95"/>
      <c r="U1503" s="95"/>
      <c r="V1503" s="95"/>
      <c r="W1503" s="95"/>
      <c r="X1503" s="95"/>
      <c r="Y1503" s="95"/>
      <c r="Z1503" s="95"/>
      <c r="AA1503" s="95"/>
      <c r="AB1503" s="95"/>
      <c r="AC1503" s="95"/>
      <c r="AD1503" s="95"/>
      <c r="AE1503" s="113">
        <f t="shared" si="246"/>
        <v>0</v>
      </c>
      <c r="AF1503" s="74">
        <f t="shared" si="247"/>
        <v>0</v>
      </c>
      <c r="AG1503" s="74">
        <f t="shared" si="248"/>
        <v>0</v>
      </c>
      <c r="AH1503" s="74">
        <f t="shared" si="249"/>
        <v>0</v>
      </c>
      <c r="AI1503" s="74">
        <f t="shared" si="250"/>
        <v>1</v>
      </c>
      <c r="AJ1503" s="74">
        <f t="shared" si="251"/>
        <v>0</v>
      </c>
      <c r="AK1503" s="74">
        <f t="shared" si="252"/>
        <v>0</v>
      </c>
      <c r="AL1503" s="74">
        <f t="shared" si="253"/>
        <v>0</v>
      </c>
      <c r="AM1503" s="74">
        <f t="shared" si="254"/>
        <v>0</v>
      </c>
      <c r="AN1503" s="74">
        <f t="shared" si="255"/>
        <v>1</v>
      </c>
      <c r="AP1503" s="359" t="s">
        <v>3548</v>
      </c>
    </row>
    <row r="1504" spans="1:43" ht="45" hidden="1">
      <c r="A1504" s="68" t="s">
        <v>692</v>
      </c>
      <c r="B1504" s="69" t="s">
        <v>823</v>
      </c>
      <c r="C1504" s="68">
        <v>302257</v>
      </c>
      <c r="D1504" s="70" t="s">
        <v>2635</v>
      </c>
      <c r="E1504" s="70" t="s">
        <v>825</v>
      </c>
      <c r="F1504" s="71">
        <v>2</v>
      </c>
      <c r="G1504" s="72"/>
      <c r="H1504" s="69">
        <v>1</v>
      </c>
      <c r="I1504" s="80"/>
      <c r="J1504" s="80"/>
      <c r="K1504" s="73"/>
      <c r="L1504" s="73"/>
      <c r="M1504" s="72"/>
      <c r="N1504" s="73">
        <v>2771096.04</v>
      </c>
      <c r="O1504" s="68" t="s">
        <v>1901</v>
      </c>
      <c r="P1504" s="68">
        <v>2</v>
      </c>
      <c r="Q1504" s="99" t="s">
        <v>2378</v>
      </c>
      <c r="R1504" s="123">
        <v>1</v>
      </c>
      <c r="S1504" s="123">
        <v>1</v>
      </c>
      <c r="T1504" s="101">
        <v>43358</v>
      </c>
      <c r="U1504" s="99"/>
      <c r="V1504" s="99"/>
      <c r="W1504" s="99"/>
      <c r="X1504" s="279">
        <v>43202</v>
      </c>
      <c r="Y1504" s="280">
        <v>43210</v>
      </c>
      <c r="Z1504" s="280">
        <v>43222</v>
      </c>
      <c r="AA1504" s="280">
        <v>43238</v>
      </c>
      <c r="AB1504" s="280">
        <v>43241</v>
      </c>
      <c r="AC1504" s="281" t="s">
        <v>3072</v>
      </c>
      <c r="AD1504" s="282">
        <v>2716466.89</v>
      </c>
      <c r="AE1504" s="113">
        <f t="shared" si="246"/>
        <v>0</v>
      </c>
      <c r="AF1504" s="74">
        <f t="shared" si="247"/>
        <v>0</v>
      </c>
      <c r="AG1504" s="74">
        <f t="shared" si="248"/>
        <v>0</v>
      </c>
      <c r="AH1504" s="74">
        <f t="shared" si="249"/>
        <v>0</v>
      </c>
      <c r="AI1504" s="74">
        <f t="shared" si="250"/>
        <v>1</v>
      </c>
      <c r="AJ1504" s="74">
        <f t="shared" si="251"/>
        <v>0</v>
      </c>
      <c r="AK1504" s="74">
        <f t="shared" si="252"/>
        <v>0</v>
      </c>
      <c r="AL1504" s="74">
        <f t="shared" si="253"/>
        <v>0</v>
      </c>
      <c r="AM1504" s="74">
        <f t="shared" si="254"/>
        <v>0</v>
      </c>
      <c r="AN1504" s="74">
        <f t="shared" si="255"/>
        <v>1</v>
      </c>
      <c r="AP1504" s="359" t="s">
        <v>3548</v>
      </c>
    </row>
    <row r="1505" spans="1:42" ht="15.75" hidden="1">
      <c r="A1505" s="68" t="s">
        <v>692</v>
      </c>
      <c r="B1505" s="69" t="s">
        <v>2636</v>
      </c>
      <c r="C1505" s="68">
        <v>301837</v>
      </c>
      <c r="D1505" s="70" t="s">
        <v>2637</v>
      </c>
      <c r="E1505" s="70" t="s">
        <v>2638</v>
      </c>
      <c r="F1505" s="71">
        <v>3</v>
      </c>
      <c r="G1505" s="72"/>
      <c r="H1505" s="69">
        <v>1</v>
      </c>
      <c r="I1505" s="80"/>
      <c r="J1505" s="80"/>
      <c r="K1505" s="73"/>
      <c r="L1505" s="73"/>
      <c r="M1505" s="72"/>
      <c r="N1505" s="73">
        <v>2588654.65</v>
      </c>
      <c r="O1505" s="68" t="s">
        <v>1901</v>
      </c>
      <c r="P1505" s="68">
        <v>2</v>
      </c>
      <c r="Q1505" s="95" t="s">
        <v>2378</v>
      </c>
      <c r="R1505" s="100">
        <v>1</v>
      </c>
      <c r="S1505" s="100">
        <v>1</v>
      </c>
      <c r="T1505" s="95" t="s">
        <v>2639</v>
      </c>
      <c r="U1505" s="95"/>
      <c r="V1505" s="95"/>
      <c r="W1505" s="95" t="s">
        <v>2640</v>
      </c>
      <c r="X1505" s="239">
        <v>43213</v>
      </c>
      <c r="Y1505" s="239">
        <v>43222</v>
      </c>
      <c r="Z1505" s="239">
        <v>43237</v>
      </c>
      <c r="AA1505" s="239">
        <v>43280</v>
      </c>
      <c r="AB1505" s="239">
        <v>43285</v>
      </c>
      <c r="AC1505" s="95" t="s">
        <v>2641</v>
      </c>
      <c r="AD1505" s="134">
        <v>2250000</v>
      </c>
      <c r="AE1505" s="113">
        <f t="shared" si="246"/>
        <v>0</v>
      </c>
      <c r="AF1505" s="74">
        <f t="shared" si="247"/>
        <v>0</v>
      </c>
      <c r="AG1505" s="74">
        <f t="shared" si="248"/>
        <v>0</v>
      </c>
      <c r="AH1505" s="74">
        <f t="shared" si="249"/>
        <v>0</v>
      </c>
      <c r="AI1505" s="74">
        <f t="shared" si="250"/>
        <v>1</v>
      </c>
      <c r="AJ1505" s="74">
        <f t="shared" si="251"/>
        <v>0</v>
      </c>
      <c r="AK1505" s="74">
        <f t="shared" si="252"/>
        <v>0</v>
      </c>
      <c r="AL1505" s="74">
        <f t="shared" si="253"/>
        <v>0</v>
      </c>
      <c r="AM1505" s="74">
        <f t="shared" si="254"/>
        <v>0</v>
      </c>
      <c r="AN1505" s="74">
        <f t="shared" si="255"/>
        <v>1</v>
      </c>
      <c r="AO1505" t="s">
        <v>3420</v>
      </c>
      <c r="AP1505" s="359" t="s">
        <v>3548</v>
      </c>
    </row>
    <row r="1506" spans="1:42" ht="15.75" hidden="1">
      <c r="A1506" s="68" t="s">
        <v>692</v>
      </c>
      <c r="B1506" s="68" t="s">
        <v>2642</v>
      </c>
      <c r="C1506" s="68">
        <v>302129</v>
      </c>
      <c r="D1506" s="70" t="s">
        <v>2643</v>
      </c>
      <c r="E1506" s="70" t="s">
        <v>2644</v>
      </c>
      <c r="F1506" s="68">
        <v>3</v>
      </c>
      <c r="G1506" s="68"/>
      <c r="H1506" s="68">
        <v>1</v>
      </c>
      <c r="I1506" s="68"/>
      <c r="J1506" s="68"/>
      <c r="K1506" s="68"/>
      <c r="L1506" s="68"/>
      <c r="M1506" s="68"/>
      <c r="N1506" s="73">
        <v>3548375.59</v>
      </c>
      <c r="O1506" s="68" t="s">
        <v>1901</v>
      </c>
      <c r="P1506" s="68">
        <v>2</v>
      </c>
      <c r="Q1506" s="95" t="s">
        <v>2378</v>
      </c>
      <c r="R1506" s="379">
        <v>0.8</v>
      </c>
      <c r="S1506" s="379">
        <v>1</v>
      </c>
      <c r="T1506" s="95"/>
      <c r="U1506" s="95"/>
      <c r="V1506" s="95"/>
      <c r="W1506" s="95"/>
      <c r="X1506" s="95"/>
      <c r="Y1506" s="95"/>
      <c r="Z1506" s="95"/>
      <c r="AA1506" s="95"/>
      <c r="AB1506" s="95"/>
      <c r="AC1506" s="95"/>
      <c r="AD1506" s="95"/>
      <c r="AE1506" s="113">
        <f t="shared" si="246"/>
        <v>0</v>
      </c>
      <c r="AF1506" s="74">
        <f t="shared" si="247"/>
        <v>0</v>
      </c>
      <c r="AG1506" s="74">
        <f t="shared" si="248"/>
        <v>0</v>
      </c>
      <c r="AH1506" s="74">
        <f t="shared" si="249"/>
        <v>0</v>
      </c>
      <c r="AI1506" s="74">
        <f t="shared" si="250"/>
        <v>1</v>
      </c>
      <c r="AJ1506" s="74">
        <f t="shared" si="251"/>
        <v>0</v>
      </c>
      <c r="AK1506" s="74">
        <f t="shared" si="252"/>
        <v>0</v>
      </c>
      <c r="AL1506" s="74">
        <f t="shared" si="253"/>
        <v>0</v>
      </c>
      <c r="AM1506" s="74">
        <f t="shared" si="254"/>
        <v>0</v>
      </c>
      <c r="AN1506" s="74">
        <f t="shared" si="255"/>
        <v>1</v>
      </c>
      <c r="AP1506" s="359" t="s">
        <v>3548</v>
      </c>
    </row>
    <row r="1507" spans="1:42" ht="15.75" hidden="1">
      <c r="A1507" s="68" t="s">
        <v>692</v>
      </c>
      <c r="B1507" s="68" t="s">
        <v>2642</v>
      </c>
      <c r="C1507" s="68">
        <v>302121</v>
      </c>
      <c r="D1507" s="70" t="s">
        <v>698</v>
      </c>
      <c r="E1507" s="70" t="s">
        <v>2645</v>
      </c>
      <c r="F1507" s="68">
        <v>3</v>
      </c>
      <c r="G1507" s="68"/>
      <c r="H1507" s="68">
        <v>1</v>
      </c>
      <c r="I1507" s="68"/>
      <c r="J1507" s="68"/>
      <c r="K1507" s="68"/>
      <c r="L1507" s="68"/>
      <c r="M1507" s="68"/>
      <c r="N1507" s="73">
        <v>2529306.31</v>
      </c>
      <c r="O1507" s="68" t="s">
        <v>1901</v>
      </c>
      <c r="P1507" s="68">
        <v>2</v>
      </c>
      <c r="Q1507" s="95" t="s">
        <v>2378</v>
      </c>
      <c r="R1507" s="379">
        <v>0.8</v>
      </c>
      <c r="S1507" s="379">
        <v>1</v>
      </c>
      <c r="T1507" s="95"/>
      <c r="U1507" s="95"/>
      <c r="V1507" s="95"/>
      <c r="W1507" s="95"/>
      <c r="X1507" s="95"/>
      <c r="Y1507" s="95"/>
      <c r="Z1507" s="95"/>
      <c r="AA1507" s="95"/>
      <c r="AB1507" s="95"/>
      <c r="AC1507" s="95"/>
      <c r="AD1507" s="95"/>
      <c r="AE1507" s="113">
        <f t="shared" si="246"/>
        <v>0</v>
      </c>
      <c r="AF1507" s="74">
        <f t="shared" si="247"/>
        <v>0</v>
      </c>
      <c r="AG1507" s="74">
        <f t="shared" si="248"/>
        <v>0</v>
      </c>
      <c r="AH1507" s="74">
        <f t="shared" si="249"/>
        <v>0</v>
      </c>
      <c r="AI1507" s="74">
        <f t="shared" si="250"/>
        <v>1</v>
      </c>
      <c r="AJ1507" s="74">
        <f t="shared" si="251"/>
        <v>0</v>
      </c>
      <c r="AK1507" s="74">
        <f t="shared" si="252"/>
        <v>0</v>
      </c>
      <c r="AL1507" s="74">
        <f t="shared" si="253"/>
        <v>0</v>
      </c>
      <c r="AM1507" s="74">
        <f t="shared" si="254"/>
        <v>0</v>
      </c>
      <c r="AN1507" s="74">
        <f t="shared" si="255"/>
        <v>1</v>
      </c>
      <c r="AP1507" s="359" t="s">
        <v>3548</v>
      </c>
    </row>
    <row r="1508" spans="1:42" ht="15.75" hidden="1">
      <c r="A1508" s="68" t="s">
        <v>692</v>
      </c>
      <c r="B1508" s="68" t="s">
        <v>2642</v>
      </c>
      <c r="C1508" s="68">
        <v>302131</v>
      </c>
      <c r="D1508" s="70" t="s">
        <v>2646</v>
      </c>
      <c r="E1508" s="70" t="s">
        <v>2645</v>
      </c>
      <c r="F1508" s="68">
        <v>3</v>
      </c>
      <c r="G1508" s="68"/>
      <c r="H1508" s="68">
        <v>1</v>
      </c>
      <c r="I1508" s="68"/>
      <c r="J1508" s="68"/>
      <c r="K1508" s="68"/>
      <c r="L1508" s="68"/>
      <c r="M1508" s="68"/>
      <c r="N1508" s="73">
        <v>3394197.47</v>
      </c>
      <c r="O1508" s="68" t="s">
        <v>1901</v>
      </c>
      <c r="P1508" s="68">
        <v>2</v>
      </c>
      <c r="Q1508" s="95" t="s">
        <v>2378</v>
      </c>
      <c r="R1508" s="379">
        <v>1</v>
      </c>
      <c r="S1508" s="379">
        <v>1</v>
      </c>
      <c r="T1508" s="95"/>
      <c r="U1508" s="95"/>
      <c r="V1508" s="95"/>
      <c r="W1508" s="95"/>
      <c r="X1508" s="95"/>
      <c r="Y1508" s="95"/>
      <c r="Z1508" s="95"/>
      <c r="AA1508" s="95"/>
      <c r="AB1508" s="95"/>
      <c r="AC1508" s="95"/>
      <c r="AD1508" s="95"/>
      <c r="AE1508" s="113">
        <f t="shared" si="246"/>
        <v>0</v>
      </c>
      <c r="AF1508" s="74">
        <f t="shared" si="247"/>
        <v>0</v>
      </c>
      <c r="AG1508" s="74">
        <f t="shared" si="248"/>
        <v>0</v>
      </c>
      <c r="AH1508" s="74">
        <f t="shared" si="249"/>
        <v>0</v>
      </c>
      <c r="AI1508" s="74">
        <f t="shared" si="250"/>
        <v>1</v>
      </c>
      <c r="AJ1508" s="74">
        <f t="shared" si="251"/>
        <v>0</v>
      </c>
      <c r="AK1508" s="74">
        <f t="shared" si="252"/>
        <v>0</v>
      </c>
      <c r="AL1508" s="74">
        <f t="shared" si="253"/>
        <v>0</v>
      </c>
      <c r="AM1508" s="74">
        <f t="shared" si="254"/>
        <v>0</v>
      </c>
      <c r="AN1508" s="74">
        <f t="shared" si="255"/>
        <v>1</v>
      </c>
      <c r="AP1508" s="359" t="s">
        <v>3548</v>
      </c>
    </row>
    <row r="1509" spans="1:42" ht="31.5" hidden="1">
      <c r="A1509" s="68" t="s">
        <v>692</v>
      </c>
      <c r="B1509" s="68" t="s">
        <v>2642</v>
      </c>
      <c r="C1509" s="68">
        <v>302110</v>
      </c>
      <c r="D1509" s="70" t="s">
        <v>2647</v>
      </c>
      <c r="E1509" s="70" t="s">
        <v>2645</v>
      </c>
      <c r="F1509" s="68">
        <v>3</v>
      </c>
      <c r="G1509" s="68"/>
      <c r="H1509" s="68">
        <v>1</v>
      </c>
      <c r="I1509" s="68"/>
      <c r="J1509" s="68"/>
      <c r="K1509" s="68"/>
      <c r="L1509" s="68"/>
      <c r="M1509" s="68"/>
      <c r="N1509" s="73">
        <v>1346259.42</v>
      </c>
      <c r="O1509" s="68" t="s">
        <v>1901</v>
      </c>
      <c r="P1509" s="68">
        <v>2</v>
      </c>
      <c r="Q1509" s="95" t="s">
        <v>2378</v>
      </c>
      <c r="R1509" s="379">
        <v>1</v>
      </c>
      <c r="S1509" s="379">
        <v>1</v>
      </c>
      <c r="T1509" s="95"/>
      <c r="U1509" s="95"/>
      <c r="V1509" s="95"/>
      <c r="W1509" s="95"/>
      <c r="X1509" s="95"/>
      <c r="Y1509" s="95"/>
      <c r="Z1509" s="95"/>
      <c r="AA1509" s="95"/>
      <c r="AB1509" s="95"/>
      <c r="AC1509" s="95"/>
      <c r="AD1509" s="95"/>
      <c r="AE1509" s="113">
        <f t="shared" si="246"/>
        <v>0</v>
      </c>
      <c r="AF1509" s="74">
        <f t="shared" si="247"/>
        <v>0</v>
      </c>
      <c r="AG1509" s="74">
        <f t="shared" si="248"/>
        <v>0</v>
      </c>
      <c r="AH1509" s="74">
        <f t="shared" si="249"/>
        <v>0</v>
      </c>
      <c r="AI1509" s="74">
        <f t="shared" si="250"/>
        <v>1</v>
      </c>
      <c r="AJ1509" s="74">
        <f t="shared" si="251"/>
        <v>0</v>
      </c>
      <c r="AK1509" s="74">
        <f t="shared" si="252"/>
        <v>0</v>
      </c>
      <c r="AL1509" s="74">
        <f t="shared" si="253"/>
        <v>0</v>
      </c>
      <c r="AM1509" s="74">
        <f t="shared" si="254"/>
        <v>0</v>
      </c>
      <c r="AN1509" s="74">
        <f t="shared" si="255"/>
        <v>1</v>
      </c>
      <c r="AP1509" s="359" t="s">
        <v>3548</v>
      </c>
    </row>
    <row r="1510" spans="1:42" ht="31.5" hidden="1">
      <c r="A1510" s="68" t="s">
        <v>692</v>
      </c>
      <c r="B1510" s="69" t="s">
        <v>2648</v>
      </c>
      <c r="C1510" s="68">
        <v>302148</v>
      </c>
      <c r="D1510" s="70" t="s">
        <v>2649</v>
      </c>
      <c r="E1510" s="70" t="s">
        <v>2650</v>
      </c>
      <c r="F1510" s="71">
        <v>2</v>
      </c>
      <c r="G1510" s="72"/>
      <c r="H1510" s="69">
        <v>1</v>
      </c>
      <c r="I1510" s="80"/>
      <c r="J1510" s="80"/>
      <c r="K1510" s="73"/>
      <c r="L1510" s="73"/>
      <c r="M1510" s="72"/>
      <c r="N1510" s="73">
        <v>3621816.14</v>
      </c>
      <c r="O1510" s="68" t="s">
        <v>1901</v>
      </c>
      <c r="P1510" s="68">
        <v>2</v>
      </c>
      <c r="Q1510" s="95" t="s">
        <v>2378</v>
      </c>
      <c r="R1510" s="123">
        <v>1</v>
      </c>
      <c r="S1510" s="123">
        <v>1</v>
      </c>
      <c r="T1510" s="95"/>
      <c r="U1510" s="95"/>
      <c r="V1510" s="95"/>
      <c r="W1510" s="95"/>
      <c r="X1510" s="95"/>
      <c r="Y1510" s="95"/>
      <c r="Z1510" s="95"/>
      <c r="AA1510" s="95"/>
      <c r="AB1510" s="95"/>
      <c r="AC1510" s="95"/>
      <c r="AD1510" s="95"/>
      <c r="AE1510" s="113">
        <f t="shared" si="246"/>
        <v>0</v>
      </c>
      <c r="AF1510" s="74">
        <f t="shared" si="247"/>
        <v>0</v>
      </c>
      <c r="AG1510" s="74">
        <f t="shared" si="248"/>
        <v>0</v>
      </c>
      <c r="AH1510" s="74">
        <f t="shared" si="249"/>
        <v>0</v>
      </c>
      <c r="AI1510" s="74">
        <f t="shared" si="250"/>
        <v>1</v>
      </c>
      <c r="AJ1510" s="74">
        <f t="shared" si="251"/>
        <v>0</v>
      </c>
      <c r="AK1510" s="74">
        <f t="shared" si="252"/>
        <v>0</v>
      </c>
      <c r="AL1510" s="74">
        <f t="shared" si="253"/>
        <v>0</v>
      </c>
      <c r="AM1510" s="74">
        <f t="shared" si="254"/>
        <v>0</v>
      </c>
      <c r="AN1510" s="74">
        <f t="shared" si="255"/>
        <v>1</v>
      </c>
      <c r="AP1510" s="359" t="s">
        <v>3548</v>
      </c>
    </row>
    <row r="1511" spans="1:42" ht="31.5" hidden="1">
      <c r="A1511" s="68" t="s">
        <v>692</v>
      </c>
      <c r="B1511" s="69" t="s">
        <v>2648</v>
      </c>
      <c r="C1511" s="68">
        <v>302133</v>
      </c>
      <c r="D1511" s="70" t="s">
        <v>2651</v>
      </c>
      <c r="E1511" s="70" t="s">
        <v>2650</v>
      </c>
      <c r="F1511" s="71">
        <v>2</v>
      </c>
      <c r="G1511" s="72"/>
      <c r="H1511" s="69">
        <v>1</v>
      </c>
      <c r="I1511" s="80"/>
      <c r="J1511" s="80"/>
      <c r="K1511" s="73"/>
      <c r="L1511" s="73"/>
      <c r="M1511" s="72"/>
      <c r="N1511" s="73">
        <v>1228060.54</v>
      </c>
      <c r="O1511" s="68" t="s">
        <v>1901</v>
      </c>
      <c r="P1511" s="68">
        <v>2</v>
      </c>
      <c r="Q1511" s="95" t="s">
        <v>2378</v>
      </c>
      <c r="R1511" s="123">
        <v>1</v>
      </c>
      <c r="S1511" s="123">
        <v>1</v>
      </c>
      <c r="T1511" s="95"/>
      <c r="U1511" s="95"/>
      <c r="V1511" s="95"/>
      <c r="W1511" s="95"/>
      <c r="X1511" s="95"/>
      <c r="Y1511" s="95"/>
      <c r="Z1511" s="95"/>
      <c r="AA1511" s="95"/>
      <c r="AB1511" s="95"/>
      <c r="AC1511" s="95"/>
      <c r="AD1511" s="95"/>
      <c r="AE1511" s="113">
        <f t="shared" si="246"/>
        <v>0</v>
      </c>
      <c r="AF1511" s="74">
        <f t="shared" si="247"/>
        <v>0</v>
      </c>
      <c r="AG1511" s="74">
        <f t="shared" si="248"/>
        <v>0</v>
      </c>
      <c r="AH1511" s="74">
        <f t="shared" si="249"/>
        <v>0</v>
      </c>
      <c r="AI1511" s="74">
        <f t="shared" si="250"/>
        <v>1</v>
      </c>
      <c r="AJ1511" s="74">
        <f t="shared" si="251"/>
        <v>0</v>
      </c>
      <c r="AK1511" s="74">
        <f t="shared" si="252"/>
        <v>0</v>
      </c>
      <c r="AL1511" s="74">
        <f t="shared" si="253"/>
        <v>0</v>
      </c>
      <c r="AM1511" s="74">
        <f t="shared" si="254"/>
        <v>0</v>
      </c>
      <c r="AN1511" s="74">
        <f t="shared" si="255"/>
        <v>1</v>
      </c>
      <c r="AP1511" s="359" t="s">
        <v>3548</v>
      </c>
    </row>
    <row r="1512" spans="1:42" ht="31.5" hidden="1">
      <c r="A1512" s="68" t="s">
        <v>692</v>
      </c>
      <c r="B1512" s="69" t="s">
        <v>2648</v>
      </c>
      <c r="C1512" s="68"/>
      <c r="D1512" s="70" t="s">
        <v>2652</v>
      </c>
      <c r="E1512" s="70" t="s">
        <v>2650</v>
      </c>
      <c r="F1512" s="71">
        <v>2</v>
      </c>
      <c r="G1512" s="72"/>
      <c r="H1512" s="69">
        <v>1</v>
      </c>
      <c r="I1512" s="80"/>
      <c r="J1512" s="80"/>
      <c r="K1512" s="73"/>
      <c r="L1512" s="73"/>
      <c r="M1512" s="72"/>
      <c r="N1512" s="73">
        <v>1220272.53</v>
      </c>
      <c r="O1512" s="68" t="s">
        <v>1901</v>
      </c>
      <c r="P1512" s="68">
        <v>2</v>
      </c>
      <c r="Q1512" s="95" t="s">
        <v>2378</v>
      </c>
      <c r="R1512" s="123">
        <v>1</v>
      </c>
      <c r="S1512" s="123">
        <v>1</v>
      </c>
      <c r="T1512" s="95"/>
      <c r="U1512" s="95"/>
      <c r="V1512" s="95"/>
      <c r="W1512" s="95"/>
      <c r="X1512" s="95"/>
      <c r="Y1512" s="95"/>
      <c r="Z1512" s="95"/>
      <c r="AA1512" s="95"/>
      <c r="AB1512" s="95"/>
      <c r="AC1512" s="95"/>
      <c r="AD1512" s="95"/>
      <c r="AE1512" s="113">
        <f t="shared" si="246"/>
        <v>0</v>
      </c>
      <c r="AF1512" s="74">
        <f t="shared" si="247"/>
        <v>0</v>
      </c>
      <c r="AG1512" s="74">
        <f t="shared" si="248"/>
        <v>0</v>
      </c>
      <c r="AH1512" s="74">
        <f t="shared" si="249"/>
        <v>0</v>
      </c>
      <c r="AI1512" s="74">
        <f t="shared" si="250"/>
        <v>1</v>
      </c>
      <c r="AJ1512" s="74">
        <f t="shared" si="251"/>
        <v>0</v>
      </c>
      <c r="AK1512" s="74">
        <f t="shared" si="252"/>
        <v>0</v>
      </c>
      <c r="AL1512" s="74">
        <f t="shared" si="253"/>
        <v>0</v>
      </c>
      <c r="AM1512" s="74">
        <f t="shared" si="254"/>
        <v>0</v>
      </c>
      <c r="AN1512" s="74">
        <f t="shared" si="255"/>
        <v>1</v>
      </c>
      <c r="AP1512" s="359" t="s">
        <v>3548</v>
      </c>
    </row>
    <row r="1513" spans="1:42" ht="15.75" hidden="1">
      <c r="A1513" s="68" t="s">
        <v>692</v>
      </c>
      <c r="B1513" s="69" t="s">
        <v>809</v>
      </c>
      <c r="C1513" s="68">
        <v>302197</v>
      </c>
      <c r="D1513" s="70" t="s">
        <v>2653</v>
      </c>
      <c r="E1513" s="70" t="s">
        <v>2499</v>
      </c>
      <c r="F1513" s="71">
        <v>1</v>
      </c>
      <c r="G1513" s="72"/>
      <c r="H1513" s="69">
        <v>1</v>
      </c>
      <c r="I1513" s="80"/>
      <c r="J1513" s="80"/>
      <c r="K1513" s="73"/>
      <c r="L1513" s="73"/>
      <c r="M1513" s="72"/>
      <c r="N1513" s="73">
        <v>2652600.35</v>
      </c>
      <c r="O1513" s="68" t="s">
        <v>1901</v>
      </c>
      <c r="P1513" s="68">
        <v>2</v>
      </c>
      <c r="Q1513" s="95" t="s">
        <v>2378</v>
      </c>
      <c r="R1513" s="100">
        <v>0.9</v>
      </c>
      <c r="S1513" s="100">
        <v>1</v>
      </c>
      <c r="T1513" s="95"/>
      <c r="U1513" s="95"/>
      <c r="V1513" s="95"/>
      <c r="W1513" s="95"/>
      <c r="X1513" s="95"/>
      <c r="Y1513" s="95"/>
      <c r="Z1513" s="95"/>
      <c r="AA1513" s="95"/>
      <c r="AB1513" s="95"/>
      <c r="AC1513" s="95"/>
      <c r="AD1513" s="95"/>
      <c r="AE1513" s="113">
        <f t="shared" si="246"/>
        <v>0</v>
      </c>
      <c r="AF1513" s="74">
        <f t="shared" si="247"/>
        <v>0</v>
      </c>
      <c r="AG1513" s="74">
        <f t="shared" si="248"/>
        <v>0</v>
      </c>
      <c r="AH1513" s="74">
        <f t="shared" si="249"/>
        <v>0</v>
      </c>
      <c r="AI1513" s="74">
        <f t="shared" si="250"/>
        <v>1</v>
      </c>
      <c r="AJ1513" s="74">
        <f t="shared" si="251"/>
        <v>0</v>
      </c>
      <c r="AK1513" s="74">
        <f t="shared" si="252"/>
        <v>0</v>
      </c>
      <c r="AL1513" s="74">
        <f t="shared" si="253"/>
        <v>0</v>
      </c>
      <c r="AM1513" s="74">
        <f t="shared" si="254"/>
        <v>0</v>
      </c>
      <c r="AN1513" s="74">
        <f t="shared" si="255"/>
        <v>1</v>
      </c>
      <c r="AP1513" s="359" t="s">
        <v>3548</v>
      </c>
    </row>
    <row r="1514" spans="1:42" ht="15.75" hidden="1">
      <c r="A1514" s="68" t="s">
        <v>692</v>
      </c>
      <c r="B1514" s="69" t="s">
        <v>809</v>
      </c>
      <c r="C1514" s="68">
        <v>302201</v>
      </c>
      <c r="D1514" s="70" t="s">
        <v>2654</v>
      </c>
      <c r="E1514" s="70" t="s">
        <v>2655</v>
      </c>
      <c r="F1514" s="71">
        <v>1</v>
      </c>
      <c r="G1514" s="72"/>
      <c r="H1514" s="69">
        <v>1</v>
      </c>
      <c r="I1514" s="80"/>
      <c r="J1514" s="80"/>
      <c r="K1514" s="73"/>
      <c r="L1514" s="73"/>
      <c r="M1514" s="72"/>
      <c r="N1514" s="73">
        <v>1681856.55</v>
      </c>
      <c r="O1514" s="68" t="s">
        <v>1901</v>
      </c>
      <c r="P1514" s="68">
        <v>2</v>
      </c>
      <c r="Q1514" s="95" t="s">
        <v>2378</v>
      </c>
      <c r="R1514" s="100">
        <v>1</v>
      </c>
      <c r="S1514" s="100">
        <v>1</v>
      </c>
      <c r="T1514" s="95"/>
      <c r="U1514" s="95"/>
      <c r="V1514" s="95"/>
      <c r="W1514" s="95"/>
      <c r="X1514" s="95"/>
      <c r="Y1514" s="95"/>
      <c r="Z1514" s="95"/>
      <c r="AA1514" s="95"/>
      <c r="AB1514" s="95"/>
      <c r="AC1514" s="95"/>
      <c r="AD1514" s="95"/>
      <c r="AE1514" s="113">
        <f t="shared" si="246"/>
        <v>0</v>
      </c>
      <c r="AF1514" s="74">
        <f t="shared" si="247"/>
        <v>0</v>
      </c>
      <c r="AG1514" s="74">
        <f t="shared" si="248"/>
        <v>0</v>
      </c>
      <c r="AH1514" s="74">
        <f t="shared" si="249"/>
        <v>0</v>
      </c>
      <c r="AI1514" s="74">
        <f t="shared" si="250"/>
        <v>1</v>
      </c>
      <c r="AJ1514" s="74">
        <f t="shared" si="251"/>
        <v>0</v>
      </c>
      <c r="AK1514" s="74">
        <f t="shared" si="252"/>
        <v>0</v>
      </c>
      <c r="AL1514" s="74">
        <f t="shared" si="253"/>
        <v>0</v>
      </c>
      <c r="AM1514" s="74">
        <f t="shared" si="254"/>
        <v>0</v>
      </c>
      <c r="AN1514" s="74">
        <f t="shared" si="255"/>
        <v>1</v>
      </c>
      <c r="AP1514" s="359" t="s">
        <v>3548</v>
      </c>
    </row>
    <row r="1515" spans="1:42" ht="15.75" hidden="1">
      <c r="A1515" s="68" t="s">
        <v>692</v>
      </c>
      <c r="B1515" s="69" t="s">
        <v>809</v>
      </c>
      <c r="C1515" s="68">
        <v>302220</v>
      </c>
      <c r="D1515" s="70" t="s">
        <v>2656</v>
      </c>
      <c r="E1515" s="70" t="s">
        <v>2241</v>
      </c>
      <c r="F1515" s="71">
        <v>1</v>
      </c>
      <c r="G1515" s="72"/>
      <c r="H1515" s="69">
        <v>1</v>
      </c>
      <c r="I1515" s="80"/>
      <c r="J1515" s="80"/>
      <c r="K1515" s="73"/>
      <c r="L1515" s="73"/>
      <c r="M1515" s="72"/>
      <c r="N1515" s="73">
        <v>1546296.31</v>
      </c>
      <c r="O1515" s="68" t="s">
        <v>1901</v>
      </c>
      <c r="P1515" s="68">
        <v>2</v>
      </c>
      <c r="Q1515" s="95" t="s">
        <v>2378</v>
      </c>
      <c r="R1515" s="100">
        <v>1</v>
      </c>
      <c r="S1515" s="100">
        <v>1</v>
      </c>
      <c r="T1515" s="95"/>
      <c r="U1515" s="95"/>
      <c r="V1515" s="95"/>
      <c r="W1515" s="95"/>
      <c r="X1515" s="95"/>
      <c r="Y1515" s="95"/>
      <c r="Z1515" s="95"/>
      <c r="AA1515" s="95"/>
      <c r="AB1515" s="95"/>
      <c r="AC1515" s="95"/>
      <c r="AD1515" s="95"/>
      <c r="AE1515" s="113">
        <f t="shared" si="246"/>
        <v>0</v>
      </c>
      <c r="AF1515" s="74">
        <f t="shared" si="247"/>
        <v>0</v>
      </c>
      <c r="AG1515" s="74">
        <f t="shared" si="248"/>
        <v>0</v>
      </c>
      <c r="AH1515" s="74">
        <f t="shared" si="249"/>
        <v>0</v>
      </c>
      <c r="AI1515" s="74">
        <f t="shared" si="250"/>
        <v>1</v>
      </c>
      <c r="AJ1515" s="74">
        <f t="shared" si="251"/>
        <v>0</v>
      </c>
      <c r="AK1515" s="74">
        <f t="shared" si="252"/>
        <v>0</v>
      </c>
      <c r="AL1515" s="74">
        <f t="shared" si="253"/>
        <v>0</v>
      </c>
      <c r="AM1515" s="74">
        <f t="shared" si="254"/>
        <v>0</v>
      </c>
      <c r="AN1515" s="74">
        <f t="shared" si="255"/>
        <v>1</v>
      </c>
      <c r="AP1515" s="359" t="s">
        <v>3548</v>
      </c>
    </row>
    <row r="1516" spans="1:42" ht="15.75" hidden="1">
      <c r="A1516" s="68" t="s">
        <v>692</v>
      </c>
      <c r="B1516" s="69" t="s">
        <v>809</v>
      </c>
      <c r="C1516" s="68">
        <v>302222</v>
      </c>
      <c r="D1516" s="70" t="s">
        <v>2240</v>
      </c>
      <c r="E1516" s="70" t="s">
        <v>2241</v>
      </c>
      <c r="F1516" s="71">
        <v>1</v>
      </c>
      <c r="G1516" s="72"/>
      <c r="H1516" s="69">
        <v>1</v>
      </c>
      <c r="I1516" s="80"/>
      <c r="J1516" s="80"/>
      <c r="K1516" s="73"/>
      <c r="L1516" s="73"/>
      <c r="M1516" s="72"/>
      <c r="N1516" s="73">
        <v>1534901.95</v>
      </c>
      <c r="O1516" s="68" t="s">
        <v>1901</v>
      </c>
      <c r="P1516" s="68">
        <v>2</v>
      </c>
      <c r="Q1516" s="95" t="s">
        <v>2378</v>
      </c>
      <c r="R1516" s="100">
        <v>1</v>
      </c>
      <c r="S1516" s="100">
        <v>1</v>
      </c>
      <c r="T1516" s="95"/>
      <c r="U1516" s="95"/>
      <c r="V1516" s="95"/>
      <c r="W1516" s="95"/>
      <c r="X1516" s="95"/>
      <c r="Y1516" s="95"/>
      <c r="Z1516" s="95"/>
      <c r="AA1516" s="95"/>
      <c r="AB1516" s="95"/>
      <c r="AC1516" s="95"/>
      <c r="AD1516" s="95"/>
      <c r="AE1516" s="113">
        <f t="shared" si="246"/>
        <v>0</v>
      </c>
      <c r="AF1516" s="74">
        <f t="shared" si="247"/>
        <v>0</v>
      </c>
      <c r="AG1516" s="74">
        <f t="shared" si="248"/>
        <v>0</v>
      </c>
      <c r="AH1516" s="74">
        <f t="shared" si="249"/>
        <v>0</v>
      </c>
      <c r="AI1516" s="74">
        <f t="shared" si="250"/>
        <v>1</v>
      </c>
      <c r="AJ1516" s="74">
        <f t="shared" si="251"/>
        <v>0</v>
      </c>
      <c r="AK1516" s="74">
        <f t="shared" si="252"/>
        <v>0</v>
      </c>
      <c r="AL1516" s="74">
        <f t="shared" si="253"/>
        <v>0</v>
      </c>
      <c r="AM1516" s="74">
        <f t="shared" si="254"/>
        <v>0</v>
      </c>
      <c r="AN1516" s="74">
        <f t="shared" si="255"/>
        <v>1</v>
      </c>
      <c r="AP1516" s="359" t="s">
        <v>3548</v>
      </c>
    </row>
    <row r="1517" spans="1:42" ht="31.5" hidden="1">
      <c r="A1517" s="68" t="s">
        <v>692</v>
      </c>
      <c r="B1517" s="69" t="s">
        <v>693</v>
      </c>
      <c r="C1517" s="68">
        <v>302278</v>
      </c>
      <c r="D1517" s="70" t="s">
        <v>2657</v>
      </c>
      <c r="E1517" s="70" t="s">
        <v>695</v>
      </c>
      <c r="F1517" s="71">
        <v>1</v>
      </c>
      <c r="G1517" s="72"/>
      <c r="H1517" s="69">
        <v>1</v>
      </c>
      <c r="I1517" s="80"/>
      <c r="J1517" s="80"/>
      <c r="K1517" s="73"/>
      <c r="L1517" s="73"/>
      <c r="M1517" s="72"/>
      <c r="N1517" s="73">
        <v>1818648.95</v>
      </c>
      <c r="O1517" s="68" t="s">
        <v>1901</v>
      </c>
      <c r="P1517" s="68">
        <v>2</v>
      </c>
      <c r="Q1517" s="95" t="s">
        <v>2378</v>
      </c>
      <c r="R1517" s="100">
        <v>1</v>
      </c>
      <c r="S1517" s="100">
        <v>1</v>
      </c>
      <c r="T1517" s="95"/>
      <c r="U1517" s="95"/>
      <c r="V1517" s="95"/>
      <c r="W1517" s="95"/>
      <c r="X1517" s="95"/>
      <c r="Y1517" s="95"/>
      <c r="Z1517" s="95"/>
      <c r="AA1517" s="95"/>
      <c r="AB1517" s="95"/>
      <c r="AC1517" s="95"/>
      <c r="AD1517" s="95"/>
      <c r="AE1517" s="113">
        <f t="shared" si="246"/>
        <v>0</v>
      </c>
      <c r="AF1517" s="74">
        <f t="shared" si="247"/>
        <v>0</v>
      </c>
      <c r="AG1517" s="74">
        <f t="shared" si="248"/>
        <v>0</v>
      </c>
      <c r="AH1517" s="74">
        <f t="shared" si="249"/>
        <v>0</v>
      </c>
      <c r="AI1517" s="74">
        <f t="shared" si="250"/>
        <v>1</v>
      </c>
      <c r="AJ1517" s="74">
        <f t="shared" si="251"/>
        <v>0</v>
      </c>
      <c r="AK1517" s="74">
        <f t="shared" si="252"/>
        <v>0</v>
      </c>
      <c r="AL1517" s="74">
        <f t="shared" si="253"/>
        <v>0</v>
      </c>
      <c r="AM1517" s="74">
        <f t="shared" si="254"/>
        <v>0</v>
      </c>
      <c r="AN1517" s="74">
        <f t="shared" si="255"/>
        <v>1</v>
      </c>
      <c r="AP1517" s="359" t="s">
        <v>3548</v>
      </c>
    </row>
    <row r="1518" spans="1:42" ht="15.75" hidden="1">
      <c r="A1518" s="68" t="s">
        <v>692</v>
      </c>
      <c r="B1518" s="69" t="s">
        <v>2658</v>
      </c>
      <c r="C1518" s="68">
        <v>302285</v>
      </c>
      <c r="D1518" s="70" t="s">
        <v>2659</v>
      </c>
      <c r="E1518" s="70" t="s">
        <v>2660</v>
      </c>
      <c r="F1518" s="71">
        <v>1</v>
      </c>
      <c r="G1518" s="72"/>
      <c r="H1518" s="69">
        <v>1</v>
      </c>
      <c r="I1518" s="80"/>
      <c r="J1518" s="80"/>
      <c r="K1518" s="73"/>
      <c r="L1518" s="73"/>
      <c r="M1518" s="72"/>
      <c r="N1518" s="73">
        <v>6729139.4199999999</v>
      </c>
      <c r="O1518" s="68" t="s">
        <v>1901</v>
      </c>
      <c r="P1518" s="68">
        <v>2</v>
      </c>
      <c r="Q1518" s="95" t="s">
        <v>2378</v>
      </c>
      <c r="R1518" s="123">
        <v>1</v>
      </c>
      <c r="S1518" s="123">
        <v>1</v>
      </c>
      <c r="T1518" s="95"/>
      <c r="U1518" s="95"/>
      <c r="V1518" s="95"/>
      <c r="W1518" s="95"/>
      <c r="X1518" s="95"/>
      <c r="Y1518" s="95"/>
      <c r="Z1518" s="95"/>
      <c r="AA1518" s="95"/>
      <c r="AB1518" s="95"/>
      <c r="AC1518" s="95"/>
      <c r="AD1518" s="95"/>
      <c r="AE1518" s="113">
        <f t="shared" si="246"/>
        <v>0</v>
      </c>
      <c r="AF1518" s="74">
        <f t="shared" si="247"/>
        <v>0</v>
      </c>
      <c r="AG1518" s="74">
        <f t="shared" si="248"/>
        <v>0</v>
      </c>
      <c r="AH1518" s="74">
        <f t="shared" si="249"/>
        <v>0</v>
      </c>
      <c r="AI1518" s="74">
        <f t="shared" si="250"/>
        <v>1</v>
      </c>
      <c r="AJ1518" s="74">
        <f t="shared" si="251"/>
        <v>0</v>
      </c>
      <c r="AK1518" s="74">
        <f t="shared" si="252"/>
        <v>0</v>
      </c>
      <c r="AL1518" s="74">
        <f t="shared" si="253"/>
        <v>0</v>
      </c>
      <c r="AM1518" s="74">
        <f t="shared" si="254"/>
        <v>0</v>
      </c>
      <c r="AN1518" s="74">
        <f t="shared" si="255"/>
        <v>1</v>
      </c>
      <c r="AP1518" s="359" t="s">
        <v>3548</v>
      </c>
    </row>
    <row r="1519" spans="1:42" ht="16.5" hidden="1">
      <c r="A1519" s="75" t="s">
        <v>1297</v>
      </c>
      <c r="B1519" s="75" t="s">
        <v>1588</v>
      </c>
      <c r="C1519" s="75">
        <v>114625</v>
      </c>
      <c r="D1519" s="76" t="s">
        <v>2661</v>
      </c>
      <c r="E1519" s="76" t="s">
        <v>1592</v>
      </c>
      <c r="F1519" s="77">
        <v>0</v>
      </c>
      <c r="G1519" s="78"/>
      <c r="H1519" s="85">
        <v>1</v>
      </c>
      <c r="I1519" s="85"/>
      <c r="J1519" s="85"/>
      <c r="K1519" s="79"/>
      <c r="L1519" s="79"/>
      <c r="M1519" s="78"/>
      <c r="N1519" s="73">
        <v>1493310.87</v>
      </c>
      <c r="O1519" s="68" t="s">
        <v>1901</v>
      </c>
      <c r="P1519" s="68">
        <v>2</v>
      </c>
      <c r="Q1519" s="95" t="s">
        <v>2204</v>
      </c>
      <c r="R1519" s="354"/>
      <c r="S1519" s="123">
        <v>0.8</v>
      </c>
      <c r="T1519" s="95"/>
      <c r="U1519" s="95"/>
      <c r="V1519" s="95"/>
      <c r="W1519" s="95"/>
      <c r="X1519" s="152">
        <v>43258</v>
      </c>
      <c r="Y1519" s="152">
        <v>43265</v>
      </c>
      <c r="Z1519" s="152">
        <v>43277</v>
      </c>
      <c r="AA1519" s="152">
        <v>43290</v>
      </c>
      <c r="AB1519" s="152">
        <v>43332</v>
      </c>
      <c r="AC1519" s="95" t="s">
        <v>2662</v>
      </c>
      <c r="AD1519" s="151">
        <v>1479478.88</v>
      </c>
      <c r="AE1519" s="113">
        <f t="shared" si="246"/>
        <v>0</v>
      </c>
      <c r="AF1519" s="74">
        <f t="shared" si="247"/>
        <v>0</v>
      </c>
      <c r="AG1519" s="74">
        <f t="shared" si="248"/>
        <v>0</v>
      </c>
      <c r="AH1519" s="74">
        <f t="shared" si="249"/>
        <v>1</v>
      </c>
      <c r="AI1519" s="74">
        <f t="shared" si="250"/>
        <v>0</v>
      </c>
      <c r="AJ1519" s="74">
        <f t="shared" si="251"/>
        <v>0</v>
      </c>
      <c r="AK1519" s="74">
        <f t="shared" si="252"/>
        <v>0</v>
      </c>
      <c r="AL1519" s="74">
        <f t="shared" si="253"/>
        <v>0</v>
      </c>
      <c r="AM1519" s="74">
        <f t="shared" si="254"/>
        <v>1</v>
      </c>
      <c r="AN1519" s="74">
        <f t="shared" si="255"/>
        <v>0</v>
      </c>
      <c r="AP1519"/>
    </row>
    <row r="1520" spans="1:42" ht="16.5" hidden="1">
      <c r="A1520" s="75" t="s">
        <v>1297</v>
      </c>
      <c r="B1520" s="75" t="s">
        <v>1588</v>
      </c>
      <c r="C1520" s="75">
        <v>114750</v>
      </c>
      <c r="D1520" s="76" t="s">
        <v>2663</v>
      </c>
      <c r="E1520" s="76" t="s">
        <v>1887</v>
      </c>
      <c r="F1520" s="77">
        <v>0</v>
      </c>
      <c r="G1520" s="78"/>
      <c r="H1520" s="85">
        <v>1</v>
      </c>
      <c r="I1520" s="85"/>
      <c r="J1520" s="85"/>
      <c r="K1520" s="79"/>
      <c r="L1520" s="79"/>
      <c r="M1520" s="78"/>
      <c r="N1520" s="73">
        <v>1559325.69</v>
      </c>
      <c r="O1520" s="68" t="s">
        <v>1901</v>
      </c>
      <c r="P1520" s="68">
        <v>2</v>
      </c>
      <c r="Q1520" s="95" t="s">
        <v>2204</v>
      </c>
      <c r="R1520" s="354"/>
      <c r="S1520" s="123">
        <v>0.8</v>
      </c>
      <c r="T1520" s="95"/>
      <c r="U1520" s="95"/>
      <c r="V1520" s="95"/>
      <c r="W1520" s="95"/>
      <c r="X1520" s="152">
        <v>43258</v>
      </c>
      <c r="Y1520" s="152">
        <v>43265</v>
      </c>
      <c r="Z1520" s="152">
        <v>43277</v>
      </c>
      <c r="AA1520" s="152">
        <v>43290</v>
      </c>
      <c r="AB1520" s="152">
        <v>43332</v>
      </c>
      <c r="AC1520" s="95" t="s">
        <v>2662</v>
      </c>
      <c r="AD1520" s="151">
        <v>1549237.27</v>
      </c>
      <c r="AE1520" s="113">
        <f t="shared" si="246"/>
        <v>0</v>
      </c>
      <c r="AF1520" s="74">
        <f t="shared" si="247"/>
        <v>0</v>
      </c>
      <c r="AG1520" s="74">
        <f t="shared" si="248"/>
        <v>0</v>
      </c>
      <c r="AH1520" s="74">
        <f t="shared" si="249"/>
        <v>1</v>
      </c>
      <c r="AI1520" s="74">
        <f t="shared" si="250"/>
        <v>0</v>
      </c>
      <c r="AJ1520" s="74">
        <f t="shared" si="251"/>
        <v>0</v>
      </c>
      <c r="AK1520" s="74">
        <f t="shared" si="252"/>
        <v>0</v>
      </c>
      <c r="AL1520" s="74">
        <f t="shared" si="253"/>
        <v>0</v>
      </c>
      <c r="AM1520" s="74">
        <f t="shared" si="254"/>
        <v>1</v>
      </c>
      <c r="AN1520" s="74">
        <f t="shared" si="255"/>
        <v>0</v>
      </c>
      <c r="AP1520"/>
    </row>
    <row r="1521" spans="1:42" ht="16.5" hidden="1">
      <c r="A1521" s="75" t="s">
        <v>1297</v>
      </c>
      <c r="B1521" s="75" t="s">
        <v>1588</v>
      </c>
      <c r="C1521" s="75">
        <v>302295</v>
      </c>
      <c r="D1521" s="76" t="s">
        <v>2664</v>
      </c>
      <c r="E1521" s="76" t="s">
        <v>2665</v>
      </c>
      <c r="F1521" s="77">
        <v>0</v>
      </c>
      <c r="G1521" s="78"/>
      <c r="H1521" s="85">
        <v>1</v>
      </c>
      <c r="I1521" s="85"/>
      <c r="J1521" s="85"/>
      <c r="K1521" s="79"/>
      <c r="L1521" s="79"/>
      <c r="M1521" s="78"/>
      <c r="N1521" s="73">
        <v>1424551.34</v>
      </c>
      <c r="O1521" s="68" t="s">
        <v>1901</v>
      </c>
      <c r="P1521" s="68">
        <v>2</v>
      </c>
      <c r="Q1521" s="95" t="s">
        <v>2204</v>
      </c>
      <c r="R1521" s="354"/>
      <c r="S1521" s="123">
        <v>0.8</v>
      </c>
      <c r="T1521" s="95"/>
      <c r="U1521" s="95"/>
      <c r="V1521" s="95"/>
      <c r="W1521" s="95"/>
      <c r="X1521" s="152">
        <v>43258</v>
      </c>
      <c r="Y1521" s="152">
        <v>43265</v>
      </c>
      <c r="Z1521" s="152">
        <v>43277</v>
      </c>
      <c r="AA1521" s="152">
        <v>43290</v>
      </c>
      <c r="AB1521" s="152">
        <v>43340</v>
      </c>
      <c r="AC1521" s="95" t="s">
        <v>2666</v>
      </c>
      <c r="AD1521" s="151">
        <v>1416036.31</v>
      </c>
      <c r="AE1521" s="113">
        <f t="shared" si="246"/>
        <v>0</v>
      </c>
      <c r="AF1521" s="74">
        <f t="shared" si="247"/>
        <v>0</v>
      </c>
      <c r="AG1521" s="74">
        <f t="shared" si="248"/>
        <v>0</v>
      </c>
      <c r="AH1521" s="74">
        <f t="shared" si="249"/>
        <v>1</v>
      </c>
      <c r="AI1521" s="74">
        <f t="shared" si="250"/>
        <v>0</v>
      </c>
      <c r="AJ1521" s="74">
        <f t="shared" si="251"/>
        <v>0</v>
      </c>
      <c r="AK1521" s="74">
        <f t="shared" si="252"/>
        <v>0</v>
      </c>
      <c r="AL1521" s="74">
        <f t="shared" si="253"/>
        <v>0</v>
      </c>
      <c r="AM1521" s="74">
        <f t="shared" si="254"/>
        <v>1</v>
      </c>
      <c r="AN1521" s="74">
        <f t="shared" si="255"/>
        <v>0</v>
      </c>
      <c r="AP1521"/>
    </row>
    <row r="1522" spans="1:42" ht="31.5" hidden="1">
      <c r="A1522" s="75" t="s">
        <v>1297</v>
      </c>
      <c r="B1522" s="75" t="s">
        <v>1588</v>
      </c>
      <c r="C1522" s="75">
        <v>310603</v>
      </c>
      <c r="D1522" s="76" t="s">
        <v>2667</v>
      </c>
      <c r="E1522" s="76" t="s">
        <v>2665</v>
      </c>
      <c r="F1522" s="77">
        <v>0</v>
      </c>
      <c r="G1522" s="78"/>
      <c r="H1522" s="85">
        <v>1</v>
      </c>
      <c r="I1522" s="85"/>
      <c r="J1522" s="85"/>
      <c r="K1522" s="79"/>
      <c r="L1522" s="79"/>
      <c r="M1522" s="78"/>
      <c r="N1522" s="73">
        <v>1340741.03</v>
      </c>
      <c r="O1522" s="68" t="s">
        <v>1901</v>
      </c>
      <c r="P1522" s="68">
        <v>2</v>
      </c>
      <c r="Q1522" s="95" t="s">
        <v>2204</v>
      </c>
      <c r="R1522" s="354"/>
      <c r="S1522" s="123">
        <v>0.8</v>
      </c>
      <c r="T1522" s="95"/>
      <c r="U1522" s="95"/>
      <c r="V1522" s="95"/>
      <c r="W1522" s="95"/>
      <c r="X1522" s="152">
        <v>43258</v>
      </c>
      <c r="Y1522" s="152">
        <v>43265</v>
      </c>
      <c r="Z1522" s="152">
        <v>43277</v>
      </c>
      <c r="AA1522" s="152">
        <v>43290</v>
      </c>
      <c r="AB1522" s="152">
        <v>43340</v>
      </c>
      <c r="AC1522" s="95" t="s">
        <v>2666</v>
      </c>
      <c r="AD1522" s="151">
        <v>1332392.44</v>
      </c>
      <c r="AE1522" s="113">
        <f t="shared" si="246"/>
        <v>0</v>
      </c>
      <c r="AF1522" s="74">
        <f t="shared" si="247"/>
        <v>0</v>
      </c>
      <c r="AG1522" s="74">
        <f t="shared" si="248"/>
        <v>0</v>
      </c>
      <c r="AH1522" s="74">
        <f t="shared" si="249"/>
        <v>1</v>
      </c>
      <c r="AI1522" s="74">
        <f t="shared" si="250"/>
        <v>0</v>
      </c>
      <c r="AJ1522" s="74">
        <f t="shared" si="251"/>
        <v>0</v>
      </c>
      <c r="AK1522" s="74">
        <f t="shared" si="252"/>
        <v>0</v>
      </c>
      <c r="AL1522" s="74">
        <f t="shared" si="253"/>
        <v>0</v>
      </c>
      <c r="AM1522" s="74">
        <f t="shared" si="254"/>
        <v>1</v>
      </c>
      <c r="AN1522" s="74">
        <f t="shared" si="255"/>
        <v>0</v>
      </c>
      <c r="AP1522"/>
    </row>
    <row r="1523" spans="1:42" ht="16.5" hidden="1">
      <c r="A1523" s="75" t="s">
        <v>1297</v>
      </c>
      <c r="B1523" s="75" t="s">
        <v>1588</v>
      </c>
      <c r="C1523" s="75">
        <v>310611</v>
      </c>
      <c r="D1523" s="76" t="s">
        <v>2668</v>
      </c>
      <c r="E1523" s="76" t="s">
        <v>2665</v>
      </c>
      <c r="F1523" s="77">
        <v>0</v>
      </c>
      <c r="G1523" s="78"/>
      <c r="H1523" s="85">
        <v>1</v>
      </c>
      <c r="I1523" s="85"/>
      <c r="J1523" s="85"/>
      <c r="K1523" s="79"/>
      <c r="L1523" s="79"/>
      <c r="M1523" s="78"/>
      <c r="N1523" s="73">
        <v>1424551.34</v>
      </c>
      <c r="O1523" s="68" t="s">
        <v>1901</v>
      </c>
      <c r="P1523" s="68">
        <v>2</v>
      </c>
      <c r="Q1523" s="95" t="s">
        <v>2204</v>
      </c>
      <c r="R1523" s="354"/>
      <c r="S1523" s="123">
        <v>0.8</v>
      </c>
      <c r="T1523" s="95"/>
      <c r="U1523" s="95"/>
      <c r="V1523" s="95"/>
      <c r="W1523" s="95"/>
      <c r="X1523" s="152">
        <v>43258</v>
      </c>
      <c r="Y1523" s="152">
        <v>43265</v>
      </c>
      <c r="Z1523" s="152">
        <v>43277</v>
      </c>
      <c r="AA1523" s="152">
        <v>43290</v>
      </c>
      <c r="AB1523" s="152">
        <v>43340</v>
      </c>
      <c r="AC1523" s="95" t="s">
        <v>2666</v>
      </c>
      <c r="AD1523" s="151">
        <v>1416037.9</v>
      </c>
      <c r="AE1523" s="113">
        <f t="shared" si="246"/>
        <v>0</v>
      </c>
      <c r="AF1523" s="74">
        <f t="shared" si="247"/>
        <v>0</v>
      </c>
      <c r="AG1523" s="74">
        <f t="shared" si="248"/>
        <v>0</v>
      </c>
      <c r="AH1523" s="74">
        <f t="shared" si="249"/>
        <v>1</v>
      </c>
      <c r="AI1523" s="74">
        <f t="shared" si="250"/>
        <v>0</v>
      </c>
      <c r="AJ1523" s="74">
        <f t="shared" si="251"/>
        <v>0</v>
      </c>
      <c r="AK1523" s="74">
        <f t="shared" si="252"/>
        <v>0</v>
      </c>
      <c r="AL1523" s="74">
        <f t="shared" si="253"/>
        <v>0</v>
      </c>
      <c r="AM1523" s="74">
        <f t="shared" si="254"/>
        <v>1</v>
      </c>
      <c r="AN1523" s="74">
        <f t="shared" si="255"/>
        <v>0</v>
      </c>
      <c r="AP1523"/>
    </row>
    <row r="1524" spans="1:42" ht="16.5" hidden="1">
      <c r="A1524" s="75" t="s">
        <v>1297</v>
      </c>
      <c r="B1524" s="75" t="s">
        <v>1588</v>
      </c>
      <c r="C1524" s="75">
        <v>114850</v>
      </c>
      <c r="D1524" s="76" t="s">
        <v>2669</v>
      </c>
      <c r="E1524" s="76" t="s">
        <v>2665</v>
      </c>
      <c r="F1524" s="77">
        <v>0</v>
      </c>
      <c r="G1524" s="78"/>
      <c r="H1524" s="85">
        <v>1</v>
      </c>
      <c r="I1524" s="85"/>
      <c r="J1524" s="85"/>
      <c r="K1524" s="79"/>
      <c r="L1524" s="79"/>
      <c r="M1524" s="78"/>
      <c r="N1524" s="73">
        <v>1375101.76</v>
      </c>
      <c r="O1524" s="68" t="s">
        <v>1901</v>
      </c>
      <c r="P1524" s="68">
        <v>2</v>
      </c>
      <c r="Q1524" s="95" t="s">
        <v>2204</v>
      </c>
      <c r="R1524" s="354"/>
      <c r="S1524" s="123">
        <v>0.8</v>
      </c>
      <c r="T1524" s="95"/>
      <c r="U1524" s="95"/>
      <c r="V1524" s="95"/>
      <c r="W1524" s="95"/>
      <c r="X1524" s="152">
        <v>43258</v>
      </c>
      <c r="Y1524" s="152">
        <v>43265</v>
      </c>
      <c r="Z1524" s="152">
        <v>43277</v>
      </c>
      <c r="AA1524" s="152">
        <v>43290</v>
      </c>
      <c r="AB1524" s="152">
        <v>43340</v>
      </c>
      <c r="AC1524" s="95" t="s">
        <v>2666</v>
      </c>
      <c r="AD1524" s="151">
        <v>1366795.3</v>
      </c>
      <c r="AE1524" s="113">
        <f t="shared" si="246"/>
        <v>0</v>
      </c>
      <c r="AF1524" s="74">
        <f t="shared" si="247"/>
        <v>0</v>
      </c>
      <c r="AG1524" s="74">
        <f t="shared" si="248"/>
        <v>0</v>
      </c>
      <c r="AH1524" s="74">
        <f t="shared" si="249"/>
        <v>1</v>
      </c>
      <c r="AI1524" s="74">
        <f t="shared" si="250"/>
        <v>0</v>
      </c>
      <c r="AJ1524" s="74">
        <f t="shared" si="251"/>
        <v>0</v>
      </c>
      <c r="AK1524" s="74">
        <f t="shared" si="252"/>
        <v>0</v>
      </c>
      <c r="AL1524" s="74">
        <f t="shared" si="253"/>
        <v>0</v>
      </c>
      <c r="AM1524" s="74">
        <f t="shared" si="254"/>
        <v>1</v>
      </c>
      <c r="AN1524" s="74">
        <f t="shared" si="255"/>
        <v>0</v>
      </c>
      <c r="AP1524"/>
    </row>
    <row r="1525" spans="1:42" ht="16.5" hidden="1">
      <c r="A1525" s="75" t="s">
        <v>1297</v>
      </c>
      <c r="B1525" s="75" t="s">
        <v>1588</v>
      </c>
      <c r="C1525" s="75">
        <v>114887</v>
      </c>
      <c r="D1525" s="76" t="s">
        <v>2670</v>
      </c>
      <c r="E1525" s="76" t="s">
        <v>2671</v>
      </c>
      <c r="F1525" s="77">
        <v>0</v>
      </c>
      <c r="G1525" s="78"/>
      <c r="H1525" s="85">
        <v>1</v>
      </c>
      <c r="I1525" s="85"/>
      <c r="J1525" s="85"/>
      <c r="K1525" s="79"/>
      <c r="L1525" s="79"/>
      <c r="M1525" s="78"/>
      <c r="N1525" s="73">
        <v>1359273.01</v>
      </c>
      <c r="O1525" s="68" t="s">
        <v>1901</v>
      </c>
      <c r="P1525" s="68">
        <v>2</v>
      </c>
      <c r="Q1525" s="95" t="s">
        <v>2204</v>
      </c>
      <c r="R1525" s="354"/>
      <c r="S1525" s="123">
        <v>0.8</v>
      </c>
      <c r="T1525" s="95"/>
      <c r="U1525" s="95"/>
      <c r="V1525" s="95"/>
      <c r="W1525" s="95"/>
      <c r="X1525" s="152">
        <v>43258</v>
      </c>
      <c r="Y1525" s="152">
        <v>43265</v>
      </c>
      <c r="Z1525" s="152">
        <v>43277</v>
      </c>
      <c r="AA1525" s="152">
        <v>43290</v>
      </c>
      <c r="AB1525" s="152">
        <v>43340</v>
      </c>
      <c r="AC1525" s="95" t="s">
        <v>2666</v>
      </c>
      <c r="AD1525" s="151">
        <v>1346335.63</v>
      </c>
      <c r="AE1525" s="113">
        <f t="shared" si="246"/>
        <v>0</v>
      </c>
      <c r="AF1525" s="74">
        <f t="shared" si="247"/>
        <v>0</v>
      </c>
      <c r="AG1525" s="74">
        <f t="shared" si="248"/>
        <v>0</v>
      </c>
      <c r="AH1525" s="74">
        <f t="shared" si="249"/>
        <v>1</v>
      </c>
      <c r="AI1525" s="74">
        <f t="shared" si="250"/>
        <v>0</v>
      </c>
      <c r="AJ1525" s="74">
        <f t="shared" si="251"/>
        <v>0</v>
      </c>
      <c r="AK1525" s="74">
        <f t="shared" si="252"/>
        <v>0</v>
      </c>
      <c r="AL1525" s="74">
        <f t="shared" si="253"/>
        <v>0</v>
      </c>
      <c r="AM1525" s="74">
        <f t="shared" si="254"/>
        <v>1</v>
      </c>
      <c r="AN1525" s="74">
        <f t="shared" si="255"/>
        <v>0</v>
      </c>
      <c r="AP1525"/>
    </row>
    <row r="1526" spans="1:42" ht="16.5" hidden="1">
      <c r="A1526" s="75" t="s">
        <v>1297</v>
      </c>
      <c r="B1526" s="75" t="s">
        <v>1588</v>
      </c>
      <c r="C1526" s="75">
        <v>114907</v>
      </c>
      <c r="D1526" s="76" t="s">
        <v>2672</v>
      </c>
      <c r="E1526" s="76" t="s">
        <v>1599</v>
      </c>
      <c r="F1526" s="77">
        <v>0</v>
      </c>
      <c r="G1526" s="78"/>
      <c r="H1526" s="85">
        <v>1</v>
      </c>
      <c r="I1526" s="85"/>
      <c r="J1526" s="85"/>
      <c r="K1526" s="79"/>
      <c r="L1526" s="79"/>
      <c r="M1526" s="78"/>
      <c r="N1526" s="73">
        <v>1359273.01</v>
      </c>
      <c r="O1526" s="68" t="s">
        <v>1901</v>
      </c>
      <c r="P1526" s="68">
        <v>2</v>
      </c>
      <c r="Q1526" s="95" t="s">
        <v>2204</v>
      </c>
      <c r="R1526" s="354"/>
      <c r="S1526" s="123">
        <v>0.8</v>
      </c>
      <c r="T1526" s="95"/>
      <c r="U1526" s="95"/>
      <c r="V1526" s="95"/>
      <c r="W1526" s="95"/>
      <c r="X1526" s="152">
        <v>43258</v>
      </c>
      <c r="Y1526" s="152">
        <v>43265</v>
      </c>
      <c r="Z1526" s="152">
        <v>43277</v>
      </c>
      <c r="AA1526" s="152">
        <v>43290</v>
      </c>
      <c r="AB1526" s="152">
        <v>43340</v>
      </c>
      <c r="AC1526" s="95" t="s">
        <v>2666</v>
      </c>
      <c r="AD1526" s="151">
        <v>1346585.61</v>
      </c>
      <c r="AE1526" s="113">
        <f t="shared" si="246"/>
        <v>0</v>
      </c>
      <c r="AF1526" s="74">
        <f t="shared" si="247"/>
        <v>0</v>
      </c>
      <c r="AG1526" s="74">
        <f t="shared" si="248"/>
        <v>0</v>
      </c>
      <c r="AH1526" s="74">
        <f t="shared" si="249"/>
        <v>1</v>
      </c>
      <c r="AI1526" s="74">
        <f t="shared" si="250"/>
        <v>0</v>
      </c>
      <c r="AJ1526" s="74">
        <f t="shared" si="251"/>
        <v>0</v>
      </c>
      <c r="AK1526" s="74">
        <f t="shared" si="252"/>
        <v>0</v>
      </c>
      <c r="AL1526" s="74">
        <f t="shared" si="253"/>
        <v>0</v>
      </c>
      <c r="AM1526" s="74">
        <f t="shared" si="254"/>
        <v>1</v>
      </c>
      <c r="AN1526" s="74">
        <f t="shared" si="255"/>
        <v>0</v>
      </c>
      <c r="AP1526"/>
    </row>
    <row r="1527" spans="1:42" ht="31.5" hidden="1">
      <c r="A1527" s="75" t="s">
        <v>1297</v>
      </c>
      <c r="B1527" s="75" t="s">
        <v>1775</v>
      </c>
      <c r="C1527" s="75">
        <v>302356</v>
      </c>
      <c r="D1527" s="76" t="s">
        <v>2673</v>
      </c>
      <c r="E1527" s="76" t="s">
        <v>1788</v>
      </c>
      <c r="F1527" s="77">
        <v>0</v>
      </c>
      <c r="G1527" s="78"/>
      <c r="H1527" s="85">
        <v>1</v>
      </c>
      <c r="I1527" s="85"/>
      <c r="J1527" s="85"/>
      <c r="K1527" s="79"/>
      <c r="L1527" s="79"/>
      <c r="M1527" s="78"/>
      <c r="N1527" s="73">
        <v>1540311.71</v>
      </c>
      <c r="O1527" s="68" t="s">
        <v>1901</v>
      </c>
      <c r="P1527" s="68">
        <v>2</v>
      </c>
      <c r="Q1527" s="95" t="s">
        <v>2378</v>
      </c>
      <c r="R1527" s="100">
        <v>1</v>
      </c>
      <c r="S1527" s="100">
        <v>1</v>
      </c>
      <c r="T1527" s="283" t="s">
        <v>3476</v>
      </c>
      <c r="U1527" s="283"/>
      <c r="V1527" s="283" t="s">
        <v>3477</v>
      </c>
      <c r="W1527" s="283" t="s">
        <v>3477</v>
      </c>
      <c r="X1527" s="283" t="s">
        <v>1957</v>
      </c>
      <c r="Y1527" s="283" t="s">
        <v>3467</v>
      </c>
      <c r="Z1527" s="283" t="s">
        <v>2108</v>
      </c>
      <c r="AA1527" s="283" t="s">
        <v>3468</v>
      </c>
      <c r="AB1527" s="283" t="s">
        <v>3469</v>
      </c>
      <c r="AC1527" s="283" t="s">
        <v>3478</v>
      </c>
      <c r="AD1527" s="134">
        <v>1079396.57</v>
      </c>
      <c r="AE1527" s="113">
        <f t="shared" si="246"/>
        <v>0</v>
      </c>
      <c r="AF1527" s="74">
        <f t="shared" si="247"/>
        <v>0</v>
      </c>
      <c r="AG1527" s="74">
        <f t="shared" si="248"/>
        <v>0</v>
      </c>
      <c r="AH1527" s="74">
        <f t="shared" si="249"/>
        <v>0</v>
      </c>
      <c r="AI1527" s="74">
        <f t="shared" si="250"/>
        <v>1</v>
      </c>
      <c r="AJ1527" s="74">
        <f t="shared" si="251"/>
        <v>0</v>
      </c>
      <c r="AK1527" s="74">
        <f t="shared" si="252"/>
        <v>0</v>
      </c>
      <c r="AL1527" s="74">
        <f t="shared" si="253"/>
        <v>0</v>
      </c>
      <c r="AM1527" s="74">
        <f t="shared" si="254"/>
        <v>0</v>
      </c>
      <c r="AN1527" s="74">
        <f t="shared" si="255"/>
        <v>1</v>
      </c>
      <c r="AP1527" s="359" t="s">
        <v>3548</v>
      </c>
    </row>
    <row r="1528" spans="1:42" ht="15.75" hidden="1">
      <c r="A1528" s="75" t="s">
        <v>1297</v>
      </c>
      <c r="B1528" s="75" t="s">
        <v>1775</v>
      </c>
      <c r="C1528" s="75">
        <v>310708</v>
      </c>
      <c r="D1528" s="76" t="s">
        <v>2674</v>
      </c>
      <c r="E1528" s="76" t="s">
        <v>1797</v>
      </c>
      <c r="F1528" s="77">
        <v>0</v>
      </c>
      <c r="G1528" s="78"/>
      <c r="H1528" s="85">
        <v>1</v>
      </c>
      <c r="I1528" s="85"/>
      <c r="J1528" s="85"/>
      <c r="K1528" s="79"/>
      <c r="L1528" s="79"/>
      <c r="M1528" s="78"/>
      <c r="N1528" s="73">
        <v>1555222.1</v>
      </c>
      <c r="O1528" s="68" t="s">
        <v>1901</v>
      </c>
      <c r="P1528" s="68">
        <v>2</v>
      </c>
      <c r="Q1528" s="95" t="s">
        <v>2378</v>
      </c>
      <c r="R1528" s="100">
        <v>1</v>
      </c>
      <c r="S1528" s="100">
        <v>1</v>
      </c>
      <c r="T1528" s="283" t="s">
        <v>3476</v>
      </c>
      <c r="U1528" s="283"/>
      <c r="V1528" s="283" t="s">
        <v>3477</v>
      </c>
      <c r="W1528" s="283" t="s">
        <v>3477</v>
      </c>
      <c r="X1528" s="283" t="s">
        <v>1957</v>
      </c>
      <c r="Y1528" s="283" t="s">
        <v>3467</v>
      </c>
      <c r="Z1528" s="283" t="s">
        <v>2108</v>
      </c>
      <c r="AA1528" s="283" t="s">
        <v>3468</v>
      </c>
      <c r="AB1528" s="283" t="s">
        <v>3469</v>
      </c>
      <c r="AC1528" s="283" t="s">
        <v>3478</v>
      </c>
      <c r="AD1528" s="134">
        <v>1172199.6499999999</v>
      </c>
      <c r="AE1528" s="113">
        <f t="shared" si="246"/>
        <v>0</v>
      </c>
      <c r="AF1528" s="74">
        <f t="shared" si="247"/>
        <v>0</v>
      </c>
      <c r="AG1528" s="74">
        <f t="shared" si="248"/>
        <v>0</v>
      </c>
      <c r="AH1528" s="74">
        <f t="shared" si="249"/>
        <v>0</v>
      </c>
      <c r="AI1528" s="74">
        <f t="shared" si="250"/>
        <v>1</v>
      </c>
      <c r="AJ1528" s="74">
        <f t="shared" si="251"/>
        <v>0</v>
      </c>
      <c r="AK1528" s="74">
        <f t="shared" si="252"/>
        <v>0</v>
      </c>
      <c r="AL1528" s="74">
        <f t="shared" si="253"/>
        <v>0</v>
      </c>
      <c r="AM1528" s="74">
        <f t="shared" si="254"/>
        <v>0</v>
      </c>
      <c r="AN1528" s="74">
        <f t="shared" si="255"/>
        <v>1</v>
      </c>
      <c r="AP1528" s="359" t="s">
        <v>3548</v>
      </c>
    </row>
    <row r="1529" spans="1:42" ht="15.75" hidden="1">
      <c r="A1529" s="75" t="s">
        <v>1297</v>
      </c>
      <c r="B1529" s="75" t="s">
        <v>1644</v>
      </c>
      <c r="C1529" s="75">
        <v>302730</v>
      </c>
      <c r="D1529" s="76" t="s">
        <v>2675</v>
      </c>
      <c r="E1529" s="76" t="s">
        <v>1646</v>
      </c>
      <c r="F1529" s="77">
        <v>2</v>
      </c>
      <c r="G1529" s="78"/>
      <c r="H1529" s="85">
        <v>1</v>
      </c>
      <c r="I1529" s="85"/>
      <c r="J1529" s="85"/>
      <c r="K1529" s="79"/>
      <c r="L1529" s="79"/>
      <c r="M1529" s="78"/>
      <c r="N1529" s="73">
        <v>1457684.85</v>
      </c>
      <c r="O1529" s="68" t="s">
        <v>1901</v>
      </c>
      <c r="P1529" s="68">
        <v>2</v>
      </c>
      <c r="Q1529" s="95" t="s">
        <v>2204</v>
      </c>
      <c r="R1529" s="354"/>
      <c r="S1529" s="100">
        <v>0</v>
      </c>
      <c r="T1529" s="95"/>
      <c r="U1529" s="95"/>
      <c r="V1529" s="95"/>
      <c r="W1529" s="95"/>
      <c r="X1529" s="95"/>
      <c r="Y1529" s="95"/>
      <c r="Z1529" s="95"/>
      <c r="AA1529" s="95"/>
      <c r="AB1529" s="95"/>
      <c r="AC1529" s="95"/>
      <c r="AD1529" s="95"/>
      <c r="AE1529" s="113">
        <f t="shared" si="246"/>
        <v>0</v>
      </c>
      <c r="AF1529" s="74">
        <f t="shared" si="247"/>
        <v>0</v>
      </c>
      <c r="AG1529" s="74">
        <f t="shared" si="248"/>
        <v>0</v>
      </c>
      <c r="AH1529" s="74">
        <f t="shared" si="249"/>
        <v>1</v>
      </c>
      <c r="AI1529" s="74">
        <f t="shared" si="250"/>
        <v>0</v>
      </c>
      <c r="AJ1529" s="74">
        <f t="shared" si="251"/>
        <v>0</v>
      </c>
      <c r="AK1529" s="74">
        <f t="shared" si="252"/>
        <v>0</v>
      </c>
      <c r="AL1529" s="74">
        <f t="shared" si="253"/>
        <v>0</v>
      </c>
      <c r="AM1529" s="74">
        <f t="shared" si="254"/>
        <v>1</v>
      </c>
      <c r="AN1529" s="74">
        <f t="shared" si="255"/>
        <v>0</v>
      </c>
      <c r="AO1529" t="s">
        <v>3403</v>
      </c>
      <c r="AP1529"/>
    </row>
    <row r="1530" spans="1:42" ht="15.75" hidden="1">
      <c r="A1530" s="75" t="s">
        <v>1297</v>
      </c>
      <c r="B1530" s="75" t="s">
        <v>1644</v>
      </c>
      <c r="C1530" s="75">
        <v>302727</v>
      </c>
      <c r="D1530" s="76" t="s">
        <v>2676</v>
      </c>
      <c r="E1530" s="76" t="s">
        <v>1646</v>
      </c>
      <c r="F1530" s="77">
        <v>2</v>
      </c>
      <c r="G1530" s="78"/>
      <c r="H1530" s="85">
        <v>1</v>
      </c>
      <c r="I1530" s="85"/>
      <c r="J1530" s="85"/>
      <c r="K1530" s="79"/>
      <c r="L1530" s="79"/>
      <c r="M1530" s="78"/>
      <c r="N1530" s="73">
        <v>1457684.85</v>
      </c>
      <c r="O1530" s="68" t="s">
        <v>1901</v>
      </c>
      <c r="P1530" s="68">
        <v>2</v>
      </c>
      <c r="Q1530" s="95" t="s">
        <v>2378</v>
      </c>
      <c r="R1530" s="354"/>
      <c r="S1530" s="123">
        <v>1</v>
      </c>
      <c r="T1530" s="95"/>
      <c r="U1530" s="95"/>
      <c r="V1530" s="95"/>
      <c r="W1530" s="95"/>
      <c r="X1530" s="95"/>
      <c r="Y1530" s="95"/>
      <c r="Z1530" s="95"/>
      <c r="AA1530" s="95"/>
      <c r="AB1530" s="95"/>
      <c r="AC1530" s="95"/>
      <c r="AD1530" s="95"/>
      <c r="AE1530" s="113">
        <f t="shared" si="246"/>
        <v>0</v>
      </c>
      <c r="AF1530" s="74">
        <f t="shared" si="247"/>
        <v>0</v>
      </c>
      <c r="AG1530" s="74">
        <f t="shared" si="248"/>
        <v>0</v>
      </c>
      <c r="AH1530" s="74">
        <f t="shared" si="249"/>
        <v>0</v>
      </c>
      <c r="AI1530" s="74">
        <f t="shared" si="250"/>
        <v>1</v>
      </c>
      <c r="AJ1530" s="74">
        <f t="shared" si="251"/>
        <v>0</v>
      </c>
      <c r="AK1530" s="74">
        <f t="shared" si="252"/>
        <v>0</v>
      </c>
      <c r="AL1530" s="74">
        <f t="shared" si="253"/>
        <v>0</v>
      </c>
      <c r="AM1530" s="74">
        <f t="shared" si="254"/>
        <v>0</v>
      </c>
      <c r="AN1530" s="74">
        <f t="shared" si="255"/>
        <v>1</v>
      </c>
      <c r="AP1530"/>
    </row>
    <row r="1531" spans="1:42" ht="15.75" hidden="1">
      <c r="A1531" s="75" t="s">
        <v>1297</v>
      </c>
      <c r="B1531" s="75" t="s">
        <v>1652</v>
      </c>
      <c r="C1531" s="75">
        <v>302585</v>
      </c>
      <c r="D1531" s="76" t="s">
        <v>2677</v>
      </c>
      <c r="E1531" s="76" t="s">
        <v>2678</v>
      </c>
      <c r="F1531" s="77">
        <v>2</v>
      </c>
      <c r="G1531" s="78"/>
      <c r="H1531" s="85">
        <v>1</v>
      </c>
      <c r="I1531" s="85"/>
      <c r="J1531" s="85"/>
      <c r="K1531" s="79"/>
      <c r="L1531" s="79"/>
      <c r="M1531" s="78"/>
      <c r="N1531" s="73">
        <v>4863807.6433386914</v>
      </c>
      <c r="O1531" s="68" t="s">
        <v>1901</v>
      </c>
      <c r="P1531" s="68">
        <v>2</v>
      </c>
      <c r="Q1531" s="163" t="s">
        <v>2378</v>
      </c>
      <c r="R1531" s="354"/>
      <c r="S1531" s="123">
        <v>1</v>
      </c>
      <c r="T1531" s="95"/>
      <c r="U1531" s="95"/>
      <c r="V1531" s="95"/>
      <c r="W1531" s="95"/>
      <c r="X1531" s="95"/>
      <c r="Y1531" s="95"/>
      <c r="Z1531" s="95"/>
      <c r="AA1531" s="95"/>
      <c r="AB1531" s="95"/>
      <c r="AC1531" s="95"/>
      <c r="AD1531" s="95"/>
      <c r="AE1531" s="113">
        <f t="shared" si="246"/>
        <v>0</v>
      </c>
      <c r="AF1531" s="74">
        <f t="shared" si="247"/>
        <v>0</v>
      </c>
      <c r="AG1531" s="74">
        <f t="shared" si="248"/>
        <v>0</v>
      </c>
      <c r="AH1531" s="74">
        <f t="shared" si="249"/>
        <v>0</v>
      </c>
      <c r="AI1531" s="74">
        <f t="shared" si="250"/>
        <v>1</v>
      </c>
      <c r="AJ1531" s="74">
        <f t="shared" si="251"/>
        <v>0</v>
      </c>
      <c r="AK1531" s="74">
        <f t="shared" si="252"/>
        <v>0</v>
      </c>
      <c r="AL1531" s="74">
        <f t="shared" si="253"/>
        <v>0</v>
      </c>
      <c r="AM1531" s="74">
        <f t="shared" si="254"/>
        <v>0</v>
      </c>
      <c r="AN1531" s="74">
        <f t="shared" si="255"/>
        <v>1</v>
      </c>
      <c r="AP1531" s="359" t="s">
        <v>3548</v>
      </c>
    </row>
    <row r="1532" spans="1:42" ht="15.75" hidden="1">
      <c r="A1532" s="75" t="s">
        <v>1297</v>
      </c>
      <c r="B1532" s="75" t="s">
        <v>1652</v>
      </c>
      <c r="C1532" s="75">
        <v>302443</v>
      </c>
      <c r="D1532" s="76" t="s">
        <v>2679</v>
      </c>
      <c r="E1532" s="76" t="s">
        <v>2680</v>
      </c>
      <c r="F1532" s="77">
        <v>5</v>
      </c>
      <c r="G1532" s="78"/>
      <c r="H1532" s="85">
        <v>1</v>
      </c>
      <c r="I1532" s="85"/>
      <c r="J1532" s="85"/>
      <c r="K1532" s="79"/>
      <c r="L1532" s="79"/>
      <c r="M1532" s="78"/>
      <c r="N1532" s="73">
        <v>4791597.202980849</v>
      </c>
      <c r="O1532" s="68" t="s">
        <v>1901</v>
      </c>
      <c r="P1532" s="68">
        <v>2</v>
      </c>
      <c r="Q1532" s="163" t="s">
        <v>2378</v>
      </c>
      <c r="R1532" s="354"/>
      <c r="S1532" s="123">
        <v>1</v>
      </c>
      <c r="T1532" s="95"/>
      <c r="U1532" s="95"/>
      <c r="V1532" s="95"/>
      <c r="W1532" s="95"/>
      <c r="X1532" s="95"/>
      <c r="Y1532" s="95"/>
      <c r="Z1532" s="95"/>
      <c r="AA1532" s="95"/>
      <c r="AB1532" s="95"/>
      <c r="AC1532" s="95"/>
      <c r="AD1532" s="95"/>
      <c r="AE1532" s="113">
        <f t="shared" si="246"/>
        <v>0</v>
      </c>
      <c r="AF1532" s="74">
        <f t="shared" si="247"/>
        <v>0</v>
      </c>
      <c r="AG1532" s="74">
        <f t="shared" si="248"/>
        <v>0</v>
      </c>
      <c r="AH1532" s="74">
        <f t="shared" si="249"/>
        <v>0</v>
      </c>
      <c r="AI1532" s="74">
        <f t="shared" si="250"/>
        <v>1</v>
      </c>
      <c r="AJ1532" s="74">
        <f t="shared" si="251"/>
        <v>0</v>
      </c>
      <c r="AK1532" s="74">
        <f t="shared" si="252"/>
        <v>0</v>
      </c>
      <c r="AL1532" s="74">
        <f t="shared" si="253"/>
        <v>0</v>
      </c>
      <c r="AM1532" s="74">
        <f t="shared" si="254"/>
        <v>0</v>
      </c>
      <c r="AN1532" s="74">
        <f t="shared" si="255"/>
        <v>1</v>
      </c>
      <c r="AP1532" s="359" t="s">
        <v>3548</v>
      </c>
    </row>
    <row r="1533" spans="1:42" ht="15.75" hidden="1">
      <c r="A1533" s="75" t="s">
        <v>1297</v>
      </c>
      <c r="B1533" s="75" t="s">
        <v>1652</v>
      </c>
      <c r="C1533" s="75">
        <v>302458</v>
      </c>
      <c r="D1533" s="76" t="s">
        <v>2681</v>
      </c>
      <c r="E1533" s="76" t="s">
        <v>2682</v>
      </c>
      <c r="F1533" s="77">
        <v>5</v>
      </c>
      <c r="G1533" s="78"/>
      <c r="H1533" s="85">
        <v>1</v>
      </c>
      <c r="I1533" s="85"/>
      <c r="J1533" s="85"/>
      <c r="K1533" s="79"/>
      <c r="L1533" s="79"/>
      <c r="M1533" s="78"/>
      <c r="N1533" s="73">
        <v>4712460.541899818</v>
      </c>
      <c r="O1533" s="68" t="s">
        <v>1901</v>
      </c>
      <c r="P1533" s="68">
        <v>2</v>
      </c>
      <c r="Q1533" s="163" t="s">
        <v>2378</v>
      </c>
      <c r="R1533" s="354"/>
      <c r="S1533" s="123">
        <v>1</v>
      </c>
      <c r="T1533" s="95"/>
      <c r="U1533" s="95"/>
      <c r="V1533" s="95"/>
      <c r="W1533" s="95"/>
      <c r="X1533" s="95"/>
      <c r="Y1533" s="95"/>
      <c r="Z1533" s="95"/>
      <c r="AA1533" s="95"/>
      <c r="AB1533" s="95"/>
      <c r="AC1533" s="95"/>
      <c r="AD1533" s="95"/>
      <c r="AE1533" s="113">
        <f t="shared" si="246"/>
        <v>0</v>
      </c>
      <c r="AF1533" s="74">
        <f t="shared" si="247"/>
        <v>0</v>
      </c>
      <c r="AG1533" s="74">
        <f t="shared" si="248"/>
        <v>0</v>
      </c>
      <c r="AH1533" s="74">
        <f t="shared" si="249"/>
        <v>0</v>
      </c>
      <c r="AI1533" s="74">
        <f t="shared" si="250"/>
        <v>1</v>
      </c>
      <c r="AJ1533" s="74">
        <f t="shared" si="251"/>
        <v>0</v>
      </c>
      <c r="AK1533" s="74">
        <f t="shared" si="252"/>
        <v>0</v>
      </c>
      <c r="AL1533" s="74">
        <f t="shared" si="253"/>
        <v>0</v>
      </c>
      <c r="AM1533" s="74">
        <f t="shared" si="254"/>
        <v>0</v>
      </c>
      <c r="AN1533" s="74">
        <f t="shared" si="255"/>
        <v>1</v>
      </c>
      <c r="AP1533" s="359" t="s">
        <v>3548</v>
      </c>
    </row>
    <row r="1534" spans="1:42" ht="15.75" hidden="1">
      <c r="A1534" s="75" t="s">
        <v>1297</v>
      </c>
      <c r="B1534" s="75" t="s">
        <v>1652</v>
      </c>
      <c r="C1534" s="75">
        <v>302570</v>
      </c>
      <c r="D1534" s="70" t="s">
        <v>2683</v>
      </c>
      <c r="E1534" s="76" t="s">
        <v>2684</v>
      </c>
      <c r="F1534" s="77">
        <v>5</v>
      </c>
      <c r="G1534" s="78"/>
      <c r="H1534" s="85">
        <v>1</v>
      </c>
      <c r="I1534" s="85"/>
      <c r="J1534" s="85"/>
      <c r="K1534" s="79"/>
      <c r="L1534" s="79"/>
      <c r="M1534" s="78"/>
      <c r="N1534" s="73">
        <v>5410620.46</v>
      </c>
      <c r="O1534" s="68" t="s">
        <v>1901</v>
      </c>
      <c r="P1534" s="68">
        <v>2</v>
      </c>
      <c r="Q1534" s="163" t="s">
        <v>2378</v>
      </c>
      <c r="R1534" s="354"/>
      <c r="S1534" s="123">
        <v>1</v>
      </c>
      <c r="T1534" s="95"/>
      <c r="U1534" s="95"/>
      <c r="V1534" s="95"/>
      <c r="W1534" s="95"/>
      <c r="X1534" s="95"/>
      <c r="Y1534" s="95"/>
      <c r="Z1534" s="95"/>
      <c r="AA1534" s="95"/>
      <c r="AB1534" s="95"/>
      <c r="AC1534" s="95"/>
      <c r="AD1534" s="95"/>
      <c r="AE1534" s="113">
        <f t="shared" si="246"/>
        <v>0</v>
      </c>
      <c r="AF1534" s="74">
        <f t="shared" si="247"/>
        <v>0</v>
      </c>
      <c r="AG1534" s="74">
        <f t="shared" si="248"/>
        <v>0</v>
      </c>
      <c r="AH1534" s="74">
        <f t="shared" si="249"/>
        <v>0</v>
      </c>
      <c r="AI1534" s="74">
        <f t="shared" si="250"/>
        <v>1</v>
      </c>
      <c r="AJ1534" s="74">
        <f t="shared" si="251"/>
        <v>0</v>
      </c>
      <c r="AK1534" s="74">
        <f t="shared" si="252"/>
        <v>0</v>
      </c>
      <c r="AL1534" s="74">
        <f t="shared" si="253"/>
        <v>0</v>
      </c>
      <c r="AM1534" s="74">
        <f t="shared" si="254"/>
        <v>0</v>
      </c>
      <c r="AN1534" s="74">
        <f t="shared" si="255"/>
        <v>1</v>
      </c>
      <c r="AP1534" s="359" t="s">
        <v>3548</v>
      </c>
    </row>
    <row r="1535" spans="1:42" ht="15.95" hidden="1" customHeight="1">
      <c r="A1535" s="75" t="s">
        <v>1297</v>
      </c>
      <c r="B1535" s="75" t="s">
        <v>1298</v>
      </c>
      <c r="C1535" s="75">
        <v>117862</v>
      </c>
      <c r="D1535" s="70" t="s">
        <v>2685</v>
      </c>
      <c r="E1535" s="76" t="s">
        <v>1300</v>
      </c>
      <c r="F1535" s="77">
        <v>6</v>
      </c>
      <c r="G1535" s="78"/>
      <c r="H1535" s="85">
        <v>1</v>
      </c>
      <c r="I1535" s="85"/>
      <c r="J1535" s="85"/>
      <c r="K1535" s="79"/>
      <c r="L1535" s="79"/>
      <c r="M1535" s="78"/>
      <c r="N1535" s="73">
        <v>610781.59</v>
      </c>
      <c r="O1535" s="68" t="s">
        <v>1901</v>
      </c>
      <c r="P1535" s="68">
        <v>2</v>
      </c>
      <c r="Q1535" s="95" t="s">
        <v>2204</v>
      </c>
      <c r="R1535" s="354"/>
      <c r="S1535" s="123">
        <v>0.95</v>
      </c>
      <c r="T1535" s="322" t="s">
        <v>3404</v>
      </c>
      <c r="U1535" s="322"/>
      <c r="V1535" s="322" t="s">
        <v>3405</v>
      </c>
      <c r="W1535" s="322" t="s">
        <v>3405</v>
      </c>
      <c r="X1535" s="322" t="s">
        <v>3373</v>
      </c>
      <c r="Y1535" s="322" t="s">
        <v>3406</v>
      </c>
      <c r="Z1535" s="322" t="s">
        <v>3407</v>
      </c>
      <c r="AA1535" s="322" t="s">
        <v>3408</v>
      </c>
      <c r="AB1535" s="322" t="s">
        <v>3409</v>
      </c>
      <c r="AC1535" s="323" t="s">
        <v>3410</v>
      </c>
      <c r="AD1535" s="324">
        <v>602926.46</v>
      </c>
      <c r="AE1535" s="113">
        <f t="shared" si="246"/>
        <v>0</v>
      </c>
      <c r="AF1535" s="74">
        <f t="shared" si="247"/>
        <v>0</v>
      </c>
      <c r="AG1535" s="74">
        <f t="shared" si="248"/>
        <v>0</v>
      </c>
      <c r="AH1535" s="74">
        <f t="shared" si="249"/>
        <v>1</v>
      </c>
      <c r="AI1535" s="74">
        <f t="shared" si="250"/>
        <v>0</v>
      </c>
      <c r="AJ1535" s="74">
        <f t="shared" si="251"/>
        <v>0</v>
      </c>
      <c r="AK1535" s="74">
        <f t="shared" si="252"/>
        <v>0</v>
      </c>
      <c r="AL1535" s="74">
        <f t="shared" si="253"/>
        <v>0</v>
      </c>
      <c r="AM1535" s="74">
        <f t="shared" si="254"/>
        <v>1</v>
      </c>
      <c r="AN1535" s="74">
        <f t="shared" si="255"/>
        <v>0</v>
      </c>
      <c r="AP1535"/>
    </row>
    <row r="1536" spans="1:42" ht="15.95" hidden="1" customHeight="1">
      <c r="A1536" s="75" t="s">
        <v>1297</v>
      </c>
      <c r="B1536" s="75" t="s">
        <v>1298</v>
      </c>
      <c r="C1536" s="75">
        <v>117860</v>
      </c>
      <c r="D1536" s="70" t="s">
        <v>2686</v>
      </c>
      <c r="E1536" s="76" t="s">
        <v>1300</v>
      </c>
      <c r="F1536" s="77">
        <v>6</v>
      </c>
      <c r="G1536" s="78"/>
      <c r="H1536" s="85">
        <v>1</v>
      </c>
      <c r="I1536" s="85"/>
      <c r="J1536" s="85"/>
      <c r="K1536" s="79"/>
      <c r="L1536" s="79"/>
      <c r="M1536" s="78"/>
      <c r="N1536" s="73">
        <v>1118972.8700000001</v>
      </c>
      <c r="O1536" s="68" t="s">
        <v>1901</v>
      </c>
      <c r="P1536" s="68">
        <v>2</v>
      </c>
      <c r="Q1536" s="95" t="s">
        <v>2378</v>
      </c>
      <c r="R1536" s="354"/>
      <c r="S1536" s="123">
        <v>1</v>
      </c>
      <c r="T1536" s="322" t="s">
        <v>3411</v>
      </c>
      <c r="U1536" s="322"/>
      <c r="V1536" s="322" t="s">
        <v>3412</v>
      </c>
      <c r="W1536" s="322" t="s">
        <v>3412</v>
      </c>
      <c r="X1536" s="322" t="s">
        <v>3373</v>
      </c>
      <c r="Y1536" s="322" t="s">
        <v>3406</v>
      </c>
      <c r="Z1536" s="322" t="s">
        <v>3407</v>
      </c>
      <c r="AA1536" s="322" t="s">
        <v>3408</v>
      </c>
      <c r="AB1536" s="322" t="s">
        <v>3413</v>
      </c>
      <c r="AC1536" s="323" t="s">
        <v>3377</v>
      </c>
      <c r="AD1536" s="324">
        <v>1107188.3500000001</v>
      </c>
      <c r="AE1536" s="113">
        <f t="shared" si="246"/>
        <v>0</v>
      </c>
      <c r="AF1536" s="74">
        <f t="shared" si="247"/>
        <v>0</v>
      </c>
      <c r="AG1536" s="74">
        <f t="shared" si="248"/>
        <v>0</v>
      </c>
      <c r="AH1536" s="74">
        <f t="shared" si="249"/>
        <v>0</v>
      </c>
      <c r="AI1536" s="74">
        <f t="shared" si="250"/>
        <v>1</v>
      </c>
      <c r="AJ1536" s="74">
        <f t="shared" si="251"/>
        <v>0</v>
      </c>
      <c r="AK1536" s="74">
        <f t="shared" si="252"/>
        <v>0</v>
      </c>
      <c r="AL1536" s="74">
        <f t="shared" si="253"/>
        <v>0</v>
      </c>
      <c r="AM1536" s="74">
        <f t="shared" si="254"/>
        <v>0</v>
      </c>
      <c r="AN1536" s="74">
        <f t="shared" si="255"/>
        <v>1</v>
      </c>
      <c r="AP1536"/>
    </row>
    <row r="1537" spans="1:42" ht="15.95" hidden="1" customHeight="1">
      <c r="A1537" s="75" t="s">
        <v>1297</v>
      </c>
      <c r="B1537" s="75" t="s">
        <v>1298</v>
      </c>
      <c r="C1537" s="75">
        <v>117870</v>
      </c>
      <c r="D1537" s="70" t="s">
        <v>2687</v>
      </c>
      <c r="E1537" s="76" t="s">
        <v>1300</v>
      </c>
      <c r="F1537" s="77">
        <v>6</v>
      </c>
      <c r="G1537" s="78"/>
      <c r="H1537" s="85">
        <v>1</v>
      </c>
      <c r="I1537" s="85"/>
      <c r="J1537" s="85"/>
      <c r="K1537" s="79"/>
      <c r="L1537" s="79"/>
      <c r="M1537" s="78"/>
      <c r="N1537" s="73">
        <v>1125610.3899999999</v>
      </c>
      <c r="O1537" s="68" t="s">
        <v>1901</v>
      </c>
      <c r="P1537" s="68">
        <v>2</v>
      </c>
      <c r="Q1537" s="95" t="s">
        <v>2378</v>
      </c>
      <c r="R1537" s="354"/>
      <c r="S1537" s="123">
        <v>1</v>
      </c>
      <c r="T1537" s="322" t="s">
        <v>3411</v>
      </c>
      <c r="U1537" s="322"/>
      <c r="V1537" s="322" t="s">
        <v>3412</v>
      </c>
      <c r="W1537" s="322" t="s">
        <v>3412</v>
      </c>
      <c r="X1537" s="322" t="s">
        <v>3373</v>
      </c>
      <c r="Y1537" s="322" t="s">
        <v>3406</v>
      </c>
      <c r="Z1537" s="322" t="s">
        <v>3407</v>
      </c>
      <c r="AA1537" s="322" t="s">
        <v>3408</v>
      </c>
      <c r="AB1537" s="322" t="s">
        <v>3413</v>
      </c>
      <c r="AC1537" s="323" t="s">
        <v>3377</v>
      </c>
      <c r="AD1537" s="324">
        <v>1113766.43</v>
      </c>
      <c r="AE1537" s="113">
        <f t="shared" si="246"/>
        <v>0</v>
      </c>
      <c r="AF1537" s="74">
        <f t="shared" si="247"/>
        <v>0</v>
      </c>
      <c r="AG1537" s="74">
        <f t="shared" si="248"/>
        <v>0</v>
      </c>
      <c r="AH1537" s="74">
        <f t="shared" si="249"/>
        <v>0</v>
      </c>
      <c r="AI1537" s="74">
        <f t="shared" si="250"/>
        <v>1</v>
      </c>
      <c r="AJ1537" s="74">
        <f t="shared" si="251"/>
        <v>0</v>
      </c>
      <c r="AK1537" s="74">
        <f t="shared" si="252"/>
        <v>0</v>
      </c>
      <c r="AL1537" s="74">
        <f t="shared" si="253"/>
        <v>0</v>
      </c>
      <c r="AM1537" s="74">
        <f t="shared" si="254"/>
        <v>0</v>
      </c>
      <c r="AN1537" s="74">
        <f t="shared" si="255"/>
        <v>1</v>
      </c>
      <c r="AP1537"/>
    </row>
    <row r="1538" spans="1:42" ht="15.95" hidden="1" customHeight="1">
      <c r="A1538" s="75" t="s">
        <v>1297</v>
      </c>
      <c r="B1538" s="75" t="s">
        <v>1298</v>
      </c>
      <c r="C1538" s="75">
        <v>117890</v>
      </c>
      <c r="D1538" s="70" t="s">
        <v>2688</v>
      </c>
      <c r="E1538" s="76" t="s">
        <v>1300</v>
      </c>
      <c r="F1538" s="77">
        <v>6</v>
      </c>
      <c r="G1538" s="78"/>
      <c r="H1538" s="85">
        <v>1</v>
      </c>
      <c r="I1538" s="85"/>
      <c r="J1538" s="85"/>
      <c r="K1538" s="79"/>
      <c r="L1538" s="79"/>
      <c r="M1538" s="78"/>
      <c r="N1538" s="73">
        <v>823203.85</v>
      </c>
      <c r="O1538" s="68" t="s">
        <v>1901</v>
      </c>
      <c r="P1538" s="68">
        <v>2</v>
      </c>
      <c r="Q1538" s="95" t="s">
        <v>2204</v>
      </c>
      <c r="R1538" s="354"/>
      <c r="S1538" s="123">
        <v>0.95</v>
      </c>
      <c r="T1538" s="322" t="s">
        <v>3404</v>
      </c>
      <c r="U1538" s="322"/>
      <c r="V1538" s="322" t="s">
        <v>3414</v>
      </c>
      <c r="W1538" s="322" t="s">
        <v>3414</v>
      </c>
      <c r="X1538" s="322" t="s">
        <v>3373</v>
      </c>
      <c r="Y1538" s="322" t="s">
        <v>3406</v>
      </c>
      <c r="Z1538" s="322" t="s">
        <v>3407</v>
      </c>
      <c r="AA1538" s="322" t="s">
        <v>3408</v>
      </c>
      <c r="AB1538" s="322" t="s">
        <v>3409</v>
      </c>
      <c r="AC1538" s="323" t="s">
        <v>3410</v>
      </c>
      <c r="AD1538" s="324">
        <v>812381.19</v>
      </c>
      <c r="AE1538" s="113">
        <f t="shared" si="246"/>
        <v>0</v>
      </c>
      <c r="AF1538" s="74">
        <f t="shared" si="247"/>
        <v>0</v>
      </c>
      <c r="AG1538" s="74">
        <f t="shared" si="248"/>
        <v>0</v>
      </c>
      <c r="AH1538" s="74">
        <f t="shared" si="249"/>
        <v>1</v>
      </c>
      <c r="AI1538" s="74">
        <f t="shared" si="250"/>
        <v>0</v>
      </c>
      <c r="AJ1538" s="74">
        <f t="shared" si="251"/>
        <v>0</v>
      </c>
      <c r="AK1538" s="74">
        <f t="shared" si="252"/>
        <v>0</v>
      </c>
      <c r="AL1538" s="74">
        <f t="shared" si="253"/>
        <v>0</v>
      </c>
      <c r="AM1538" s="74">
        <f t="shared" si="254"/>
        <v>1</v>
      </c>
      <c r="AN1538" s="74">
        <f t="shared" si="255"/>
        <v>0</v>
      </c>
      <c r="AP1538"/>
    </row>
    <row r="1539" spans="1:42" ht="15.95" hidden="1" customHeight="1">
      <c r="A1539" s="75" t="s">
        <v>1297</v>
      </c>
      <c r="B1539" s="75" t="s">
        <v>1298</v>
      </c>
      <c r="C1539" s="75">
        <v>117876</v>
      </c>
      <c r="D1539" s="70" t="s">
        <v>2689</v>
      </c>
      <c r="E1539" s="76" t="s">
        <v>1300</v>
      </c>
      <c r="F1539" s="77">
        <v>6</v>
      </c>
      <c r="G1539" s="78"/>
      <c r="H1539" s="85">
        <v>1</v>
      </c>
      <c r="I1539" s="85"/>
      <c r="J1539" s="85"/>
      <c r="K1539" s="79"/>
      <c r="L1539" s="79"/>
      <c r="M1539" s="78"/>
      <c r="N1539" s="73">
        <v>1289994.3500000001</v>
      </c>
      <c r="O1539" s="68" t="s">
        <v>1901</v>
      </c>
      <c r="P1539" s="68">
        <v>2</v>
      </c>
      <c r="Q1539" s="95" t="s">
        <v>2204</v>
      </c>
      <c r="R1539" s="354"/>
      <c r="S1539" s="123">
        <v>0.95</v>
      </c>
      <c r="T1539" s="322" t="s">
        <v>3404</v>
      </c>
      <c r="U1539" s="322"/>
      <c r="V1539" s="322" t="s">
        <v>3414</v>
      </c>
      <c r="W1539" s="322" t="s">
        <v>3414</v>
      </c>
      <c r="X1539" s="322" t="s">
        <v>3373</v>
      </c>
      <c r="Y1539" s="322" t="s">
        <v>3406</v>
      </c>
      <c r="Z1539" s="322" t="s">
        <v>3407</v>
      </c>
      <c r="AA1539" s="322" t="s">
        <v>3408</v>
      </c>
      <c r="AB1539" s="322" t="s">
        <v>3409</v>
      </c>
      <c r="AC1539" s="323" t="s">
        <v>3410</v>
      </c>
      <c r="AD1539" s="324">
        <v>1279684.23</v>
      </c>
      <c r="AE1539" s="113">
        <f t="shared" si="246"/>
        <v>0</v>
      </c>
      <c r="AF1539" s="74">
        <f t="shared" si="247"/>
        <v>0</v>
      </c>
      <c r="AG1539" s="74">
        <f t="shared" si="248"/>
        <v>0</v>
      </c>
      <c r="AH1539" s="74">
        <f t="shared" si="249"/>
        <v>1</v>
      </c>
      <c r="AI1539" s="74">
        <f t="shared" si="250"/>
        <v>0</v>
      </c>
      <c r="AJ1539" s="74">
        <f t="shared" si="251"/>
        <v>0</v>
      </c>
      <c r="AK1539" s="74">
        <f t="shared" si="252"/>
        <v>0</v>
      </c>
      <c r="AL1539" s="74">
        <f t="shared" si="253"/>
        <v>0</v>
      </c>
      <c r="AM1539" s="74">
        <f t="shared" si="254"/>
        <v>1</v>
      </c>
      <c r="AN1539" s="74">
        <f t="shared" si="255"/>
        <v>0</v>
      </c>
      <c r="AP1539"/>
    </row>
    <row r="1540" spans="1:42" ht="15.95" hidden="1" customHeight="1">
      <c r="A1540" s="75" t="s">
        <v>1297</v>
      </c>
      <c r="B1540" s="75" t="s">
        <v>1298</v>
      </c>
      <c r="C1540" s="75">
        <v>117877</v>
      </c>
      <c r="D1540" s="70" t="s">
        <v>2690</v>
      </c>
      <c r="E1540" s="76" t="s">
        <v>1300</v>
      </c>
      <c r="F1540" s="77">
        <v>6</v>
      </c>
      <c r="G1540" s="78"/>
      <c r="H1540" s="85">
        <v>1</v>
      </c>
      <c r="I1540" s="85"/>
      <c r="J1540" s="85"/>
      <c r="K1540" s="79"/>
      <c r="L1540" s="79"/>
      <c r="M1540" s="78"/>
      <c r="N1540" s="73">
        <v>524506.15</v>
      </c>
      <c r="O1540" s="68" t="s">
        <v>1901</v>
      </c>
      <c r="P1540" s="68">
        <v>2</v>
      </c>
      <c r="Q1540" s="95" t="s">
        <v>2378</v>
      </c>
      <c r="R1540" s="354"/>
      <c r="S1540" s="123">
        <v>1</v>
      </c>
      <c r="T1540" s="322" t="s">
        <v>3411</v>
      </c>
      <c r="U1540" s="322"/>
      <c r="V1540" s="322" t="s">
        <v>3412</v>
      </c>
      <c r="W1540" s="322" t="s">
        <v>3412</v>
      </c>
      <c r="X1540" s="322" t="s">
        <v>3373</v>
      </c>
      <c r="Y1540" s="322" t="s">
        <v>3406</v>
      </c>
      <c r="Z1540" s="322" t="s">
        <v>3407</v>
      </c>
      <c r="AA1540" s="322" t="s">
        <v>3408</v>
      </c>
      <c r="AB1540" s="322" t="s">
        <v>3413</v>
      </c>
      <c r="AC1540" s="323" t="s">
        <v>3377</v>
      </c>
      <c r="AD1540" s="324">
        <v>518045.22</v>
      </c>
      <c r="AE1540" s="113">
        <f t="shared" si="246"/>
        <v>0</v>
      </c>
      <c r="AF1540" s="74">
        <f t="shared" si="247"/>
        <v>0</v>
      </c>
      <c r="AG1540" s="74">
        <f t="shared" si="248"/>
        <v>0</v>
      </c>
      <c r="AH1540" s="74">
        <f t="shared" si="249"/>
        <v>0</v>
      </c>
      <c r="AI1540" s="74">
        <f t="shared" si="250"/>
        <v>1</v>
      </c>
      <c r="AJ1540" s="74">
        <f t="shared" si="251"/>
        <v>0</v>
      </c>
      <c r="AK1540" s="74">
        <f t="shared" si="252"/>
        <v>0</v>
      </c>
      <c r="AL1540" s="74">
        <f t="shared" si="253"/>
        <v>0</v>
      </c>
      <c r="AM1540" s="74">
        <f t="shared" si="254"/>
        <v>0</v>
      </c>
      <c r="AN1540" s="74">
        <f t="shared" si="255"/>
        <v>1</v>
      </c>
      <c r="AP1540"/>
    </row>
    <row r="1541" spans="1:42" ht="15.95" hidden="1" customHeight="1">
      <c r="A1541" s="75" t="s">
        <v>1297</v>
      </c>
      <c r="B1541" s="75" t="s">
        <v>1298</v>
      </c>
      <c r="C1541" s="75">
        <v>117880</v>
      </c>
      <c r="D1541" s="70" t="s">
        <v>2691</v>
      </c>
      <c r="E1541" s="76" t="s">
        <v>1300</v>
      </c>
      <c r="F1541" s="77">
        <v>6</v>
      </c>
      <c r="G1541" s="78"/>
      <c r="H1541" s="85">
        <v>1</v>
      </c>
      <c r="I1541" s="85"/>
      <c r="J1541" s="85"/>
      <c r="K1541" s="79"/>
      <c r="L1541" s="79"/>
      <c r="M1541" s="78"/>
      <c r="N1541" s="73">
        <v>1121839.6200000001</v>
      </c>
      <c r="O1541" s="68" t="s">
        <v>1901</v>
      </c>
      <c r="P1541" s="68">
        <v>2</v>
      </c>
      <c r="Q1541" s="95" t="s">
        <v>2204</v>
      </c>
      <c r="R1541" s="354"/>
      <c r="S1541" s="123">
        <v>0.95</v>
      </c>
      <c r="T1541" s="322" t="s">
        <v>3404</v>
      </c>
      <c r="U1541" s="322"/>
      <c r="V1541" s="322" t="s">
        <v>3405</v>
      </c>
      <c r="W1541" s="322" t="s">
        <v>3405</v>
      </c>
      <c r="X1541" s="322" t="s">
        <v>3373</v>
      </c>
      <c r="Y1541" s="322" t="s">
        <v>3406</v>
      </c>
      <c r="Z1541" s="322" t="s">
        <v>3407</v>
      </c>
      <c r="AA1541" s="322" t="s">
        <v>3408</v>
      </c>
      <c r="AB1541" s="322" t="s">
        <v>3409</v>
      </c>
      <c r="AC1541" s="323" t="s">
        <v>3410</v>
      </c>
      <c r="AD1541" s="324">
        <v>1111632.05</v>
      </c>
      <c r="AE1541" s="113">
        <f t="shared" si="246"/>
        <v>0</v>
      </c>
      <c r="AF1541" s="74">
        <f t="shared" si="247"/>
        <v>0</v>
      </c>
      <c r="AG1541" s="74">
        <f t="shared" si="248"/>
        <v>0</v>
      </c>
      <c r="AH1541" s="74">
        <f t="shared" si="249"/>
        <v>1</v>
      </c>
      <c r="AI1541" s="74">
        <f t="shared" si="250"/>
        <v>0</v>
      </c>
      <c r="AJ1541" s="74">
        <f t="shared" si="251"/>
        <v>0</v>
      </c>
      <c r="AK1541" s="74">
        <f t="shared" si="252"/>
        <v>0</v>
      </c>
      <c r="AL1541" s="74">
        <f t="shared" si="253"/>
        <v>0</v>
      </c>
      <c r="AM1541" s="74">
        <f t="shared" si="254"/>
        <v>1</v>
      </c>
      <c r="AN1541" s="74">
        <f t="shared" si="255"/>
        <v>0</v>
      </c>
      <c r="AP1541"/>
    </row>
    <row r="1542" spans="1:42" ht="15.95" hidden="1" customHeight="1">
      <c r="A1542" s="75" t="s">
        <v>1297</v>
      </c>
      <c r="B1542" s="75" t="s">
        <v>1298</v>
      </c>
      <c r="C1542" s="75">
        <v>117864</v>
      </c>
      <c r="D1542" s="70" t="s">
        <v>2692</v>
      </c>
      <c r="E1542" s="76" t="s">
        <v>1300</v>
      </c>
      <c r="F1542" s="77">
        <v>6</v>
      </c>
      <c r="G1542" s="78"/>
      <c r="H1542" s="85">
        <v>1</v>
      </c>
      <c r="I1542" s="85"/>
      <c r="J1542" s="85"/>
      <c r="K1542" s="79"/>
      <c r="L1542" s="79"/>
      <c r="M1542" s="78"/>
      <c r="N1542" s="73">
        <v>886082.7</v>
      </c>
      <c r="O1542" s="68" t="s">
        <v>1901</v>
      </c>
      <c r="P1542" s="68">
        <v>2</v>
      </c>
      <c r="Q1542" s="95" t="s">
        <v>2204</v>
      </c>
      <c r="R1542" s="354"/>
      <c r="S1542" s="123">
        <v>0.95</v>
      </c>
      <c r="T1542" s="322" t="s">
        <v>3404</v>
      </c>
      <c r="U1542" s="322"/>
      <c r="V1542" s="322" t="s">
        <v>3405</v>
      </c>
      <c r="W1542" s="322" t="s">
        <v>3405</v>
      </c>
      <c r="X1542" s="322" t="s">
        <v>3373</v>
      </c>
      <c r="Y1542" s="322" t="s">
        <v>3406</v>
      </c>
      <c r="Z1542" s="322" t="s">
        <v>3407</v>
      </c>
      <c r="AA1542" s="322" t="s">
        <v>3408</v>
      </c>
      <c r="AB1542" s="322" t="s">
        <v>3409</v>
      </c>
      <c r="AC1542" s="323" t="s">
        <v>3410</v>
      </c>
      <c r="AD1542" s="324">
        <v>874897.42</v>
      </c>
      <c r="AE1542" s="113">
        <f t="shared" si="246"/>
        <v>0</v>
      </c>
      <c r="AF1542" s="74">
        <f t="shared" si="247"/>
        <v>0</v>
      </c>
      <c r="AG1542" s="74">
        <f t="shared" si="248"/>
        <v>0</v>
      </c>
      <c r="AH1542" s="74">
        <f t="shared" si="249"/>
        <v>1</v>
      </c>
      <c r="AI1542" s="74">
        <f t="shared" si="250"/>
        <v>0</v>
      </c>
      <c r="AJ1542" s="74">
        <f t="shared" si="251"/>
        <v>0</v>
      </c>
      <c r="AK1542" s="74">
        <f t="shared" si="252"/>
        <v>0</v>
      </c>
      <c r="AL1542" s="74">
        <f t="shared" si="253"/>
        <v>0</v>
      </c>
      <c r="AM1542" s="74">
        <f t="shared" si="254"/>
        <v>1</v>
      </c>
      <c r="AN1542" s="74">
        <f t="shared" si="255"/>
        <v>0</v>
      </c>
      <c r="AP1542"/>
    </row>
    <row r="1543" spans="1:42" ht="15.95" hidden="1" customHeight="1">
      <c r="A1543" s="75" t="s">
        <v>1297</v>
      </c>
      <c r="B1543" s="75" t="s">
        <v>1298</v>
      </c>
      <c r="C1543" s="75">
        <v>117848</v>
      </c>
      <c r="D1543" s="70" t="s">
        <v>2693</v>
      </c>
      <c r="E1543" s="76" t="s">
        <v>1300</v>
      </c>
      <c r="F1543" s="77">
        <v>6</v>
      </c>
      <c r="G1543" s="78"/>
      <c r="H1543" s="85">
        <v>1</v>
      </c>
      <c r="I1543" s="85"/>
      <c r="J1543" s="85"/>
      <c r="K1543" s="79"/>
      <c r="L1543" s="79"/>
      <c r="M1543" s="78"/>
      <c r="N1543" s="73">
        <v>739363.37</v>
      </c>
      <c r="O1543" s="68" t="s">
        <v>1901</v>
      </c>
      <c r="P1543" s="68">
        <v>2</v>
      </c>
      <c r="Q1543" s="95" t="s">
        <v>2204</v>
      </c>
      <c r="R1543" s="354"/>
      <c r="S1543" s="123">
        <v>0.95</v>
      </c>
      <c r="T1543" s="322" t="s">
        <v>3404</v>
      </c>
      <c r="U1543" s="322"/>
      <c r="V1543" s="322" t="s">
        <v>3414</v>
      </c>
      <c r="W1543" s="322" t="s">
        <v>3414</v>
      </c>
      <c r="X1543" s="322" t="s">
        <v>3373</v>
      </c>
      <c r="Y1543" s="322" t="s">
        <v>3406</v>
      </c>
      <c r="Z1543" s="322" t="s">
        <v>3407</v>
      </c>
      <c r="AA1543" s="322" t="s">
        <v>3408</v>
      </c>
      <c r="AB1543" s="322" t="s">
        <v>3409</v>
      </c>
      <c r="AC1543" s="323" t="s">
        <v>3410</v>
      </c>
      <c r="AD1543" s="324">
        <v>730730.71</v>
      </c>
      <c r="AE1543" s="113">
        <f t="shared" si="246"/>
        <v>0</v>
      </c>
      <c r="AF1543" s="74">
        <f t="shared" si="247"/>
        <v>0</v>
      </c>
      <c r="AG1543" s="74">
        <f t="shared" si="248"/>
        <v>0</v>
      </c>
      <c r="AH1543" s="74">
        <f t="shared" si="249"/>
        <v>1</v>
      </c>
      <c r="AI1543" s="74">
        <f t="shared" si="250"/>
        <v>0</v>
      </c>
      <c r="AJ1543" s="74">
        <f t="shared" si="251"/>
        <v>0</v>
      </c>
      <c r="AK1543" s="74">
        <f t="shared" si="252"/>
        <v>0</v>
      </c>
      <c r="AL1543" s="74">
        <f t="shared" si="253"/>
        <v>0</v>
      </c>
      <c r="AM1543" s="74">
        <f t="shared" si="254"/>
        <v>1</v>
      </c>
      <c r="AN1543" s="74">
        <f t="shared" si="255"/>
        <v>0</v>
      </c>
      <c r="AP1543"/>
    </row>
    <row r="1544" spans="1:42" ht="15.75" hidden="1">
      <c r="A1544" s="75" t="s">
        <v>1297</v>
      </c>
      <c r="B1544" s="75" t="s">
        <v>1472</v>
      </c>
      <c r="C1544" s="75">
        <v>302780</v>
      </c>
      <c r="D1544" s="76" t="s">
        <v>2694</v>
      </c>
      <c r="E1544" s="76" t="s">
        <v>1474</v>
      </c>
      <c r="F1544" s="77">
        <v>3</v>
      </c>
      <c r="G1544" s="78"/>
      <c r="H1544" s="85">
        <v>1</v>
      </c>
      <c r="I1544" s="85"/>
      <c r="J1544" s="85"/>
      <c r="K1544" s="79"/>
      <c r="L1544" s="79"/>
      <c r="M1544" s="78"/>
      <c r="N1544" s="73">
        <v>4612008.25</v>
      </c>
      <c r="O1544" s="68" t="s">
        <v>1901</v>
      </c>
      <c r="P1544" s="68">
        <v>2</v>
      </c>
      <c r="Q1544" s="163" t="s">
        <v>2204</v>
      </c>
      <c r="R1544" s="354"/>
      <c r="S1544" s="123">
        <v>0.7</v>
      </c>
      <c r="T1544" s="95"/>
      <c r="U1544" s="95"/>
      <c r="V1544" s="95"/>
      <c r="W1544" s="95"/>
      <c r="X1544" s="95"/>
      <c r="Y1544" s="95"/>
      <c r="Z1544" s="95"/>
      <c r="AA1544" s="95"/>
      <c r="AB1544" s="95"/>
      <c r="AC1544" s="95"/>
      <c r="AD1544" s="95"/>
      <c r="AE1544" s="113">
        <f t="shared" si="246"/>
        <v>0</v>
      </c>
      <c r="AF1544" s="74">
        <f t="shared" si="247"/>
        <v>0</v>
      </c>
      <c r="AG1544" s="74">
        <f t="shared" si="248"/>
        <v>0</v>
      </c>
      <c r="AH1544" s="74">
        <f t="shared" si="249"/>
        <v>1</v>
      </c>
      <c r="AI1544" s="74">
        <f t="shared" si="250"/>
        <v>0</v>
      </c>
      <c r="AJ1544" s="74">
        <f t="shared" si="251"/>
        <v>0</v>
      </c>
      <c r="AK1544" s="74">
        <f t="shared" si="252"/>
        <v>0</v>
      </c>
      <c r="AL1544" s="74">
        <f t="shared" si="253"/>
        <v>0</v>
      </c>
      <c r="AM1544" s="74">
        <f t="shared" si="254"/>
        <v>1</v>
      </c>
      <c r="AN1544" s="74">
        <f t="shared" si="255"/>
        <v>0</v>
      </c>
      <c r="AP1544"/>
    </row>
    <row r="1545" spans="1:42" ht="15.75" hidden="1">
      <c r="A1545" s="75" t="s">
        <v>1311</v>
      </c>
      <c r="B1545" s="75" t="s">
        <v>2695</v>
      </c>
      <c r="C1545" s="75">
        <v>500407</v>
      </c>
      <c r="D1545" s="76" t="s">
        <v>2696</v>
      </c>
      <c r="E1545" s="76" t="s">
        <v>2697</v>
      </c>
      <c r="F1545" s="77">
        <v>4</v>
      </c>
      <c r="G1545" s="78"/>
      <c r="H1545" s="85">
        <v>1</v>
      </c>
      <c r="I1545" s="85"/>
      <c r="J1545" s="85"/>
      <c r="K1545" s="79"/>
      <c r="L1545" s="79"/>
      <c r="M1545" s="78"/>
      <c r="N1545" s="73">
        <v>2041601.49</v>
      </c>
      <c r="O1545" s="68" t="s">
        <v>1901</v>
      </c>
      <c r="P1545" s="68">
        <v>2</v>
      </c>
      <c r="Q1545" s="95" t="s">
        <v>2378</v>
      </c>
      <c r="R1545" s="354">
        <v>1</v>
      </c>
      <c r="S1545" s="123">
        <v>1</v>
      </c>
      <c r="T1545" s="95"/>
      <c r="U1545" s="95"/>
      <c r="V1545" s="95"/>
      <c r="W1545" s="95"/>
      <c r="X1545" s="95"/>
      <c r="Y1545" s="95"/>
      <c r="Z1545" s="95"/>
      <c r="AA1545" s="95"/>
      <c r="AB1545" s="95"/>
      <c r="AC1545" s="95"/>
      <c r="AD1545" s="95"/>
      <c r="AE1545" s="113">
        <f t="shared" si="246"/>
        <v>0</v>
      </c>
      <c r="AF1545" s="74">
        <f t="shared" si="247"/>
        <v>0</v>
      </c>
      <c r="AG1545" s="74">
        <f t="shared" si="248"/>
        <v>0</v>
      </c>
      <c r="AH1545" s="74">
        <f t="shared" si="249"/>
        <v>0</v>
      </c>
      <c r="AI1545" s="74">
        <f t="shared" si="250"/>
        <v>1</v>
      </c>
      <c r="AJ1545" s="74">
        <f t="shared" si="251"/>
        <v>0</v>
      </c>
      <c r="AK1545" s="74">
        <f t="shared" si="252"/>
        <v>0</v>
      </c>
      <c r="AL1545" s="74">
        <f t="shared" si="253"/>
        <v>0</v>
      </c>
      <c r="AM1545" s="74">
        <f t="shared" si="254"/>
        <v>0</v>
      </c>
      <c r="AN1545" s="74">
        <f t="shared" si="255"/>
        <v>1</v>
      </c>
      <c r="AP1545"/>
    </row>
    <row r="1546" spans="1:42" ht="15.75" hidden="1">
      <c r="A1546" s="75" t="s">
        <v>1311</v>
      </c>
      <c r="B1546" s="75" t="s">
        <v>1731</v>
      </c>
      <c r="C1546" s="75">
        <v>302873</v>
      </c>
      <c r="D1546" s="76" t="s">
        <v>2698</v>
      </c>
      <c r="E1546" s="76" t="s">
        <v>739</v>
      </c>
      <c r="F1546" s="77">
        <v>2</v>
      </c>
      <c r="G1546" s="78"/>
      <c r="H1546" s="85">
        <v>1</v>
      </c>
      <c r="I1546" s="85"/>
      <c r="J1546" s="85"/>
      <c r="K1546" s="79"/>
      <c r="L1546" s="79"/>
      <c r="M1546" s="78"/>
      <c r="N1546" s="73">
        <v>1740854.71</v>
      </c>
      <c r="O1546" s="68" t="s">
        <v>1901</v>
      </c>
      <c r="P1546" s="68">
        <v>2</v>
      </c>
      <c r="Q1546" s="95" t="s">
        <v>2378</v>
      </c>
      <c r="R1546" s="100">
        <v>0.95</v>
      </c>
      <c r="S1546" s="100">
        <v>1</v>
      </c>
      <c r="T1546" s="95"/>
      <c r="U1546" s="95"/>
      <c r="V1546" s="95"/>
      <c r="W1546" s="95"/>
      <c r="X1546" s="95"/>
      <c r="Y1546" s="95"/>
      <c r="Z1546" s="95"/>
      <c r="AA1546" s="95"/>
      <c r="AB1546" s="95"/>
      <c r="AC1546" s="283" t="s">
        <v>3459</v>
      </c>
      <c r="AD1546" s="134">
        <v>1455092.1</v>
      </c>
      <c r="AE1546" s="113">
        <f t="shared" si="246"/>
        <v>0</v>
      </c>
      <c r="AF1546" s="74">
        <f t="shared" si="247"/>
        <v>0</v>
      </c>
      <c r="AG1546" s="74">
        <f t="shared" si="248"/>
        <v>0</v>
      </c>
      <c r="AH1546" s="74">
        <f t="shared" si="249"/>
        <v>0</v>
      </c>
      <c r="AI1546" s="74">
        <f t="shared" si="250"/>
        <v>1</v>
      </c>
      <c r="AJ1546" s="74">
        <f t="shared" si="251"/>
        <v>0</v>
      </c>
      <c r="AK1546" s="74">
        <f t="shared" si="252"/>
        <v>0</v>
      </c>
      <c r="AL1546" s="74">
        <f t="shared" si="253"/>
        <v>0</v>
      </c>
      <c r="AM1546" s="74">
        <f t="shared" si="254"/>
        <v>0</v>
      </c>
      <c r="AN1546" s="74">
        <f t="shared" si="255"/>
        <v>1</v>
      </c>
      <c r="AP1546"/>
    </row>
    <row r="1547" spans="1:42" ht="15.75" hidden="1">
      <c r="A1547" s="75" t="s">
        <v>1311</v>
      </c>
      <c r="B1547" s="75" t="s">
        <v>1731</v>
      </c>
      <c r="C1547" s="75">
        <v>302855</v>
      </c>
      <c r="D1547" s="76" t="s">
        <v>2699</v>
      </c>
      <c r="E1547" s="76" t="s">
        <v>2700</v>
      </c>
      <c r="F1547" s="77">
        <v>3</v>
      </c>
      <c r="G1547" s="78"/>
      <c r="H1547" s="85">
        <v>1</v>
      </c>
      <c r="I1547" s="85"/>
      <c r="J1547" s="85"/>
      <c r="K1547" s="79"/>
      <c r="L1547" s="79"/>
      <c r="M1547" s="78"/>
      <c r="N1547" s="73">
        <v>995481.66</v>
      </c>
      <c r="O1547" s="68" t="s">
        <v>1901</v>
      </c>
      <c r="P1547" s="68">
        <v>2</v>
      </c>
      <c r="Q1547" s="283" t="s">
        <v>2378</v>
      </c>
      <c r="R1547" s="100">
        <v>0.95</v>
      </c>
      <c r="S1547" s="100">
        <v>1</v>
      </c>
      <c r="T1547" s="95"/>
      <c r="U1547" s="95"/>
      <c r="V1547" s="95"/>
      <c r="W1547" s="95"/>
      <c r="X1547" s="95"/>
      <c r="Y1547" s="95"/>
      <c r="Z1547" s="95"/>
      <c r="AA1547" s="95"/>
      <c r="AB1547" s="95"/>
      <c r="AC1547" s="283" t="s">
        <v>3459</v>
      </c>
      <c r="AD1547" s="134">
        <v>855231.3</v>
      </c>
      <c r="AE1547" s="113">
        <f t="shared" si="246"/>
        <v>0</v>
      </c>
      <c r="AF1547" s="74">
        <f t="shared" si="247"/>
        <v>0</v>
      </c>
      <c r="AG1547" s="74">
        <f t="shared" si="248"/>
        <v>0</v>
      </c>
      <c r="AH1547" s="74">
        <f t="shared" si="249"/>
        <v>0</v>
      </c>
      <c r="AI1547" s="74">
        <f t="shared" si="250"/>
        <v>1</v>
      </c>
      <c r="AJ1547" s="74">
        <f t="shared" si="251"/>
        <v>0</v>
      </c>
      <c r="AK1547" s="74">
        <f t="shared" si="252"/>
        <v>0</v>
      </c>
      <c r="AL1547" s="74">
        <f t="shared" si="253"/>
        <v>0</v>
      </c>
      <c r="AM1547" s="74">
        <f t="shared" si="254"/>
        <v>0</v>
      </c>
      <c r="AN1547" s="74">
        <f t="shared" si="255"/>
        <v>1</v>
      </c>
      <c r="AP1547"/>
    </row>
    <row r="1548" spans="1:42" ht="15.75" hidden="1">
      <c r="A1548" s="75" t="s">
        <v>1311</v>
      </c>
      <c r="B1548" s="75" t="s">
        <v>1731</v>
      </c>
      <c r="C1548" s="75">
        <v>302849</v>
      </c>
      <c r="D1548" s="76" t="s">
        <v>2701</v>
      </c>
      <c r="E1548" s="76" t="s">
        <v>2702</v>
      </c>
      <c r="F1548" s="77">
        <v>3</v>
      </c>
      <c r="G1548" s="78"/>
      <c r="H1548" s="85">
        <v>1</v>
      </c>
      <c r="I1548" s="85"/>
      <c r="J1548" s="85"/>
      <c r="K1548" s="79"/>
      <c r="L1548" s="79"/>
      <c r="M1548" s="78"/>
      <c r="N1548" s="73">
        <v>1023687.84</v>
      </c>
      <c r="O1548" s="68" t="s">
        <v>1901</v>
      </c>
      <c r="P1548" s="68">
        <v>2</v>
      </c>
      <c r="Q1548" s="283" t="s">
        <v>2378</v>
      </c>
      <c r="R1548" s="100">
        <v>0.95</v>
      </c>
      <c r="S1548" s="100">
        <v>1</v>
      </c>
      <c r="T1548" s="95"/>
      <c r="U1548" s="95"/>
      <c r="V1548" s="95"/>
      <c r="W1548" s="95"/>
      <c r="X1548" s="95"/>
      <c r="Y1548" s="95"/>
      <c r="Z1548" s="95"/>
      <c r="AA1548" s="95"/>
      <c r="AB1548" s="95"/>
      <c r="AC1548" s="283" t="s">
        <v>3459</v>
      </c>
      <c r="AD1548" s="134">
        <v>834545.25</v>
      </c>
      <c r="AE1548" s="113">
        <f t="shared" si="246"/>
        <v>0</v>
      </c>
      <c r="AF1548" s="74">
        <f t="shared" si="247"/>
        <v>0</v>
      </c>
      <c r="AG1548" s="74">
        <f t="shared" si="248"/>
        <v>0</v>
      </c>
      <c r="AH1548" s="74">
        <f t="shared" si="249"/>
        <v>0</v>
      </c>
      <c r="AI1548" s="74">
        <f t="shared" si="250"/>
        <v>1</v>
      </c>
      <c r="AJ1548" s="74">
        <f t="shared" si="251"/>
        <v>0</v>
      </c>
      <c r="AK1548" s="74">
        <f t="shared" si="252"/>
        <v>0</v>
      </c>
      <c r="AL1548" s="74">
        <f t="shared" si="253"/>
        <v>0</v>
      </c>
      <c r="AM1548" s="74">
        <f t="shared" si="254"/>
        <v>0</v>
      </c>
      <c r="AN1548" s="74">
        <f t="shared" si="255"/>
        <v>1</v>
      </c>
      <c r="AP1548"/>
    </row>
    <row r="1549" spans="1:42" ht="15.75" hidden="1">
      <c r="A1549" s="75" t="s">
        <v>1311</v>
      </c>
      <c r="B1549" s="75" t="s">
        <v>1699</v>
      </c>
      <c r="C1549" s="75">
        <v>303049</v>
      </c>
      <c r="D1549" s="76" t="s">
        <v>2703</v>
      </c>
      <c r="E1549" s="76" t="s">
        <v>541</v>
      </c>
      <c r="F1549" s="77">
        <v>1</v>
      </c>
      <c r="G1549" s="78"/>
      <c r="H1549" s="85">
        <v>1</v>
      </c>
      <c r="I1549" s="85"/>
      <c r="J1549" s="85"/>
      <c r="K1549" s="79"/>
      <c r="L1549" s="79"/>
      <c r="M1549" s="78"/>
      <c r="N1549" s="73">
        <v>1133120.6299999999</v>
      </c>
      <c r="O1549" s="68" t="s">
        <v>1901</v>
      </c>
      <c r="P1549" s="68">
        <v>2</v>
      </c>
      <c r="Q1549" s="95" t="s">
        <v>2378</v>
      </c>
      <c r="R1549" s="123">
        <v>1</v>
      </c>
      <c r="S1549" s="123">
        <v>1</v>
      </c>
      <c r="T1549" s="95"/>
      <c r="U1549" s="95"/>
      <c r="V1549" s="95"/>
      <c r="W1549" s="95"/>
      <c r="X1549" s="95"/>
      <c r="Y1549" s="95"/>
      <c r="Z1549" s="95"/>
      <c r="AA1549" s="95"/>
      <c r="AB1549" s="95"/>
      <c r="AC1549" s="283" t="s">
        <v>3073</v>
      </c>
      <c r="AD1549" s="95"/>
      <c r="AE1549" s="113">
        <f t="shared" si="246"/>
        <v>0</v>
      </c>
      <c r="AF1549" s="74">
        <f t="shared" si="247"/>
        <v>0</v>
      </c>
      <c r="AG1549" s="74">
        <f t="shared" si="248"/>
        <v>0</v>
      </c>
      <c r="AH1549" s="74">
        <f t="shared" si="249"/>
        <v>0</v>
      </c>
      <c r="AI1549" s="74">
        <f t="shared" si="250"/>
        <v>1</v>
      </c>
      <c r="AJ1549" s="74">
        <f t="shared" si="251"/>
        <v>0</v>
      </c>
      <c r="AK1549" s="74">
        <f t="shared" si="252"/>
        <v>0</v>
      </c>
      <c r="AL1549" s="74">
        <f t="shared" si="253"/>
        <v>0</v>
      </c>
      <c r="AM1549" s="74">
        <f t="shared" si="254"/>
        <v>0</v>
      </c>
      <c r="AN1549" s="74">
        <f t="shared" si="255"/>
        <v>1</v>
      </c>
      <c r="AP1549" s="359" t="s">
        <v>3548</v>
      </c>
    </row>
    <row r="1550" spans="1:42" ht="15.75" hidden="1">
      <c r="A1550" s="75" t="s">
        <v>1311</v>
      </c>
      <c r="B1550" s="75" t="s">
        <v>1699</v>
      </c>
      <c r="C1550" s="75">
        <v>303022</v>
      </c>
      <c r="D1550" s="76" t="s">
        <v>2704</v>
      </c>
      <c r="E1550" s="76" t="s">
        <v>2705</v>
      </c>
      <c r="F1550" s="77">
        <v>1</v>
      </c>
      <c r="G1550" s="78" t="s">
        <v>2706</v>
      </c>
      <c r="H1550" s="85">
        <v>1</v>
      </c>
      <c r="I1550" s="85"/>
      <c r="J1550" s="85"/>
      <c r="K1550" s="79"/>
      <c r="L1550" s="79"/>
      <c r="M1550" s="78"/>
      <c r="N1550" s="73">
        <v>955332.52</v>
      </c>
      <c r="O1550" s="68" t="s">
        <v>1901</v>
      </c>
      <c r="P1550" s="68">
        <v>2</v>
      </c>
      <c r="Q1550" s="95" t="s">
        <v>2378</v>
      </c>
      <c r="R1550" s="123">
        <v>1</v>
      </c>
      <c r="S1550" s="123">
        <v>1</v>
      </c>
      <c r="T1550" s="95"/>
      <c r="U1550" s="95"/>
      <c r="V1550" s="95"/>
      <c r="W1550" s="95"/>
      <c r="X1550" s="95"/>
      <c r="Y1550" s="95"/>
      <c r="Z1550" s="95"/>
      <c r="AA1550" s="95"/>
      <c r="AB1550" s="95"/>
      <c r="AC1550" s="283" t="s">
        <v>3073</v>
      </c>
      <c r="AD1550" s="95"/>
      <c r="AE1550" s="113">
        <f t="shared" si="246"/>
        <v>0</v>
      </c>
      <c r="AF1550" s="74">
        <f t="shared" si="247"/>
        <v>0</v>
      </c>
      <c r="AG1550" s="74">
        <f t="shared" si="248"/>
        <v>0</v>
      </c>
      <c r="AH1550" s="74">
        <f t="shared" si="249"/>
        <v>0</v>
      </c>
      <c r="AI1550" s="74">
        <f t="shared" si="250"/>
        <v>1</v>
      </c>
      <c r="AJ1550" s="74">
        <f t="shared" si="251"/>
        <v>0</v>
      </c>
      <c r="AK1550" s="74">
        <f t="shared" si="252"/>
        <v>0</v>
      </c>
      <c r="AL1550" s="74">
        <f t="shared" si="253"/>
        <v>0</v>
      </c>
      <c r="AM1550" s="74">
        <f t="shared" si="254"/>
        <v>0</v>
      </c>
      <c r="AN1550" s="74">
        <f t="shared" si="255"/>
        <v>1</v>
      </c>
      <c r="AP1550" s="359" t="s">
        <v>3548</v>
      </c>
    </row>
    <row r="1551" spans="1:42" ht="15.75" hidden="1">
      <c r="A1551" s="75" t="s">
        <v>1311</v>
      </c>
      <c r="B1551" s="75" t="s">
        <v>1699</v>
      </c>
      <c r="C1551" s="75">
        <v>303018</v>
      </c>
      <c r="D1551" s="76" t="s">
        <v>2707</v>
      </c>
      <c r="E1551" s="76" t="s">
        <v>2708</v>
      </c>
      <c r="F1551" s="77">
        <v>2</v>
      </c>
      <c r="G1551" s="78"/>
      <c r="H1551" s="85">
        <v>1</v>
      </c>
      <c r="I1551" s="85"/>
      <c r="J1551" s="85"/>
      <c r="K1551" s="79"/>
      <c r="L1551" s="79"/>
      <c r="M1551" s="78"/>
      <c r="N1551" s="73">
        <v>1374105.86</v>
      </c>
      <c r="O1551" s="68" t="s">
        <v>1901</v>
      </c>
      <c r="P1551" s="68">
        <v>2</v>
      </c>
      <c r="Q1551" s="95" t="s">
        <v>2378</v>
      </c>
      <c r="R1551" s="123">
        <v>1</v>
      </c>
      <c r="S1551" s="123">
        <v>1</v>
      </c>
      <c r="T1551" s="95"/>
      <c r="U1551" s="95"/>
      <c r="V1551" s="95"/>
      <c r="W1551" s="95"/>
      <c r="X1551" s="95"/>
      <c r="Y1551" s="95"/>
      <c r="Z1551" s="95"/>
      <c r="AA1551" s="95"/>
      <c r="AB1551" s="95"/>
      <c r="AC1551" s="283" t="s">
        <v>3073</v>
      </c>
      <c r="AD1551" s="95"/>
      <c r="AE1551" s="113">
        <f t="shared" si="246"/>
        <v>0</v>
      </c>
      <c r="AF1551" s="74">
        <f t="shared" si="247"/>
        <v>0</v>
      </c>
      <c r="AG1551" s="74">
        <f t="shared" si="248"/>
        <v>0</v>
      </c>
      <c r="AH1551" s="74">
        <f t="shared" si="249"/>
        <v>0</v>
      </c>
      <c r="AI1551" s="74">
        <f t="shared" si="250"/>
        <v>1</v>
      </c>
      <c r="AJ1551" s="74">
        <f t="shared" si="251"/>
        <v>0</v>
      </c>
      <c r="AK1551" s="74">
        <f t="shared" si="252"/>
        <v>0</v>
      </c>
      <c r="AL1551" s="74">
        <f t="shared" si="253"/>
        <v>0</v>
      </c>
      <c r="AM1551" s="74">
        <f t="shared" si="254"/>
        <v>0</v>
      </c>
      <c r="AN1551" s="74">
        <f t="shared" si="255"/>
        <v>1</v>
      </c>
      <c r="AP1551" s="359" t="s">
        <v>3548</v>
      </c>
    </row>
    <row r="1552" spans="1:42" ht="15.75" hidden="1">
      <c r="A1552" s="75" t="s">
        <v>1311</v>
      </c>
      <c r="B1552" s="75" t="s">
        <v>1699</v>
      </c>
      <c r="C1552" s="75">
        <v>302939</v>
      </c>
      <c r="D1552" s="76" t="s">
        <v>2709</v>
      </c>
      <c r="E1552" s="76" t="s">
        <v>1721</v>
      </c>
      <c r="F1552" s="77">
        <v>4</v>
      </c>
      <c r="G1552" s="78"/>
      <c r="H1552" s="85">
        <v>1</v>
      </c>
      <c r="I1552" s="85"/>
      <c r="J1552" s="85"/>
      <c r="K1552" s="79"/>
      <c r="L1552" s="79"/>
      <c r="M1552" s="78"/>
      <c r="N1552" s="73">
        <v>2647612.0099999998</v>
      </c>
      <c r="O1552" s="68" t="s">
        <v>1901</v>
      </c>
      <c r="P1552" s="68">
        <v>2</v>
      </c>
      <c r="Q1552" s="283" t="s">
        <v>2378</v>
      </c>
      <c r="R1552" s="100">
        <v>1</v>
      </c>
      <c r="S1552" s="100">
        <v>1</v>
      </c>
      <c r="T1552" s="95"/>
      <c r="U1552" s="95"/>
      <c r="V1552" s="95"/>
      <c r="W1552" s="95"/>
      <c r="X1552" s="95"/>
      <c r="Y1552" s="95"/>
      <c r="Z1552" s="95"/>
      <c r="AA1552" s="95"/>
      <c r="AB1552" s="95"/>
      <c r="AC1552" s="283" t="s">
        <v>3073</v>
      </c>
      <c r="AD1552" s="95"/>
      <c r="AE1552" s="113">
        <f t="shared" si="246"/>
        <v>0</v>
      </c>
      <c r="AF1552" s="74">
        <f t="shared" si="247"/>
        <v>0</v>
      </c>
      <c r="AG1552" s="74">
        <f t="shared" si="248"/>
        <v>0</v>
      </c>
      <c r="AH1552" s="74">
        <f t="shared" si="249"/>
        <v>0</v>
      </c>
      <c r="AI1552" s="74">
        <f t="shared" si="250"/>
        <v>1</v>
      </c>
      <c r="AJ1552" s="74">
        <f t="shared" si="251"/>
        <v>0</v>
      </c>
      <c r="AK1552" s="74">
        <f t="shared" si="252"/>
        <v>0</v>
      </c>
      <c r="AL1552" s="74">
        <f t="shared" si="253"/>
        <v>0</v>
      </c>
      <c r="AM1552" s="74">
        <f t="shared" si="254"/>
        <v>0</v>
      </c>
      <c r="AN1552" s="74">
        <f t="shared" si="255"/>
        <v>1</v>
      </c>
      <c r="AP1552" s="359" t="s">
        <v>3548</v>
      </c>
    </row>
    <row r="1553" spans="1:42" ht="15.75" hidden="1">
      <c r="A1553" s="75" t="s">
        <v>1311</v>
      </c>
      <c r="B1553" s="75" t="s">
        <v>1699</v>
      </c>
      <c r="C1553" s="75">
        <v>302963</v>
      </c>
      <c r="D1553" s="76" t="s">
        <v>2710</v>
      </c>
      <c r="E1553" s="76" t="s">
        <v>1721</v>
      </c>
      <c r="F1553" s="77">
        <v>4</v>
      </c>
      <c r="G1553" s="78"/>
      <c r="H1553" s="85">
        <v>1</v>
      </c>
      <c r="I1553" s="85"/>
      <c r="J1553" s="85"/>
      <c r="K1553" s="79"/>
      <c r="L1553" s="79"/>
      <c r="M1553" s="78"/>
      <c r="N1553" s="73">
        <v>1337053.81</v>
      </c>
      <c r="O1553" s="68" t="s">
        <v>1901</v>
      </c>
      <c r="P1553" s="68">
        <v>2</v>
      </c>
      <c r="Q1553" s="283" t="s">
        <v>2378</v>
      </c>
      <c r="R1553" s="100">
        <v>1</v>
      </c>
      <c r="S1553" s="100">
        <v>1</v>
      </c>
      <c r="T1553" s="95"/>
      <c r="U1553" s="95"/>
      <c r="V1553" s="95"/>
      <c r="W1553" s="95"/>
      <c r="X1553" s="95"/>
      <c r="Y1553" s="95"/>
      <c r="Z1553" s="95"/>
      <c r="AA1553" s="95"/>
      <c r="AB1553" s="95"/>
      <c r="AC1553" s="283" t="s">
        <v>3073</v>
      </c>
      <c r="AD1553" s="95"/>
      <c r="AE1553" s="113">
        <f t="shared" si="246"/>
        <v>0</v>
      </c>
      <c r="AF1553" s="74">
        <f t="shared" si="247"/>
        <v>0</v>
      </c>
      <c r="AG1553" s="74">
        <f t="shared" si="248"/>
        <v>0</v>
      </c>
      <c r="AH1553" s="74">
        <f t="shared" si="249"/>
        <v>0</v>
      </c>
      <c r="AI1553" s="74">
        <f t="shared" si="250"/>
        <v>1</v>
      </c>
      <c r="AJ1553" s="74">
        <f t="shared" si="251"/>
        <v>0</v>
      </c>
      <c r="AK1553" s="74">
        <f t="shared" si="252"/>
        <v>0</v>
      </c>
      <c r="AL1553" s="74">
        <f t="shared" si="253"/>
        <v>0</v>
      </c>
      <c r="AM1553" s="74">
        <f t="shared" si="254"/>
        <v>0</v>
      </c>
      <c r="AN1553" s="74">
        <f t="shared" si="255"/>
        <v>1</v>
      </c>
      <c r="AP1553" s="359" t="s">
        <v>3548</v>
      </c>
    </row>
    <row r="1554" spans="1:42" ht="15.75" hidden="1">
      <c r="A1554" s="75" t="s">
        <v>1311</v>
      </c>
      <c r="B1554" s="75" t="s">
        <v>1699</v>
      </c>
      <c r="C1554" s="75">
        <v>303048</v>
      </c>
      <c r="D1554" s="76" t="s">
        <v>1761</v>
      </c>
      <c r="E1554" s="76" t="s">
        <v>2711</v>
      </c>
      <c r="F1554" s="77">
        <v>4</v>
      </c>
      <c r="G1554" s="78"/>
      <c r="H1554" s="85">
        <v>1</v>
      </c>
      <c r="I1554" s="85"/>
      <c r="J1554" s="85"/>
      <c r="K1554" s="79"/>
      <c r="L1554" s="79"/>
      <c r="M1554" s="78"/>
      <c r="N1554" s="73">
        <v>1413045.85</v>
      </c>
      <c r="O1554" s="68" t="s">
        <v>1901</v>
      </c>
      <c r="P1554" s="68">
        <v>2</v>
      </c>
      <c r="Q1554" s="283" t="s">
        <v>2378</v>
      </c>
      <c r="R1554" s="100">
        <v>1</v>
      </c>
      <c r="S1554" s="100">
        <v>1</v>
      </c>
      <c r="T1554" s="95"/>
      <c r="U1554" s="95"/>
      <c r="V1554" s="95"/>
      <c r="W1554" s="95"/>
      <c r="X1554" s="95"/>
      <c r="Y1554" s="95"/>
      <c r="Z1554" s="95"/>
      <c r="AA1554" s="95"/>
      <c r="AB1554" s="95"/>
      <c r="AC1554" s="283" t="s">
        <v>3073</v>
      </c>
      <c r="AD1554" s="95"/>
      <c r="AE1554" s="113">
        <f t="shared" si="246"/>
        <v>0</v>
      </c>
      <c r="AF1554" s="74">
        <f t="shared" si="247"/>
        <v>0</v>
      </c>
      <c r="AG1554" s="74">
        <f t="shared" si="248"/>
        <v>0</v>
      </c>
      <c r="AH1554" s="74">
        <f t="shared" si="249"/>
        <v>0</v>
      </c>
      <c r="AI1554" s="74">
        <f t="shared" si="250"/>
        <v>1</v>
      </c>
      <c r="AJ1554" s="74">
        <f t="shared" si="251"/>
        <v>0</v>
      </c>
      <c r="AK1554" s="74">
        <f t="shared" si="252"/>
        <v>0</v>
      </c>
      <c r="AL1554" s="74">
        <f t="shared" si="253"/>
        <v>0</v>
      </c>
      <c r="AM1554" s="74">
        <f t="shared" si="254"/>
        <v>0</v>
      </c>
      <c r="AN1554" s="74">
        <f t="shared" si="255"/>
        <v>1</v>
      </c>
      <c r="AP1554" s="359" t="s">
        <v>3548</v>
      </c>
    </row>
    <row r="1555" spans="1:42" ht="31.5" hidden="1">
      <c r="A1555" s="75" t="s">
        <v>1311</v>
      </c>
      <c r="B1555" s="75" t="s">
        <v>1699</v>
      </c>
      <c r="C1555" s="75">
        <v>303027</v>
      </c>
      <c r="D1555" s="76" t="s">
        <v>2712</v>
      </c>
      <c r="E1555" s="76" t="s">
        <v>2713</v>
      </c>
      <c r="F1555" s="77">
        <v>4</v>
      </c>
      <c r="G1555" s="78"/>
      <c r="H1555" s="85">
        <v>1</v>
      </c>
      <c r="I1555" s="85"/>
      <c r="J1555" s="85"/>
      <c r="K1555" s="79"/>
      <c r="L1555" s="79"/>
      <c r="M1555" s="78"/>
      <c r="N1555" s="73">
        <v>841720.41</v>
      </c>
      <c r="O1555" s="68" t="s">
        <v>1901</v>
      </c>
      <c r="P1555" s="68">
        <v>2</v>
      </c>
      <c r="Q1555" s="283" t="s">
        <v>2378</v>
      </c>
      <c r="R1555" s="100">
        <v>1</v>
      </c>
      <c r="S1555" s="100">
        <v>1</v>
      </c>
      <c r="T1555" s="95"/>
      <c r="U1555" s="95"/>
      <c r="V1555" s="95"/>
      <c r="W1555" s="95"/>
      <c r="X1555" s="95"/>
      <c r="Y1555" s="95"/>
      <c r="Z1555" s="95"/>
      <c r="AA1555" s="95"/>
      <c r="AB1555" s="95"/>
      <c r="AC1555" s="283" t="s">
        <v>3073</v>
      </c>
      <c r="AD1555" s="95"/>
      <c r="AE1555" s="113">
        <f t="shared" si="246"/>
        <v>0</v>
      </c>
      <c r="AF1555" s="74">
        <f t="shared" si="247"/>
        <v>0</v>
      </c>
      <c r="AG1555" s="74">
        <f t="shared" si="248"/>
        <v>0</v>
      </c>
      <c r="AH1555" s="74">
        <f t="shared" si="249"/>
        <v>0</v>
      </c>
      <c r="AI1555" s="74">
        <f t="shared" si="250"/>
        <v>1</v>
      </c>
      <c r="AJ1555" s="74">
        <f t="shared" si="251"/>
        <v>0</v>
      </c>
      <c r="AK1555" s="74">
        <f t="shared" si="252"/>
        <v>0</v>
      </c>
      <c r="AL1555" s="74">
        <f t="shared" si="253"/>
        <v>0</v>
      </c>
      <c r="AM1555" s="74">
        <f t="shared" si="254"/>
        <v>0</v>
      </c>
      <c r="AN1555" s="74">
        <f t="shared" si="255"/>
        <v>1</v>
      </c>
      <c r="AP1555" s="359" t="s">
        <v>3548</v>
      </c>
    </row>
    <row r="1556" spans="1:42" ht="15.75" hidden="1">
      <c r="A1556" s="75" t="s">
        <v>1311</v>
      </c>
      <c r="B1556" s="75" t="s">
        <v>1699</v>
      </c>
      <c r="C1556" s="75">
        <v>303054</v>
      </c>
      <c r="D1556" s="76" t="s">
        <v>2714</v>
      </c>
      <c r="E1556" s="76" t="s">
        <v>2713</v>
      </c>
      <c r="F1556" s="77">
        <v>4</v>
      </c>
      <c r="G1556" s="78"/>
      <c r="H1556" s="85">
        <v>1</v>
      </c>
      <c r="I1556" s="85"/>
      <c r="J1556" s="85"/>
      <c r="K1556" s="79"/>
      <c r="L1556" s="79"/>
      <c r="M1556" s="78"/>
      <c r="N1556" s="73">
        <v>1600155.61</v>
      </c>
      <c r="O1556" s="68" t="s">
        <v>1901</v>
      </c>
      <c r="P1556" s="68">
        <v>2</v>
      </c>
      <c r="Q1556" s="283" t="s">
        <v>2378</v>
      </c>
      <c r="R1556" s="100">
        <v>1</v>
      </c>
      <c r="S1556" s="100">
        <v>1</v>
      </c>
      <c r="T1556" s="95"/>
      <c r="U1556" s="95"/>
      <c r="V1556" s="95"/>
      <c r="W1556" s="95"/>
      <c r="X1556" s="95"/>
      <c r="Y1556" s="95"/>
      <c r="Z1556" s="95"/>
      <c r="AA1556" s="95"/>
      <c r="AB1556" s="95"/>
      <c r="AC1556" s="283" t="s">
        <v>3073</v>
      </c>
      <c r="AD1556" s="95"/>
      <c r="AE1556" s="113">
        <f t="shared" si="246"/>
        <v>0</v>
      </c>
      <c r="AF1556" s="74">
        <f t="shared" si="247"/>
        <v>0</v>
      </c>
      <c r="AG1556" s="74">
        <f t="shared" si="248"/>
        <v>0</v>
      </c>
      <c r="AH1556" s="74">
        <f t="shared" si="249"/>
        <v>0</v>
      </c>
      <c r="AI1556" s="74">
        <f t="shared" si="250"/>
        <v>1</v>
      </c>
      <c r="AJ1556" s="74">
        <f t="shared" si="251"/>
        <v>0</v>
      </c>
      <c r="AK1556" s="74">
        <f t="shared" si="252"/>
        <v>0</v>
      </c>
      <c r="AL1556" s="74">
        <f t="shared" si="253"/>
        <v>0</v>
      </c>
      <c r="AM1556" s="74">
        <f t="shared" si="254"/>
        <v>0</v>
      </c>
      <c r="AN1556" s="74">
        <f t="shared" si="255"/>
        <v>1</v>
      </c>
      <c r="AP1556" s="359" t="s">
        <v>3548</v>
      </c>
    </row>
    <row r="1557" spans="1:42" ht="15.75" hidden="1">
      <c r="A1557" s="75" t="s">
        <v>1311</v>
      </c>
      <c r="B1557" s="75" t="s">
        <v>1699</v>
      </c>
      <c r="C1557" s="75">
        <v>303041</v>
      </c>
      <c r="D1557" s="76" t="s">
        <v>2715</v>
      </c>
      <c r="E1557" s="76" t="s">
        <v>1730</v>
      </c>
      <c r="F1557" s="77">
        <v>4</v>
      </c>
      <c r="G1557" s="78"/>
      <c r="H1557" s="85">
        <v>1</v>
      </c>
      <c r="I1557" s="85"/>
      <c r="J1557" s="85"/>
      <c r="K1557" s="79"/>
      <c r="L1557" s="79"/>
      <c r="M1557" s="78"/>
      <c r="N1557" s="73">
        <v>828800.91</v>
      </c>
      <c r="O1557" s="68" t="s">
        <v>1901</v>
      </c>
      <c r="P1557" s="68">
        <v>2</v>
      </c>
      <c r="Q1557" s="283" t="s">
        <v>2378</v>
      </c>
      <c r="R1557" s="100">
        <v>1</v>
      </c>
      <c r="S1557" s="100">
        <v>1</v>
      </c>
      <c r="T1557" s="95"/>
      <c r="U1557" s="95"/>
      <c r="V1557" s="95"/>
      <c r="W1557" s="95"/>
      <c r="X1557" s="95"/>
      <c r="Y1557" s="95"/>
      <c r="Z1557" s="95"/>
      <c r="AA1557" s="95"/>
      <c r="AB1557" s="95"/>
      <c r="AC1557" s="283" t="s">
        <v>3073</v>
      </c>
      <c r="AD1557" s="95"/>
      <c r="AE1557" s="113">
        <f t="shared" si="246"/>
        <v>0</v>
      </c>
      <c r="AF1557" s="74">
        <f t="shared" si="247"/>
        <v>0</v>
      </c>
      <c r="AG1557" s="74">
        <f t="shared" si="248"/>
        <v>0</v>
      </c>
      <c r="AH1557" s="74">
        <f t="shared" si="249"/>
        <v>0</v>
      </c>
      <c r="AI1557" s="74">
        <f t="shared" si="250"/>
        <v>1</v>
      </c>
      <c r="AJ1557" s="74">
        <f t="shared" si="251"/>
        <v>0</v>
      </c>
      <c r="AK1557" s="74">
        <f t="shared" si="252"/>
        <v>0</v>
      </c>
      <c r="AL1557" s="74">
        <f t="shared" si="253"/>
        <v>0</v>
      </c>
      <c r="AM1557" s="74">
        <f t="shared" si="254"/>
        <v>0</v>
      </c>
      <c r="AN1557" s="74">
        <f t="shared" si="255"/>
        <v>1</v>
      </c>
      <c r="AP1557" s="359" t="s">
        <v>3548</v>
      </c>
    </row>
    <row r="1558" spans="1:42" ht="15.75" hidden="1">
      <c r="A1558" s="75" t="s">
        <v>1311</v>
      </c>
      <c r="B1558" s="75" t="s">
        <v>1699</v>
      </c>
      <c r="C1558" s="75">
        <v>303046</v>
      </c>
      <c r="D1558" s="76" t="s">
        <v>2716</v>
      </c>
      <c r="E1558" s="76" t="s">
        <v>1730</v>
      </c>
      <c r="F1558" s="77">
        <v>4</v>
      </c>
      <c r="G1558" s="78"/>
      <c r="H1558" s="85">
        <v>1</v>
      </c>
      <c r="I1558" s="85"/>
      <c r="J1558" s="85"/>
      <c r="K1558" s="79"/>
      <c r="L1558" s="79"/>
      <c r="M1558" s="78"/>
      <c r="N1558" s="73">
        <v>1237904.04</v>
      </c>
      <c r="O1558" s="68" t="s">
        <v>1901</v>
      </c>
      <c r="P1558" s="68">
        <v>2</v>
      </c>
      <c r="Q1558" s="283" t="s">
        <v>2378</v>
      </c>
      <c r="R1558" s="100">
        <v>1</v>
      </c>
      <c r="S1558" s="100">
        <v>1</v>
      </c>
      <c r="T1558" s="95"/>
      <c r="U1558" s="95"/>
      <c r="V1558" s="95"/>
      <c r="W1558" s="95"/>
      <c r="X1558" s="95"/>
      <c r="Y1558" s="95"/>
      <c r="Z1558" s="95"/>
      <c r="AA1558" s="95"/>
      <c r="AB1558" s="95"/>
      <c r="AC1558" s="283" t="s">
        <v>3073</v>
      </c>
      <c r="AD1558" s="95"/>
      <c r="AE1558" s="113">
        <f t="shared" si="246"/>
        <v>0</v>
      </c>
      <c r="AF1558" s="74">
        <f t="shared" si="247"/>
        <v>0</v>
      </c>
      <c r="AG1558" s="74">
        <f t="shared" si="248"/>
        <v>0</v>
      </c>
      <c r="AH1558" s="74">
        <f t="shared" si="249"/>
        <v>0</v>
      </c>
      <c r="AI1558" s="74">
        <f t="shared" si="250"/>
        <v>1</v>
      </c>
      <c r="AJ1558" s="74">
        <f t="shared" si="251"/>
        <v>0</v>
      </c>
      <c r="AK1558" s="74">
        <f t="shared" si="252"/>
        <v>0</v>
      </c>
      <c r="AL1558" s="74">
        <f t="shared" si="253"/>
        <v>0</v>
      </c>
      <c r="AM1558" s="74">
        <f t="shared" si="254"/>
        <v>0</v>
      </c>
      <c r="AN1558" s="74">
        <f t="shared" si="255"/>
        <v>1</v>
      </c>
      <c r="AP1558" s="359" t="s">
        <v>3548</v>
      </c>
    </row>
    <row r="1559" spans="1:42" ht="31.5" hidden="1">
      <c r="A1559" s="75" t="s">
        <v>1311</v>
      </c>
      <c r="B1559" s="75" t="s">
        <v>1699</v>
      </c>
      <c r="C1559" s="75">
        <v>312407</v>
      </c>
      <c r="D1559" s="76" t="s">
        <v>2717</v>
      </c>
      <c r="E1559" s="76" t="s">
        <v>2718</v>
      </c>
      <c r="F1559" s="77">
        <v>5</v>
      </c>
      <c r="G1559" s="78"/>
      <c r="H1559" s="85">
        <v>1</v>
      </c>
      <c r="I1559" s="85"/>
      <c r="J1559" s="85"/>
      <c r="K1559" s="79"/>
      <c r="L1559" s="79"/>
      <c r="M1559" s="78"/>
      <c r="N1559" s="73">
        <v>456948.79</v>
      </c>
      <c r="O1559" s="68" t="s">
        <v>1901</v>
      </c>
      <c r="P1559" s="68">
        <v>2</v>
      </c>
      <c r="Q1559" s="283" t="s">
        <v>2378</v>
      </c>
      <c r="R1559" s="123">
        <v>1</v>
      </c>
      <c r="S1559" s="123">
        <v>1</v>
      </c>
      <c r="T1559" s="95"/>
      <c r="U1559" s="95"/>
      <c r="V1559" s="95"/>
      <c r="W1559" s="95"/>
      <c r="X1559" s="95"/>
      <c r="Y1559" s="95"/>
      <c r="Z1559" s="95"/>
      <c r="AA1559" s="95"/>
      <c r="AB1559" s="95"/>
      <c r="AC1559" s="95"/>
      <c r="AD1559" s="95"/>
      <c r="AE1559" s="113">
        <f t="shared" ref="AE1559:AE1622" si="256">IF($Q1559="Reverted",1,0)</f>
        <v>0</v>
      </c>
      <c r="AF1559" s="74">
        <f t="shared" ref="AF1559:AF1622" si="257">IF($Q1559="Not yet started",1,0)</f>
        <v>0</v>
      </c>
      <c r="AG1559" s="74">
        <f t="shared" ref="AG1559:AG1622" si="258">IF($Q1559="Under Procurement",1,0)</f>
        <v>0</v>
      </c>
      <c r="AH1559" s="74">
        <f t="shared" ref="AH1559:AH1622" si="259">IF($Q1559="Ongoing",1,0)</f>
        <v>0</v>
      </c>
      <c r="AI1559" s="74">
        <f t="shared" ref="AI1559:AI1622" si="260">IF($Q1559="Completed",1,0)</f>
        <v>1</v>
      </c>
      <c r="AJ1559" s="74">
        <f t="shared" ref="AJ1559:AJ1622" si="261">IF($AE1559=1,$H1559,0)</f>
        <v>0</v>
      </c>
      <c r="AK1559" s="74">
        <f t="shared" ref="AK1559:AK1622" si="262">IF($AF1559=1,$H1559,0)</f>
        <v>0</v>
      </c>
      <c r="AL1559" s="74">
        <f t="shared" ref="AL1559:AL1622" si="263">IF($AG1559=1,$H1559,0)</f>
        <v>0</v>
      </c>
      <c r="AM1559" s="74">
        <f t="shared" ref="AM1559:AM1622" si="264">IF($AH1559=1,$H1559,0)</f>
        <v>0</v>
      </c>
      <c r="AN1559" s="74">
        <f t="shared" ref="AN1559:AN1622" si="265">IF($AI1559=1,$H1559,0)</f>
        <v>1</v>
      </c>
      <c r="AO1559" t="s">
        <v>3074</v>
      </c>
      <c r="AP1559" s="359" t="s">
        <v>3548</v>
      </c>
    </row>
    <row r="1560" spans="1:42" ht="15.75" hidden="1">
      <c r="A1560" s="75" t="s">
        <v>1311</v>
      </c>
      <c r="B1560" s="75" t="s">
        <v>2719</v>
      </c>
      <c r="C1560" s="75">
        <v>303136</v>
      </c>
      <c r="D1560" s="76" t="s">
        <v>2720</v>
      </c>
      <c r="E1560" s="76" t="s">
        <v>2721</v>
      </c>
      <c r="F1560" s="77">
        <v>1</v>
      </c>
      <c r="G1560" s="78"/>
      <c r="H1560" s="85">
        <v>1</v>
      </c>
      <c r="I1560" s="85"/>
      <c r="J1560" s="85"/>
      <c r="K1560" s="79"/>
      <c r="L1560" s="79"/>
      <c r="M1560" s="78"/>
      <c r="N1560" s="73">
        <v>492928.39</v>
      </c>
      <c r="O1560" s="68" t="s">
        <v>1901</v>
      </c>
      <c r="P1560" s="68">
        <v>2</v>
      </c>
      <c r="Q1560" s="163" t="s">
        <v>2378</v>
      </c>
      <c r="R1560" s="123">
        <v>0</v>
      </c>
      <c r="S1560" s="123">
        <v>1</v>
      </c>
      <c r="T1560" s="95"/>
      <c r="U1560" s="95"/>
      <c r="V1560" s="95"/>
      <c r="W1560" s="95"/>
      <c r="X1560" s="95"/>
      <c r="Y1560" s="95"/>
      <c r="Z1560" s="95"/>
      <c r="AA1560" s="95"/>
      <c r="AB1560" s="95"/>
      <c r="AC1560" s="95"/>
      <c r="AD1560" s="95"/>
      <c r="AE1560" s="113">
        <f t="shared" si="256"/>
        <v>0</v>
      </c>
      <c r="AF1560" s="74">
        <f t="shared" si="257"/>
        <v>0</v>
      </c>
      <c r="AG1560" s="74">
        <f t="shared" si="258"/>
        <v>0</v>
      </c>
      <c r="AH1560" s="74">
        <f t="shared" si="259"/>
        <v>0</v>
      </c>
      <c r="AI1560" s="74">
        <f t="shared" si="260"/>
        <v>1</v>
      </c>
      <c r="AJ1560" s="74">
        <f t="shared" si="261"/>
        <v>0</v>
      </c>
      <c r="AK1560" s="74">
        <f t="shared" si="262"/>
        <v>0</v>
      </c>
      <c r="AL1560" s="74">
        <f t="shared" si="263"/>
        <v>0</v>
      </c>
      <c r="AM1560" s="74">
        <f t="shared" si="264"/>
        <v>0</v>
      </c>
      <c r="AN1560" s="74">
        <f t="shared" si="265"/>
        <v>1</v>
      </c>
      <c r="AP1560"/>
    </row>
    <row r="1561" spans="1:42" ht="15.75" hidden="1">
      <c r="A1561" s="75" t="s">
        <v>1311</v>
      </c>
      <c r="B1561" s="75" t="s">
        <v>2719</v>
      </c>
      <c r="C1561" s="75">
        <v>303137</v>
      </c>
      <c r="D1561" s="76" t="s">
        <v>2722</v>
      </c>
      <c r="E1561" s="76" t="s">
        <v>2721</v>
      </c>
      <c r="F1561" s="77">
        <v>1</v>
      </c>
      <c r="G1561" s="78"/>
      <c r="H1561" s="85">
        <v>1</v>
      </c>
      <c r="I1561" s="85"/>
      <c r="J1561" s="85"/>
      <c r="K1561" s="79"/>
      <c r="L1561" s="79"/>
      <c r="M1561" s="78"/>
      <c r="N1561" s="73">
        <v>383685.69693636004</v>
      </c>
      <c r="O1561" s="68" t="s">
        <v>1901</v>
      </c>
      <c r="P1561" s="68">
        <v>2</v>
      </c>
      <c r="Q1561" s="163" t="s">
        <v>2378</v>
      </c>
      <c r="R1561" s="123">
        <v>0</v>
      </c>
      <c r="S1561" s="123">
        <v>1</v>
      </c>
      <c r="T1561" s="95"/>
      <c r="U1561" s="95"/>
      <c r="V1561" s="95"/>
      <c r="W1561" s="95"/>
      <c r="X1561" s="95"/>
      <c r="Y1561" s="95"/>
      <c r="Z1561" s="95"/>
      <c r="AA1561" s="95"/>
      <c r="AB1561" s="95"/>
      <c r="AC1561" s="95"/>
      <c r="AD1561" s="95"/>
      <c r="AE1561" s="113">
        <f t="shared" si="256"/>
        <v>0</v>
      </c>
      <c r="AF1561" s="74">
        <f t="shared" si="257"/>
        <v>0</v>
      </c>
      <c r="AG1561" s="74">
        <f t="shared" si="258"/>
        <v>0</v>
      </c>
      <c r="AH1561" s="74">
        <f t="shared" si="259"/>
        <v>0</v>
      </c>
      <c r="AI1561" s="74">
        <f t="shared" si="260"/>
        <v>1</v>
      </c>
      <c r="AJ1561" s="74">
        <f t="shared" si="261"/>
        <v>0</v>
      </c>
      <c r="AK1561" s="74">
        <f t="shared" si="262"/>
        <v>0</v>
      </c>
      <c r="AL1561" s="74">
        <f t="shared" si="263"/>
        <v>0</v>
      </c>
      <c r="AM1561" s="74">
        <f t="shared" si="264"/>
        <v>0</v>
      </c>
      <c r="AN1561" s="74">
        <f t="shared" si="265"/>
        <v>1</v>
      </c>
      <c r="AP1561"/>
    </row>
    <row r="1562" spans="1:42" ht="15.75" hidden="1">
      <c r="A1562" s="75" t="s">
        <v>1311</v>
      </c>
      <c r="B1562" s="75" t="s">
        <v>2719</v>
      </c>
      <c r="C1562" s="75">
        <v>303139</v>
      </c>
      <c r="D1562" s="76" t="s">
        <v>2723</v>
      </c>
      <c r="E1562" s="76" t="s">
        <v>2721</v>
      </c>
      <c r="F1562" s="77">
        <v>1</v>
      </c>
      <c r="G1562" s="78"/>
      <c r="H1562" s="85">
        <v>1</v>
      </c>
      <c r="I1562" s="85"/>
      <c r="J1562" s="85"/>
      <c r="K1562" s="79"/>
      <c r="L1562" s="79"/>
      <c r="M1562" s="78"/>
      <c r="N1562" s="73">
        <v>1386454.8506325302</v>
      </c>
      <c r="O1562" s="68" t="s">
        <v>1901</v>
      </c>
      <c r="P1562" s="68">
        <v>2</v>
      </c>
      <c r="Q1562" s="163" t="s">
        <v>2378</v>
      </c>
      <c r="R1562" s="123">
        <v>0</v>
      </c>
      <c r="S1562" s="123">
        <v>1</v>
      </c>
      <c r="T1562" s="95"/>
      <c r="U1562" s="95"/>
      <c r="V1562" s="95"/>
      <c r="W1562" s="95"/>
      <c r="X1562" s="95"/>
      <c r="Y1562" s="95"/>
      <c r="Z1562" s="95"/>
      <c r="AA1562" s="95"/>
      <c r="AB1562" s="95"/>
      <c r="AC1562" s="95"/>
      <c r="AD1562" s="95"/>
      <c r="AE1562" s="113">
        <f t="shared" si="256"/>
        <v>0</v>
      </c>
      <c r="AF1562" s="74">
        <f t="shared" si="257"/>
        <v>0</v>
      </c>
      <c r="AG1562" s="74">
        <f t="shared" si="258"/>
        <v>0</v>
      </c>
      <c r="AH1562" s="74">
        <f t="shared" si="259"/>
        <v>0</v>
      </c>
      <c r="AI1562" s="74">
        <f t="shared" si="260"/>
        <v>1</v>
      </c>
      <c r="AJ1562" s="74">
        <f t="shared" si="261"/>
        <v>0</v>
      </c>
      <c r="AK1562" s="74">
        <f t="shared" si="262"/>
        <v>0</v>
      </c>
      <c r="AL1562" s="74">
        <f t="shared" si="263"/>
        <v>0</v>
      </c>
      <c r="AM1562" s="74">
        <f t="shared" si="264"/>
        <v>0</v>
      </c>
      <c r="AN1562" s="74">
        <f t="shared" si="265"/>
        <v>1</v>
      </c>
      <c r="AP1562"/>
    </row>
    <row r="1563" spans="1:42" ht="15.75" hidden="1">
      <c r="A1563" s="75" t="s">
        <v>1311</v>
      </c>
      <c r="B1563" s="75" t="s">
        <v>2719</v>
      </c>
      <c r="C1563" s="75">
        <v>303151</v>
      </c>
      <c r="D1563" s="76" t="s">
        <v>2724</v>
      </c>
      <c r="E1563" s="76" t="s">
        <v>2721</v>
      </c>
      <c r="F1563" s="77">
        <v>1</v>
      </c>
      <c r="G1563" s="78"/>
      <c r="H1563" s="85">
        <v>1</v>
      </c>
      <c r="I1563" s="85"/>
      <c r="J1563" s="85"/>
      <c r="K1563" s="79"/>
      <c r="L1563" s="79"/>
      <c r="M1563" s="78"/>
      <c r="N1563" s="73">
        <v>995711.3531486101</v>
      </c>
      <c r="O1563" s="68" t="s">
        <v>1901</v>
      </c>
      <c r="P1563" s="68">
        <v>2</v>
      </c>
      <c r="Q1563" s="163" t="s">
        <v>2378</v>
      </c>
      <c r="R1563" s="123">
        <v>0</v>
      </c>
      <c r="S1563" s="123">
        <v>1</v>
      </c>
      <c r="T1563" s="95"/>
      <c r="U1563" s="95"/>
      <c r="V1563" s="95"/>
      <c r="W1563" s="95"/>
      <c r="X1563" s="95"/>
      <c r="Y1563" s="95"/>
      <c r="Z1563" s="95"/>
      <c r="AA1563" s="95"/>
      <c r="AB1563" s="95"/>
      <c r="AC1563" s="95"/>
      <c r="AD1563" s="95"/>
      <c r="AE1563" s="113">
        <f t="shared" si="256"/>
        <v>0</v>
      </c>
      <c r="AF1563" s="74">
        <f t="shared" si="257"/>
        <v>0</v>
      </c>
      <c r="AG1563" s="74">
        <f t="shared" si="258"/>
        <v>0</v>
      </c>
      <c r="AH1563" s="74">
        <f t="shared" si="259"/>
        <v>0</v>
      </c>
      <c r="AI1563" s="74">
        <f t="shared" si="260"/>
        <v>1</v>
      </c>
      <c r="AJ1563" s="74">
        <f t="shared" si="261"/>
        <v>0</v>
      </c>
      <c r="AK1563" s="74">
        <f t="shared" si="262"/>
        <v>0</v>
      </c>
      <c r="AL1563" s="74">
        <f t="shared" si="263"/>
        <v>0</v>
      </c>
      <c r="AM1563" s="74">
        <f t="shared" si="264"/>
        <v>0</v>
      </c>
      <c r="AN1563" s="74">
        <f t="shared" si="265"/>
        <v>1</v>
      </c>
      <c r="AP1563"/>
    </row>
    <row r="1564" spans="1:42" ht="15.75" hidden="1">
      <c r="A1564" s="75" t="s">
        <v>1311</v>
      </c>
      <c r="B1564" s="75" t="s">
        <v>2719</v>
      </c>
      <c r="C1564" s="75">
        <v>303152</v>
      </c>
      <c r="D1564" s="76" t="s">
        <v>2725</v>
      </c>
      <c r="E1564" s="76" t="s">
        <v>2721</v>
      </c>
      <c r="F1564" s="77">
        <v>1</v>
      </c>
      <c r="G1564" s="78"/>
      <c r="H1564" s="85">
        <v>1</v>
      </c>
      <c r="I1564" s="85"/>
      <c r="J1564" s="85"/>
      <c r="K1564" s="79"/>
      <c r="L1564" s="79"/>
      <c r="M1564" s="78"/>
      <c r="N1564" s="73">
        <v>1358540.56922661</v>
      </c>
      <c r="O1564" s="68" t="s">
        <v>1901</v>
      </c>
      <c r="P1564" s="68">
        <v>2</v>
      </c>
      <c r="Q1564" s="163" t="s">
        <v>2378</v>
      </c>
      <c r="R1564" s="123">
        <v>0</v>
      </c>
      <c r="S1564" s="123">
        <v>1</v>
      </c>
      <c r="T1564" s="95"/>
      <c r="U1564" s="95"/>
      <c r="V1564" s="95"/>
      <c r="W1564" s="95"/>
      <c r="X1564" s="95"/>
      <c r="Y1564" s="95"/>
      <c r="Z1564" s="95"/>
      <c r="AA1564" s="95"/>
      <c r="AB1564" s="95"/>
      <c r="AC1564" s="95"/>
      <c r="AD1564" s="95"/>
      <c r="AE1564" s="113">
        <f t="shared" si="256"/>
        <v>0</v>
      </c>
      <c r="AF1564" s="74">
        <f t="shared" si="257"/>
        <v>0</v>
      </c>
      <c r="AG1564" s="74">
        <f t="shared" si="258"/>
        <v>0</v>
      </c>
      <c r="AH1564" s="74">
        <f t="shared" si="259"/>
        <v>0</v>
      </c>
      <c r="AI1564" s="74">
        <f t="shared" si="260"/>
        <v>1</v>
      </c>
      <c r="AJ1564" s="74">
        <f t="shared" si="261"/>
        <v>0</v>
      </c>
      <c r="AK1564" s="74">
        <f t="shared" si="262"/>
        <v>0</v>
      </c>
      <c r="AL1564" s="74">
        <f t="shared" si="263"/>
        <v>0</v>
      </c>
      <c r="AM1564" s="74">
        <f t="shared" si="264"/>
        <v>0</v>
      </c>
      <c r="AN1564" s="74">
        <f t="shared" si="265"/>
        <v>1</v>
      </c>
      <c r="AP1564"/>
    </row>
    <row r="1565" spans="1:42" ht="15.75" hidden="1">
      <c r="A1565" s="75" t="s">
        <v>1311</v>
      </c>
      <c r="B1565" s="75" t="s">
        <v>2719</v>
      </c>
      <c r="C1565" s="75">
        <v>303156</v>
      </c>
      <c r="D1565" s="76" t="s">
        <v>2726</v>
      </c>
      <c r="E1565" s="76" t="s">
        <v>2721</v>
      </c>
      <c r="F1565" s="77">
        <v>1</v>
      </c>
      <c r="G1565" s="78"/>
      <c r="H1565" s="85">
        <v>1</v>
      </c>
      <c r="I1565" s="85"/>
      <c r="J1565" s="85"/>
      <c r="K1565" s="79"/>
      <c r="L1565" s="79"/>
      <c r="M1565" s="78"/>
      <c r="N1565" s="73">
        <v>2120006.3040238949</v>
      </c>
      <c r="O1565" s="68" t="s">
        <v>1901</v>
      </c>
      <c r="P1565" s="68">
        <v>2</v>
      </c>
      <c r="Q1565" s="163" t="s">
        <v>2378</v>
      </c>
      <c r="R1565" s="123">
        <v>0</v>
      </c>
      <c r="S1565" s="123">
        <v>1</v>
      </c>
      <c r="T1565" s="95"/>
      <c r="U1565" s="95"/>
      <c r="V1565" s="95"/>
      <c r="W1565" s="95"/>
      <c r="X1565" s="95"/>
      <c r="Y1565" s="95"/>
      <c r="Z1565" s="95"/>
      <c r="AA1565" s="95"/>
      <c r="AB1565" s="95"/>
      <c r="AC1565" s="95"/>
      <c r="AD1565" s="95"/>
      <c r="AE1565" s="113">
        <f t="shared" si="256"/>
        <v>0</v>
      </c>
      <c r="AF1565" s="74">
        <f t="shared" si="257"/>
        <v>0</v>
      </c>
      <c r="AG1565" s="74">
        <f t="shared" si="258"/>
        <v>0</v>
      </c>
      <c r="AH1565" s="74">
        <f t="shared" si="259"/>
        <v>0</v>
      </c>
      <c r="AI1565" s="74">
        <f t="shared" si="260"/>
        <v>1</v>
      </c>
      <c r="AJ1565" s="74">
        <f t="shared" si="261"/>
        <v>0</v>
      </c>
      <c r="AK1565" s="74">
        <f t="shared" si="262"/>
        <v>0</v>
      </c>
      <c r="AL1565" s="74">
        <f t="shared" si="263"/>
        <v>0</v>
      </c>
      <c r="AM1565" s="74">
        <f t="shared" si="264"/>
        <v>0</v>
      </c>
      <c r="AN1565" s="74">
        <f t="shared" si="265"/>
        <v>1</v>
      </c>
      <c r="AP1565"/>
    </row>
    <row r="1566" spans="1:42" ht="15.75" hidden="1">
      <c r="A1566" s="75" t="s">
        <v>1311</v>
      </c>
      <c r="B1566" s="75" t="s">
        <v>2719</v>
      </c>
      <c r="C1566" s="75">
        <v>303157</v>
      </c>
      <c r="D1566" s="76" t="s">
        <v>2727</v>
      </c>
      <c r="E1566" s="76" t="s">
        <v>2721</v>
      </c>
      <c r="F1566" s="77">
        <v>1</v>
      </c>
      <c r="G1566" s="78"/>
      <c r="H1566" s="85">
        <v>1</v>
      </c>
      <c r="I1566" s="85"/>
      <c r="J1566" s="85"/>
      <c r="K1566" s="79"/>
      <c r="L1566" s="79"/>
      <c r="M1566" s="78"/>
      <c r="N1566" s="73">
        <v>510261.93</v>
      </c>
      <c r="O1566" s="68" t="s">
        <v>1901</v>
      </c>
      <c r="P1566" s="68">
        <v>2</v>
      </c>
      <c r="Q1566" s="163" t="s">
        <v>2378</v>
      </c>
      <c r="R1566" s="123">
        <v>0</v>
      </c>
      <c r="S1566" s="123">
        <v>1</v>
      </c>
      <c r="T1566" s="95"/>
      <c r="U1566" s="95"/>
      <c r="V1566" s="95"/>
      <c r="W1566" s="95"/>
      <c r="X1566" s="95"/>
      <c r="Y1566" s="95"/>
      <c r="Z1566" s="95"/>
      <c r="AA1566" s="95"/>
      <c r="AB1566" s="95"/>
      <c r="AC1566" s="95"/>
      <c r="AD1566" s="95"/>
      <c r="AE1566" s="113">
        <f t="shared" si="256"/>
        <v>0</v>
      </c>
      <c r="AF1566" s="74">
        <f t="shared" si="257"/>
        <v>0</v>
      </c>
      <c r="AG1566" s="74">
        <f t="shared" si="258"/>
        <v>0</v>
      </c>
      <c r="AH1566" s="74">
        <f t="shared" si="259"/>
        <v>0</v>
      </c>
      <c r="AI1566" s="74">
        <f t="shared" si="260"/>
        <v>1</v>
      </c>
      <c r="AJ1566" s="74">
        <f t="shared" si="261"/>
        <v>0</v>
      </c>
      <c r="AK1566" s="74">
        <f t="shared" si="262"/>
        <v>0</v>
      </c>
      <c r="AL1566" s="74">
        <f t="shared" si="263"/>
        <v>0</v>
      </c>
      <c r="AM1566" s="74">
        <f t="shared" si="264"/>
        <v>0</v>
      </c>
      <c r="AN1566" s="74">
        <f t="shared" si="265"/>
        <v>1</v>
      </c>
      <c r="AP1566"/>
    </row>
    <row r="1567" spans="1:42" ht="15.75" hidden="1">
      <c r="A1567" s="75" t="s">
        <v>1311</v>
      </c>
      <c r="B1567" s="75" t="s">
        <v>2719</v>
      </c>
      <c r="C1567" s="75">
        <v>303132</v>
      </c>
      <c r="D1567" s="76" t="s">
        <v>2728</v>
      </c>
      <c r="E1567" s="76" t="s">
        <v>2721</v>
      </c>
      <c r="F1567" s="77">
        <v>1</v>
      </c>
      <c r="G1567" s="78"/>
      <c r="H1567" s="85">
        <v>1</v>
      </c>
      <c r="I1567" s="85"/>
      <c r="J1567" s="85"/>
      <c r="K1567" s="79"/>
      <c r="L1567" s="79"/>
      <c r="M1567" s="78"/>
      <c r="N1567" s="73">
        <v>390803.70958461001</v>
      </c>
      <c r="O1567" s="68" t="s">
        <v>1901</v>
      </c>
      <c r="P1567" s="68">
        <v>2</v>
      </c>
      <c r="Q1567" s="163" t="s">
        <v>2378</v>
      </c>
      <c r="R1567" s="123">
        <v>0</v>
      </c>
      <c r="S1567" s="123">
        <v>1</v>
      </c>
      <c r="T1567" s="95"/>
      <c r="U1567" s="95"/>
      <c r="V1567" s="95"/>
      <c r="W1567" s="95"/>
      <c r="X1567" s="95"/>
      <c r="Y1567" s="95"/>
      <c r="Z1567" s="95"/>
      <c r="AA1567" s="95"/>
      <c r="AB1567" s="95"/>
      <c r="AC1567" s="95"/>
      <c r="AD1567" s="95"/>
      <c r="AE1567" s="113">
        <f t="shared" si="256"/>
        <v>0</v>
      </c>
      <c r="AF1567" s="74">
        <f t="shared" si="257"/>
        <v>0</v>
      </c>
      <c r="AG1567" s="74">
        <f t="shared" si="258"/>
        <v>0</v>
      </c>
      <c r="AH1567" s="74">
        <f t="shared" si="259"/>
        <v>0</v>
      </c>
      <c r="AI1567" s="74">
        <f t="shared" si="260"/>
        <v>1</v>
      </c>
      <c r="AJ1567" s="74">
        <f t="shared" si="261"/>
        <v>0</v>
      </c>
      <c r="AK1567" s="74">
        <f t="shared" si="262"/>
        <v>0</v>
      </c>
      <c r="AL1567" s="74">
        <f t="shared" si="263"/>
        <v>0</v>
      </c>
      <c r="AM1567" s="74">
        <f t="shared" si="264"/>
        <v>0</v>
      </c>
      <c r="AN1567" s="74">
        <f t="shared" si="265"/>
        <v>1</v>
      </c>
      <c r="AP1567"/>
    </row>
    <row r="1568" spans="1:42" ht="15.75" hidden="1">
      <c r="A1568" s="75" t="s">
        <v>1311</v>
      </c>
      <c r="B1568" s="75" t="s">
        <v>2719</v>
      </c>
      <c r="C1568" s="75">
        <v>303133</v>
      </c>
      <c r="D1568" s="76" t="s">
        <v>2729</v>
      </c>
      <c r="E1568" s="76" t="s">
        <v>2721</v>
      </c>
      <c r="F1568" s="77">
        <v>2</v>
      </c>
      <c r="G1568" s="78"/>
      <c r="H1568" s="85">
        <v>1</v>
      </c>
      <c r="I1568" s="85"/>
      <c r="J1568" s="85"/>
      <c r="K1568" s="79"/>
      <c r="L1568" s="79"/>
      <c r="M1568" s="78"/>
      <c r="N1568" s="73">
        <v>1980550.9437443102</v>
      </c>
      <c r="O1568" s="68" t="s">
        <v>1901</v>
      </c>
      <c r="P1568" s="68">
        <v>2</v>
      </c>
      <c r="Q1568" s="163" t="s">
        <v>2378</v>
      </c>
      <c r="R1568" s="123">
        <v>0</v>
      </c>
      <c r="S1568" s="123">
        <v>1</v>
      </c>
      <c r="T1568" s="95"/>
      <c r="U1568" s="95"/>
      <c r="V1568" s="95"/>
      <c r="W1568" s="95"/>
      <c r="X1568" s="95"/>
      <c r="Y1568" s="95"/>
      <c r="Z1568" s="95"/>
      <c r="AA1568" s="95"/>
      <c r="AB1568" s="95"/>
      <c r="AC1568" s="95"/>
      <c r="AD1568" s="95"/>
      <c r="AE1568" s="113">
        <f t="shared" si="256"/>
        <v>0</v>
      </c>
      <c r="AF1568" s="74">
        <f t="shared" si="257"/>
        <v>0</v>
      </c>
      <c r="AG1568" s="74">
        <f t="shared" si="258"/>
        <v>0</v>
      </c>
      <c r="AH1568" s="74">
        <f t="shared" si="259"/>
        <v>0</v>
      </c>
      <c r="AI1568" s="74">
        <f t="shared" si="260"/>
        <v>1</v>
      </c>
      <c r="AJ1568" s="74">
        <f t="shared" si="261"/>
        <v>0</v>
      </c>
      <c r="AK1568" s="74">
        <f t="shared" si="262"/>
        <v>0</v>
      </c>
      <c r="AL1568" s="74">
        <f t="shared" si="263"/>
        <v>0</v>
      </c>
      <c r="AM1568" s="74">
        <f t="shared" si="264"/>
        <v>0</v>
      </c>
      <c r="AN1568" s="74">
        <f t="shared" si="265"/>
        <v>1</v>
      </c>
      <c r="AP1568"/>
    </row>
    <row r="1569" spans="1:43" ht="15.75" hidden="1">
      <c r="A1569" s="75" t="s">
        <v>1311</v>
      </c>
      <c r="B1569" s="75" t="s">
        <v>2719</v>
      </c>
      <c r="C1569" s="75">
        <v>303134</v>
      </c>
      <c r="D1569" s="76" t="s">
        <v>551</v>
      </c>
      <c r="E1569" s="76" t="s">
        <v>2721</v>
      </c>
      <c r="F1569" s="77">
        <v>2</v>
      </c>
      <c r="G1569" s="78"/>
      <c r="H1569" s="85">
        <v>1</v>
      </c>
      <c r="I1569" s="85"/>
      <c r="J1569" s="85"/>
      <c r="K1569" s="79"/>
      <c r="L1569" s="79"/>
      <c r="M1569" s="78"/>
      <c r="N1569" s="73">
        <v>324999.58829057997</v>
      </c>
      <c r="O1569" s="68" t="s">
        <v>1901</v>
      </c>
      <c r="P1569" s="68">
        <v>2</v>
      </c>
      <c r="Q1569" s="163" t="s">
        <v>2378</v>
      </c>
      <c r="R1569" s="123">
        <v>0</v>
      </c>
      <c r="S1569" s="123">
        <v>1</v>
      </c>
      <c r="T1569" s="95"/>
      <c r="U1569" s="95"/>
      <c r="V1569" s="95"/>
      <c r="W1569" s="95"/>
      <c r="X1569" s="95"/>
      <c r="Y1569" s="95"/>
      <c r="Z1569" s="95"/>
      <c r="AA1569" s="95"/>
      <c r="AB1569" s="95"/>
      <c r="AC1569" s="95"/>
      <c r="AD1569" s="95"/>
      <c r="AE1569" s="113">
        <f t="shared" si="256"/>
        <v>0</v>
      </c>
      <c r="AF1569" s="74">
        <f t="shared" si="257"/>
        <v>0</v>
      </c>
      <c r="AG1569" s="74">
        <f t="shared" si="258"/>
        <v>0</v>
      </c>
      <c r="AH1569" s="74">
        <f t="shared" si="259"/>
        <v>0</v>
      </c>
      <c r="AI1569" s="74">
        <f t="shared" si="260"/>
        <v>1</v>
      </c>
      <c r="AJ1569" s="74">
        <f t="shared" si="261"/>
        <v>0</v>
      </c>
      <c r="AK1569" s="74">
        <f t="shared" si="262"/>
        <v>0</v>
      </c>
      <c r="AL1569" s="74">
        <f t="shared" si="263"/>
        <v>0</v>
      </c>
      <c r="AM1569" s="74">
        <f t="shared" si="264"/>
        <v>0</v>
      </c>
      <c r="AN1569" s="74">
        <f t="shared" si="265"/>
        <v>1</v>
      </c>
      <c r="AP1569"/>
    </row>
    <row r="1570" spans="1:43" ht="15.75" hidden="1">
      <c r="A1570" s="75" t="s">
        <v>1311</v>
      </c>
      <c r="B1570" s="75" t="s">
        <v>2719</v>
      </c>
      <c r="C1570" s="75">
        <v>303141</v>
      </c>
      <c r="D1570" s="76" t="s">
        <v>2730</v>
      </c>
      <c r="E1570" s="76" t="s">
        <v>2721</v>
      </c>
      <c r="F1570" s="77">
        <v>2</v>
      </c>
      <c r="G1570" s="78"/>
      <c r="H1570" s="85">
        <v>1</v>
      </c>
      <c r="I1570" s="85"/>
      <c r="J1570" s="85"/>
      <c r="K1570" s="79"/>
      <c r="L1570" s="79"/>
      <c r="M1570" s="78"/>
      <c r="N1570" s="73">
        <v>1057985.39840931</v>
      </c>
      <c r="O1570" s="68" t="s">
        <v>1901</v>
      </c>
      <c r="P1570" s="68">
        <v>2</v>
      </c>
      <c r="Q1570" s="163" t="s">
        <v>2378</v>
      </c>
      <c r="R1570" s="123">
        <v>0</v>
      </c>
      <c r="S1570" s="123">
        <v>1</v>
      </c>
      <c r="T1570" s="95"/>
      <c r="U1570" s="95"/>
      <c r="V1570" s="95"/>
      <c r="W1570" s="95"/>
      <c r="X1570" s="95"/>
      <c r="Y1570" s="95"/>
      <c r="Z1570" s="95"/>
      <c r="AA1570" s="95"/>
      <c r="AB1570" s="95"/>
      <c r="AC1570" s="95"/>
      <c r="AD1570" s="95"/>
      <c r="AE1570" s="113">
        <f t="shared" si="256"/>
        <v>0</v>
      </c>
      <c r="AF1570" s="74">
        <f t="shared" si="257"/>
        <v>0</v>
      </c>
      <c r="AG1570" s="74">
        <f t="shared" si="258"/>
        <v>0</v>
      </c>
      <c r="AH1570" s="74">
        <f t="shared" si="259"/>
        <v>0</v>
      </c>
      <c r="AI1570" s="74">
        <f t="shared" si="260"/>
        <v>1</v>
      </c>
      <c r="AJ1570" s="74">
        <f t="shared" si="261"/>
        <v>0</v>
      </c>
      <c r="AK1570" s="74">
        <f t="shared" si="262"/>
        <v>0</v>
      </c>
      <c r="AL1570" s="74">
        <f t="shared" si="263"/>
        <v>0</v>
      </c>
      <c r="AM1570" s="74">
        <f t="shared" si="264"/>
        <v>0</v>
      </c>
      <c r="AN1570" s="74">
        <f t="shared" si="265"/>
        <v>1</v>
      </c>
      <c r="AP1570"/>
    </row>
    <row r="1571" spans="1:43" ht="15.75" hidden="1">
      <c r="A1571" s="75" t="s">
        <v>1311</v>
      </c>
      <c r="B1571" s="75" t="s">
        <v>2719</v>
      </c>
      <c r="C1571" s="75">
        <v>303143</v>
      </c>
      <c r="D1571" s="76" t="s">
        <v>2731</v>
      </c>
      <c r="E1571" s="76" t="s">
        <v>2721</v>
      </c>
      <c r="F1571" s="77">
        <v>2</v>
      </c>
      <c r="G1571" s="78"/>
      <c r="H1571" s="85">
        <v>1</v>
      </c>
      <c r="I1571" s="85"/>
      <c r="J1571" s="85"/>
      <c r="K1571" s="79"/>
      <c r="L1571" s="79"/>
      <c r="M1571" s="78"/>
      <c r="N1571" s="73">
        <v>465552.23</v>
      </c>
      <c r="O1571" s="68" t="s">
        <v>1901</v>
      </c>
      <c r="P1571" s="68">
        <v>2</v>
      </c>
      <c r="Q1571" s="163" t="s">
        <v>2378</v>
      </c>
      <c r="R1571" s="123">
        <v>0</v>
      </c>
      <c r="S1571" s="123">
        <v>1</v>
      </c>
      <c r="T1571" s="95"/>
      <c r="U1571" s="95"/>
      <c r="V1571" s="95"/>
      <c r="W1571" s="95"/>
      <c r="X1571" s="95"/>
      <c r="Y1571" s="95"/>
      <c r="Z1571" s="95"/>
      <c r="AA1571" s="95"/>
      <c r="AB1571" s="95"/>
      <c r="AC1571" s="95"/>
      <c r="AD1571" s="95"/>
      <c r="AE1571" s="113">
        <f t="shared" si="256"/>
        <v>0</v>
      </c>
      <c r="AF1571" s="74">
        <f t="shared" si="257"/>
        <v>0</v>
      </c>
      <c r="AG1571" s="74">
        <f t="shared" si="258"/>
        <v>0</v>
      </c>
      <c r="AH1571" s="74">
        <f t="shared" si="259"/>
        <v>0</v>
      </c>
      <c r="AI1571" s="74">
        <f t="shared" si="260"/>
        <v>1</v>
      </c>
      <c r="AJ1571" s="74">
        <f t="shared" si="261"/>
        <v>0</v>
      </c>
      <c r="AK1571" s="74">
        <f t="shared" si="262"/>
        <v>0</v>
      </c>
      <c r="AL1571" s="74">
        <f t="shared" si="263"/>
        <v>0</v>
      </c>
      <c r="AM1571" s="74">
        <f t="shared" si="264"/>
        <v>0</v>
      </c>
      <c r="AN1571" s="74">
        <f t="shared" si="265"/>
        <v>1</v>
      </c>
      <c r="AP1571"/>
    </row>
    <row r="1572" spans="1:43" ht="15.75" hidden="1">
      <c r="A1572" s="75" t="s">
        <v>1311</v>
      </c>
      <c r="B1572" s="75" t="s">
        <v>2719</v>
      </c>
      <c r="C1572" s="75">
        <v>303145</v>
      </c>
      <c r="D1572" s="76" t="s">
        <v>2732</v>
      </c>
      <c r="E1572" s="76" t="s">
        <v>2721</v>
      </c>
      <c r="F1572" s="77">
        <v>2</v>
      </c>
      <c r="G1572" s="78"/>
      <c r="H1572" s="85">
        <v>1</v>
      </c>
      <c r="I1572" s="85"/>
      <c r="J1572" s="85"/>
      <c r="K1572" s="79"/>
      <c r="L1572" s="79"/>
      <c r="M1572" s="78"/>
      <c r="N1572" s="73">
        <v>1079973.47939103</v>
      </c>
      <c r="O1572" s="68" t="s">
        <v>1901</v>
      </c>
      <c r="P1572" s="68">
        <v>2</v>
      </c>
      <c r="Q1572" s="163" t="s">
        <v>2378</v>
      </c>
      <c r="R1572" s="123">
        <v>0</v>
      </c>
      <c r="S1572" s="123">
        <v>1</v>
      </c>
      <c r="T1572" s="95"/>
      <c r="U1572" s="95"/>
      <c r="V1572" s="95"/>
      <c r="W1572" s="95"/>
      <c r="X1572" s="95"/>
      <c r="Y1572" s="95"/>
      <c r="Z1572" s="95"/>
      <c r="AA1572" s="95"/>
      <c r="AB1572" s="95"/>
      <c r="AC1572" s="95"/>
      <c r="AD1572" s="95"/>
      <c r="AE1572" s="113">
        <f t="shared" si="256"/>
        <v>0</v>
      </c>
      <c r="AF1572" s="74">
        <f t="shared" si="257"/>
        <v>0</v>
      </c>
      <c r="AG1572" s="74">
        <f t="shared" si="258"/>
        <v>0</v>
      </c>
      <c r="AH1572" s="74">
        <f t="shared" si="259"/>
        <v>0</v>
      </c>
      <c r="AI1572" s="74">
        <f t="shared" si="260"/>
        <v>1</v>
      </c>
      <c r="AJ1572" s="74">
        <f t="shared" si="261"/>
        <v>0</v>
      </c>
      <c r="AK1572" s="74">
        <f t="shared" si="262"/>
        <v>0</v>
      </c>
      <c r="AL1572" s="74">
        <f t="shared" si="263"/>
        <v>0</v>
      </c>
      <c r="AM1572" s="74">
        <f t="shared" si="264"/>
        <v>0</v>
      </c>
      <c r="AN1572" s="74">
        <f t="shared" si="265"/>
        <v>1</v>
      </c>
      <c r="AP1572"/>
    </row>
    <row r="1573" spans="1:43" ht="15.75" hidden="1">
      <c r="A1573" s="75" t="s">
        <v>1311</v>
      </c>
      <c r="B1573" s="75" t="s">
        <v>2719</v>
      </c>
      <c r="C1573" s="75">
        <v>303147</v>
      </c>
      <c r="D1573" s="76" t="s">
        <v>2733</v>
      </c>
      <c r="E1573" s="76" t="s">
        <v>2721</v>
      </c>
      <c r="F1573" s="77">
        <v>2</v>
      </c>
      <c r="G1573" s="78"/>
      <c r="H1573" s="85">
        <v>1</v>
      </c>
      <c r="I1573" s="85"/>
      <c r="J1573" s="85"/>
      <c r="K1573" s="79"/>
      <c r="L1573" s="79"/>
      <c r="M1573" s="78"/>
      <c r="N1573" s="73">
        <v>858364.17999318009</v>
      </c>
      <c r="O1573" s="68" t="s">
        <v>1901</v>
      </c>
      <c r="P1573" s="68">
        <v>2</v>
      </c>
      <c r="Q1573" s="163" t="s">
        <v>2378</v>
      </c>
      <c r="R1573" s="123">
        <v>0</v>
      </c>
      <c r="S1573" s="123">
        <v>1</v>
      </c>
      <c r="T1573" s="95"/>
      <c r="U1573" s="95"/>
      <c r="V1573" s="95"/>
      <c r="W1573" s="95"/>
      <c r="X1573" s="95"/>
      <c r="Y1573" s="95"/>
      <c r="Z1573" s="95"/>
      <c r="AA1573" s="95"/>
      <c r="AB1573" s="95"/>
      <c r="AC1573" s="95"/>
      <c r="AD1573" s="95"/>
      <c r="AE1573" s="113">
        <f t="shared" si="256"/>
        <v>0</v>
      </c>
      <c r="AF1573" s="74">
        <f t="shared" si="257"/>
        <v>0</v>
      </c>
      <c r="AG1573" s="74">
        <f t="shared" si="258"/>
        <v>0</v>
      </c>
      <c r="AH1573" s="74">
        <f t="shared" si="259"/>
        <v>0</v>
      </c>
      <c r="AI1573" s="74">
        <f t="shared" si="260"/>
        <v>1</v>
      </c>
      <c r="AJ1573" s="74">
        <f t="shared" si="261"/>
        <v>0</v>
      </c>
      <c r="AK1573" s="74">
        <f t="shared" si="262"/>
        <v>0</v>
      </c>
      <c r="AL1573" s="74">
        <f t="shared" si="263"/>
        <v>0</v>
      </c>
      <c r="AM1573" s="74">
        <f t="shared" si="264"/>
        <v>0</v>
      </c>
      <c r="AN1573" s="74">
        <f t="shared" si="265"/>
        <v>1</v>
      </c>
      <c r="AP1573"/>
    </row>
    <row r="1574" spans="1:43" ht="15.75" hidden="1">
      <c r="A1574" s="75" t="s">
        <v>1311</v>
      </c>
      <c r="B1574" s="75" t="s">
        <v>2719</v>
      </c>
      <c r="C1574" s="75">
        <v>303159</v>
      </c>
      <c r="D1574" s="76" t="s">
        <v>2734</v>
      </c>
      <c r="E1574" s="76" t="s">
        <v>2721</v>
      </c>
      <c r="F1574" s="77">
        <v>2</v>
      </c>
      <c r="G1574" s="78"/>
      <c r="H1574" s="85">
        <v>1</v>
      </c>
      <c r="I1574" s="85"/>
      <c r="J1574" s="85"/>
      <c r="K1574" s="79"/>
      <c r="L1574" s="79"/>
      <c r="M1574" s="78"/>
      <c r="N1574" s="73">
        <v>864341.69</v>
      </c>
      <c r="O1574" s="68" t="s">
        <v>1901</v>
      </c>
      <c r="P1574" s="68">
        <v>2</v>
      </c>
      <c r="Q1574" s="163" t="s">
        <v>2378</v>
      </c>
      <c r="R1574" s="123">
        <v>0</v>
      </c>
      <c r="S1574" s="123">
        <v>1</v>
      </c>
      <c r="T1574" s="95"/>
      <c r="U1574" s="95"/>
      <c r="V1574" s="95"/>
      <c r="W1574" s="95"/>
      <c r="X1574" s="95"/>
      <c r="Y1574" s="95"/>
      <c r="Z1574" s="95"/>
      <c r="AA1574" s="95"/>
      <c r="AB1574" s="95"/>
      <c r="AC1574" s="95"/>
      <c r="AD1574" s="95"/>
      <c r="AE1574" s="113">
        <f t="shared" si="256"/>
        <v>0</v>
      </c>
      <c r="AF1574" s="74">
        <f t="shared" si="257"/>
        <v>0</v>
      </c>
      <c r="AG1574" s="74">
        <f t="shared" si="258"/>
        <v>0</v>
      </c>
      <c r="AH1574" s="74">
        <f t="shared" si="259"/>
        <v>0</v>
      </c>
      <c r="AI1574" s="74">
        <f t="shared" si="260"/>
        <v>1</v>
      </c>
      <c r="AJ1574" s="74">
        <f t="shared" si="261"/>
        <v>0</v>
      </c>
      <c r="AK1574" s="74">
        <f t="shared" si="262"/>
        <v>0</v>
      </c>
      <c r="AL1574" s="74">
        <f t="shared" si="263"/>
        <v>0</v>
      </c>
      <c r="AM1574" s="74">
        <f t="shared" si="264"/>
        <v>0</v>
      </c>
      <c r="AN1574" s="74">
        <f t="shared" si="265"/>
        <v>1</v>
      </c>
      <c r="AP1574"/>
    </row>
    <row r="1575" spans="1:43" ht="21" hidden="1" customHeight="1">
      <c r="A1575" s="75" t="s">
        <v>1311</v>
      </c>
      <c r="B1575" s="75" t="s">
        <v>2735</v>
      </c>
      <c r="C1575" s="75">
        <v>303121</v>
      </c>
      <c r="D1575" s="76" t="s">
        <v>2736</v>
      </c>
      <c r="E1575" s="76" t="s">
        <v>2737</v>
      </c>
      <c r="F1575" s="77">
        <v>0</v>
      </c>
      <c r="G1575" s="78"/>
      <c r="H1575" s="85">
        <v>1</v>
      </c>
      <c r="I1575" s="85"/>
      <c r="J1575" s="85"/>
      <c r="K1575" s="79"/>
      <c r="L1575" s="79"/>
      <c r="M1575" s="78"/>
      <c r="N1575" s="73">
        <v>1361639.32</v>
      </c>
      <c r="O1575" s="68" t="s">
        <v>1901</v>
      </c>
      <c r="P1575" s="68">
        <v>2</v>
      </c>
      <c r="Q1575" s="95" t="s">
        <v>2378</v>
      </c>
      <c r="R1575" s="100">
        <v>1</v>
      </c>
      <c r="S1575" s="100">
        <v>1</v>
      </c>
      <c r="T1575" s="240">
        <v>43352</v>
      </c>
      <c r="U1575" s="240">
        <v>43367</v>
      </c>
      <c r="V1575" s="241" t="s">
        <v>2738</v>
      </c>
      <c r="W1575" s="95"/>
      <c r="X1575" s="240" t="s">
        <v>2739</v>
      </c>
      <c r="Y1575" s="240">
        <v>43203</v>
      </c>
      <c r="Z1575" s="240">
        <v>43216</v>
      </c>
      <c r="AA1575" s="240">
        <v>43234</v>
      </c>
      <c r="AB1575" s="240">
        <v>43255</v>
      </c>
      <c r="AC1575" s="242" t="s">
        <v>2740</v>
      </c>
      <c r="AD1575" s="95"/>
      <c r="AE1575" s="113">
        <f t="shared" si="256"/>
        <v>0</v>
      </c>
      <c r="AF1575" s="74">
        <f t="shared" si="257"/>
        <v>0</v>
      </c>
      <c r="AG1575" s="74">
        <f t="shared" si="258"/>
        <v>0</v>
      </c>
      <c r="AH1575" s="74">
        <f t="shared" si="259"/>
        <v>0</v>
      </c>
      <c r="AI1575" s="74">
        <f t="shared" si="260"/>
        <v>1</v>
      </c>
      <c r="AJ1575" s="74">
        <f t="shared" si="261"/>
        <v>0</v>
      </c>
      <c r="AK1575" s="74">
        <f t="shared" si="262"/>
        <v>0</v>
      </c>
      <c r="AL1575" s="74">
        <f t="shared" si="263"/>
        <v>0</v>
      </c>
      <c r="AM1575" s="74">
        <f t="shared" si="264"/>
        <v>0</v>
      </c>
      <c r="AN1575" s="74">
        <f t="shared" si="265"/>
        <v>1</v>
      </c>
      <c r="AP1575" t="s">
        <v>3548</v>
      </c>
    </row>
    <row r="1576" spans="1:43" ht="21" hidden="1" customHeight="1">
      <c r="A1576" s="75" t="s">
        <v>1311</v>
      </c>
      <c r="B1576" s="75" t="s">
        <v>2735</v>
      </c>
      <c r="C1576" s="75">
        <v>303120</v>
      </c>
      <c r="D1576" s="76" t="s">
        <v>2741</v>
      </c>
      <c r="E1576" s="76" t="s">
        <v>2737</v>
      </c>
      <c r="F1576" s="77">
        <v>0</v>
      </c>
      <c r="G1576" s="78"/>
      <c r="H1576" s="85">
        <v>1</v>
      </c>
      <c r="I1576" s="85"/>
      <c r="J1576" s="85"/>
      <c r="K1576" s="79"/>
      <c r="L1576" s="79"/>
      <c r="M1576" s="78"/>
      <c r="N1576" s="73">
        <v>1130846.69</v>
      </c>
      <c r="O1576" s="68" t="s">
        <v>1901</v>
      </c>
      <c r="P1576" s="68">
        <v>2</v>
      </c>
      <c r="Q1576" s="95" t="s">
        <v>2378</v>
      </c>
      <c r="R1576" s="100">
        <v>0.5</v>
      </c>
      <c r="S1576" s="100">
        <v>1</v>
      </c>
      <c r="T1576" s="240">
        <v>43352</v>
      </c>
      <c r="U1576" s="240">
        <v>43367</v>
      </c>
      <c r="V1576" s="241" t="s">
        <v>2738</v>
      </c>
      <c r="W1576" s="95"/>
      <c r="X1576" s="240" t="s">
        <v>2739</v>
      </c>
      <c r="Y1576" s="240">
        <v>43203</v>
      </c>
      <c r="Z1576" s="240">
        <v>43216</v>
      </c>
      <c r="AA1576" s="240">
        <v>43234</v>
      </c>
      <c r="AB1576" s="240">
        <v>43255</v>
      </c>
      <c r="AC1576" s="242" t="s">
        <v>2740</v>
      </c>
      <c r="AD1576" s="95"/>
      <c r="AE1576" s="113">
        <f t="shared" si="256"/>
        <v>0</v>
      </c>
      <c r="AF1576" s="74">
        <f t="shared" si="257"/>
        <v>0</v>
      </c>
      <c r="AG1576" s="74">
        <f t="shared" si="258"/>
        <v>0</v>
      </c>
      <c r="AH1576" s="74">
        <f t="shared" si="259"/>
        <v>0</v>
      </c>
      <c r="AI1576" s="74">
        <f t="shared" si="260"/>
        <v>1</v>
      </c>
      <c r="AJ1576" s="74">
        <f t="shared" si="261"/>
        <v>0</v>
      </c>
      <c r="AK1576" s="74">
        <f t="shared" si="262"/>
        <v>0</v>
      </c>
      <c r="AL1576" s="74">
        <f t="shared" si="263"/>
        <v>0</v>
      </c>
      <c r="AM1576" s="74">
        <f t="shared" si="264"/>
        <v>0</v>
      </c>
      <c r="AN1576" s="74">
        <f t="shared" si="265"/>
        <v>1</v>
      </c>
      <c r="AP1576" t="s">
        <v>3548</v>
      </c>
    </row>
    <row r="1577" spans="1:43" ht="15.75" hidden="1">
      <c r="A1577" s="68" t="s">
        <v>1311</v>
      </c>
      <c r="B1577" s="69" t="s">
        <v>2742</v>
      </c>
      <c r="C1577" s="68">
        <v>303037</v>
      </c>
      <c r="D1577" s="70" t="s">
        <v>2743</v>
      </c>
      <c r="E1577" s="87" t="s">
        <v>2744</v>
      </c>
      <c r="F1577" s="71">
        <v>5</v>
      </c>
      <c r="G1577" s="88"/>
      <c r="H1577" s="69">
        <v>1</v>
      </c>
      <c r="I1577" s="89"/>
      <c r="J1577" s="89"/>
      <c r="K1577" s="90"/>
      <c r="L1577" s="90"/>
      <c r="M1577" s="88"/>
      <c r="N1577" s="73">
        <v>1877921.65</v>
      </c>
      <c r="O1577" s="68" t="s">
        <v>1901</v>
      </c>
      <c r="P1577" s="68">
        <v>2</v>
      </c>
      <c r="Q1577" s="95" t="s">
        <v>2378</v>
      </c>
      <c r="R1577" s="354">
        <v>1</v>
      </c>
      <c r="S1577" s="123">
        <v>1</v>
      </c>
      <c r="T1577" s="95"/>
      <c r="U1577" s="95"/>
      <c r="V1577" s="95"/>
      <c r="W1577" s="95"/>
      <c r="X1577" s="95"/>
      <c r="Y1577" s="95"/>
      <c r="Z1577" s="95"/>
      <c r="AA1577" s="95"/>
      <c r="AB1577" s="95"/>
      <c r="AC1577" s="95"/>
      <c r="AD1577" s="95"/>
      <c r="AE1577" s="113">
        <f t="shared" si="256"/>
        <v>0</v>
      </c>
      <c r="AF1577" s="74">
        <f t="shared" si="257"/>
        <v>0</v>
      </c>
      <c r="AG1577" s="74">
        <f t="shared" si="258"/>
        <v>0</v>
      </c>
      <c r="AH1577" s="74">
        <f t="shared" si="259"/>
        <v>0</v>
      </c>
      <c r="AI1577" s="74">
        <f t="shared" si="260"/>
        <v>1</v>
      </c>
      <c r="AJ1577" s="74">
        <f t="shared" si="261"/>
        <v>0</v>
      </c>
      <c r="AK1577" s="74">
        <f t="shared" si="262"/>
        <v>0</v>
      </c>
      <c r="AL1577" s="74">
        <f t="shared" si="263"/>
        <v>0</v>
      </c>
      <c r="AM1577" s="74">
        <f t="shared" si="264"/>
        <v>0</v>
      </c>
      <c r="AN1577" s="74">
        <f t="shared" si="265"/>
        <v>1</v>
      </c>
      <c r="AP1577"/>
    </row>
    <row r="1578" spans="1:43" ht="15.75" hidden="1">
      <c r="A1578" s="75" t="s">
        <v>1311</v>
      </c>
      <c r="B1578" s="75" t="s">
        <v>1408</v>
      </c>
      <c r="C1578" s="75">
        <v>303276</v>
      </c>
      <c r="D1578" s="76" t="s">
        <v>2745</v>
      </c>
      <c r="E1578" s="76" t="s">
        <v>1416</v>
      </c>
      <c r="F1578" s="77">
        <v>1</v>
      </c>
      <c r="G1578" s="78"/>
      <c r="H1578" s="85">
        <v>1</v>
      </c>
      <c r="I1578" s="85"/>
      <c r="J1578" s="85"/>
      <c r="K1578" s="79"/>
      <c r="L1578" s="79"/>
      <c r="M1578" s="78"/>
      <c r="N1578" s="73">
        <v>590808.68000000005</v>
      </c>
      <c r="O1578" s="68" t="s">
        <v>1901</v>
      </c>
      <c r="P1578" s="68">
        <v>2</v>
      </c>
      <c r="Q1578" s="409" t="s">
        <v>2204</v>
      </c>
      <c r="R1578" s="358">
        <v>0.16</v>
      </c>
      <c r="S1578" s="358">
        <v>0.32</v>
      </c>
      <c r="T1578" s="153">
        <f>DATE(2018,6,22)+96</f>
        <v>43369</v>
      </c>
      <c r="U1578" s="163"/>
      <c r="V1578" s="163"/>
      <c r="W1578" s="163"/>
      <c r="X1578" s="403">
        <v>43211</v>
      </c>
      <c r="Y1578" s="403">
        <v>43217</v>
      </c>
      <c r="Z1578" s="403">
        <v>43235</v>
      </c>
      <c r="AA1578" s="403">
        <v>43238</v>
      </c>
      <c r="AB1578" s="403">
        <v>43269</v>
      </c>
      <c r="AC1578" s="403" t="s">
        <v>2746</v>
      </c>
      <c r="AD1578" s="389">
        <v>587371.98</v>
      </c>
      <c r="AE1578" s="113">
        <f t="shared" si="256"/>
        <v>0</v>
      </c>
      <c r="AF1578" s="74">
        <f t="shared" si="257"/>
        <v>0</v>
      </c>
      <c r="AG1578" s="74">
        <f t="shared" si="258"/>
        <v>0</v>
      </c>
      <c r="AH1578" s="74">
        <f t="shared" si="259"/>
        <v>1</v>
      </c>
      <c r="AI1578" s="74">
        <f t="shared" si="260"/>
        <v>0</v>
      </c>
      <c r="AJ1578" s="74">
        <f t="shared" si="261"/>
        <v>0</v>
      </c>
      <c r="AK1578" s="74">
        <f t="shared" si="262"/>
        <v>0</v>
      </c>
      <c r="AL1578" s="74">
        <f t="shared" si="263"/>
        <v>0</v>
      </c>
      <c r="AM1578" s="74">
        <f t="shared" si="264"/>
        <v>1</v>
      </c>
      <c r="AN1578" s="74">
        <f t="shared" si="265"/>
        <v>0</v>
      </c>
      <c r="AO1578" t="s">
        <v>3535</v>
      </c>
      <c r="AP1578"/>
      <c r="AQ1578" t="s">
        <v>3544</v>
      </c>
    </row>
    <row r="1579" spans="1:43" ht="15.75" hidden="1">
      <c r="A1579" s="75" t="s">
        <v>1311</v>
      </c>
      <c r="B1579" s="75" t="s">
        <v>1408</v>
      </c>
      <c r="C1579" s="75">
        <v>303228</v>
      </c>
      <c r="D1579" s="76" t="s">
        <v>2747</v>
      </c>
      <c r="E1579" s="76" t="s">
        <v>1423</v>
      </c>
      <c r="F1579" s="77">
        <v>1</v>
      </c>
      <c r="G1579" s="78"/>
      <c r="H1579" s="85">
        <v>1</v>
      </c>
      <c r="I1579" s="85"/>
      <c r="J1579" s="85"/>
      <c r="K1579" s="79"/>
      <c r="L1579" s="79"/>
      <c r="M1579" s="78"/>
      <c r="N1579" s="73">
        <v>1125370.28</v>
      </c>
      <c r="O1579" s="68" t="s">
        <v>1901</v>
      </c>
      <c r="P1579" s="68">
        <v>2</v>
      </c>
      <c r="Q1579" s="409" t="s">
        <v>2204</v>
      </c>
      <c r="R1579" s="358">
        <v>0.16</v>
      </c>
      <c r="S1579" s="358">
        <v>0.34</v>
      </c>
      <c r="T1579" s="153">
        <f>DATE(2018,6,22)+96</f>
        <v>43369</v>
      </c>
      <c r="U1579" s="163"/>
      <c r="V1579" s="163"/>
      <c r="W1579" s="163"/>
      <c r="X1579" s="403">
        <v>43211</v>
      </c>
      <c r="Y1579" s="403">
        <v>43217</v>
      </c>
      <c r="Z1579" s="403">
        <v>43235</v>
      </c>
      <c r="AA1579" s="403">
        <v>43238</v>
      </c>
      <c r="AB1579" s="403">
        <v>43269</v>
      </c>
      <c r="AC1579" s="403" t="s">
        <v>2746</v>
      </c>
      <c r="AD1579" s="389">
        <v>1119476.6000000001</v>
      </c>
      <c r="AE1579" s="113">
        <f t="shared" si="256"/>
        <v>0</v>
      </c>
      <c r="AF1579" s="74">
        <f t="shared" si="257"/>
        <v>0</v>
      </c>
      <c r="AG1579" s="74">
        <f t="shared" si="258"/>
        <v>0</v>
      </c>
      <c r="AH1579" s="74">
        <f t="shared" si="259"/>
        <v>1</v>
      </c>
      <c r="AI1579" s="74">
        <f t="shared" si="260"/>
        <v>0</v>
      </c>
      <c r="AJ1579" s="74">
        <f t="shared" si="261"/>
        <v>0</v>
      </c>
      <c r="AK1579" s="74">
        <f t="shared" si="262"/>
        <v>0</v>
      </c>
      <c r="AL1579" s="74">
        <f t="shared" si="263"/>
        <v>0</v>
      </c>
      <c r="AM1579" s="74">
        <f t="shared" si="264"/>
        <v>1</v>
      </c>
      <c r="AN1579" s="74">
        <f t="shared" si="265"/>
        <v>0</v>
      </c>
      <c r="AO1579" t="s">
        <v>3535</v>
      </c>
      <c r="AP1579"/>
      <c r="AQ1579" t="s">
        <v>3544</v>
      </c>
    </row>
    <row r="1580" spans="1:43" ht="31.5" hidden="1">
      <c r="A1580" s="75" t="s">
        <v>1311</v>
      </c>
      <c r="B1580" s="75" t="s">
        <v>1408</v>
      </c>
      <c r="C1580" s="75">
        <v>303255</v>
      </c>
      <c r="D1580" s="76" t="s">
        <v>2748</v>
      </c>
      <c r="E1580" s="76" t="s">
        <v>1566</v>
      </c>
      <c r="F1580" s="77">
        <v>2</v>
      </c>
      <c r="G1580" s="78"/>
      <c r="H1580" s="85">
        <v>1</v>
      </c>
      <c r="I1580" s="85"/>
      <c r="J1580" s="85"/>
      <c r="K1580" s="79"/>
      <c r="L1580" s="79"/>
      <c r="M1580" s="78"/>
      <c r="N1580" s="73">
        <v>643928.75</v>
      </c>
      <c r="O1580" s="68" t="s">
        <v>1901</v>
      </c>
      <c r="P1580" s="68">
        <v>2</v>
      </c>
      <c r="Q1580" s="409" t="s">
        <v>2204</v>
      </c>
      <c r="R1580" s="358">
        <v>0.45</v>
      </c>
      <c r="S1580" s="358">
        <v>0.45</v>
      </c>
      <c r="T1580" s="153">
        <f t="shared" ref="T1580:T1581" si="266">DATE(2018,6,22)+96</f>
        <v>43369</v>
      </c>
      <c r="U1580" s="163"/>
      <c r="V1580" s="163"/>
      <c r="W1580" s="163"/>
      <c r="X1580" s="403">
        <v>43211</v>
      </c>
      <c r="Y1580" s="403">
        <v>43217</v>
      </c>
      <c r="Z1580" s="403">
        <v>43235</v>
      </c>
      <c r="AA1580" s="403">
        <v>43238</v>
      </c>
      <c r="AB1580" s="403">
        <v>43269</v>
      </c>
      <c r="AC1580" s="403" t="s">
        <v>2746</v>
      </c>
      <c r="AD1580" s="389">
        <v>634357.53</v>
      </c>
      <c r="AE1580" s="113">
        <f t="shared" si="256"/>
        <v>0</v>
      </c>
      <c r="AF1580" s="74">
        <f t="shared" si="257"/>
        <v>0</v>
      </c>
      <c r="AG1580" s="74">
        <f t="shared" si="258"/>
        <v>0</v>
      </c>
      <c r="AH1580" s="74">
        <f t="shared" si="259"/>
        <v>1</v>
      </c>
      <c r="AI1580" s="74">
        <f t="shared" si="260"/>
        <v>0</v>
      </c>
      <c r="AJ1580" s="74">
        <f t="shared" si="261"/>
        <v>0</v>
      </c>
      <c r="AK1580" s="74">
        <f t="shared" si="262"/>
        <v>0</v>
      </c>
      <c r="AL1580" s="74">
        <f t="shared" si="263"/>
        <v>0</v>
      </c>
      <c r="AM1580" s="74">
        <f t="shared" si="264"/>
        <v>1</v>
      </c>
      <c r="AN1580" s="74">
        <f t="shared" si="265"/>
        <v>0</v>
      </c>
      <c r="AO1580" t="s">
        <v>3534</v>
      </c>
      <c r="AP1580"/>
      <c r="AQ1580" t="s">
        <v>3544</v>
      </c>
    </row>
    <row r="1581" spans="1:43" ht="37.5" hidden="1" customHeight="1">
      <c r="A1581" s="75" t="s">
        <v>1311</v>
      </c>
      <c r="B1581" s="75" t="s">
        <v>1408</v>
      </c>
      <c r="C1581" s="75">
        <v>303247</v>
      </c>
      <c r="D1581" s="76" t="s">
        <v>2749</v>
      </c>
      <c r="E1581" s="76" t="s">
        <v>1410</v>
      </c>
      <c r="F1581" s="77">
        <v>2</v>
      </c>
      <c r="G1581" s="78"/>
      <c r="H1581" s="85">
        <v>1</v>
      </c>
      <c r="I1581" s="85"/>
      <c r="J1581" s="85"/>
      <c r="K1581" s="79"/>
      <c r="L1581" s="79"/>
      <c r="M1581" s="78"/>
      <c r="N1581" s="73">
        <v>637792.52</v>
      </c>
      <c r="O1581" s="68" t="s">
        <v>1901</v>
      </c>
      <c r="P1581" s="68">
        <v>2</v>
      </c>
      <c r="Q1581" s="409" t="s">
        <v>2204</v>
      </c>
      <c r="R1581" s="358">
        <v>0.16</v>
      </c>
      <c r="S1581" s="358">
        <v>0.47</v>
      </c>
      <c r="T1581" s="153">
        <f t="shared" si="266"/>
        <v>43369</v>
      </c>
      <c r="U1581" s="163"/>
      <c r="V1581" s="163"/>
      <c r="W1581" s="163"/>
      <c r="X1581" s="403">
        <v>43211</v>
      </c>
      <c r="Y1581" s="403">
        <v>43217</v>
      </c>
      <c r="Z1581" s="403">
        <v>43235</v>
      </c>
      <c r="AA1581" s="403">
        <v>43238</v>
      </c>
      <c r="AB1581" s="403">
        <v>43269</v>
      </c>
      <c r="AC1581" s="403" t="s">
        <v>2746</v>
      </c>
      <c r="AD1581" s="389">
        <v>640485.86</v>
      </c>
      <c r="AE1581" s="113">
        <f t="shared" si="256"/>
        <v>0</v>
      </c>
      <c r="AF1581" s="74">
        <f t="shared" si="257"/>
        <v>0</v>
      </c>
      <c r="AG1581" s="74">
        <f t="shared" si="258"/>
        <v>0</v>
      </c>
      <c r="AH1581" s="74">
        <f t="shared" si="259"/>
        <v>1</v>
      </c>
      <c r="AI1581" s="74">
        <f t="shared" si="260"/>
        <v>0</v>
      </c>
      <c r="AJ1581" s="74">
        <f t="shared" si="261"/>
        <v>0</v>
      </c>
      <c r="AK1581" s="74">
        <f t="shared" si="262"/>
        <v>0</v>
      </c>
      <c r="AL1581" s="74">
        <f t="shared" si="263"/>
        <v>0</v>
      </c>
      <c r="AM1581" s="74">
        <f t="shared" si="264"/>
        <v>1</v>
      </c>
      <c r="AN1581" s="74">
        <f t="shared" si="265"/>
        <v>0</v>
      </c>
      <c r="AO1581" t="s">
        <v>3535</v>
      </c>
      <c r="AP1581"/>
      <c r="AQ1581" t="s">
        <v>3544</v>
      </c>
    </row>
    <row r="1582" spans="1:43" ht="37.5" hidden="1" customHeight="1">
      <c r="A1582" s="75" t="s">
        <v>1311</v>
      </c>
      <c r="B1582" s="75" t="s">
        <v>1408</v>
      </c>
      <c r="C1582" s="75">
        <v>303226</v>
      </c>
      <c r="D1582" s="76" t="s">
        <v>2750</v>
      </c>
      <c r="E1582" s="76" t="s">
        <v>1412</v>
      </c>
      <c r="F1582" s="77">
        <v>3</v>
      </c>
      <c r="G1582" s="78"/>
      <c r="H1582" s="85">
        <v>1</v>
      </c>
      <c r="I1582" s="85"/>
      <c r="J1582" s="85"/>
      <c r="K1582" s="79"/>
      <c r="L1582" s="79"/>
      <c r="M1582" s="78"/>
      <c r="N1582" s="73">
        <v>502304.6</v>
      </c>
      <c r="O1582" s="68" t="s">
        <v>1901</v>
      </c>
      <c r="P1582" s="68">
        <v>2</v>
      </c>
      <c r="Q1582" s="95" t="s">
        <v>2378</v>
      </c>
      <c r="R1582" s="100">
        <v>1</v>
      </c>
      <c r="S1582" s="100">
        <v>1</v>
      </c>
      <c r="T1582" s="167">
        <f>DATE(2018,6,15)+96</f>
        <v>43362</v>
      </c>
      <c r="U1582" s="95"/>
      <c r="V1582" s="95"/>
      <c r="W1582" s="95"/>
      <c r="X1582" s="243">
        <v>43211</v>
      </c>
      <c r="Y1582" s="243">
        <v>43217</v>
      </c>
      <c r="Z1582" s="243">
        <v>43235</v>
      </c>
      <c r="AA1582" s="243">
        <v>43238</v>
      </c>
      <c r="AB1582" s="243">
        <v>43259</v>
      </c>
      <c r="AC1582" s="244" t="s">
        <v>2751</v>
      </c>
      <c r="AD1582" s="151">
        <v>499512.55</v>
      </c>
      <c r="AE1582" s="113">
        <f t="shared" si="256"/>
        <v>0</v>
      </c>
      <c r="AF1582" s="74">
        <f t="shared" si="257"/>
        <v>0</v>
      </c>
      <c r="AG1582" s="74">
        <f t="shared" si="258"/>
        <v>0</v>
      </c>
      <c r="AH1582" s="74">
        <f t="shared" si="259"/>
        <v>0</v>
      </c>
      <c r="AI1582" s="74">
        <f t="shared" si="260"/>
        <v>1</v>
      </c>
      <c r="AJ1582" s="74">
        <f t="shared" si="261"/>
        <v>0</v>
      </c>
      <c r="AK1582" s="74">
        <f t="shared" si="262"/>
        <v>0</v>
      </c>
      <c r="AL1582" s="74">
        <f t="shared" si="263"/>
        <v>0</v>
      </c>
      <c r="AM1582" s="74">
        <f t="shared" si="264"/>
        <v>0</v>
      </c>
      <c r="AN1582" s="74">
        <f t="shared" si="265"/>
        <v>1</v>
      </c>
      <c r="AP1582"/>
    </row>
    <row r="1583" spans="1:43" ht="37.5" hidden="1" customHeight="1">
      <c r="A1583" s="75" t="s">
        <v>1311</v>
      </c>
      <c r="B1583" s="75" t="s">
        <v>1408</v>
      </c>
      <c r="C1583" s="75"/>
      <c r="D1583" s="76" t="s">
        <v>2752</v>
      </c>
      <c r="E1583" s="76" t="s">
        <v>1412</v>
      </c>
      <c r="F1583" s="77">
        <v>3</v>
      </c>
      <c r="G1583" s="78"/>
      <c r="H1583" s="85">
        <v>1</v>
      </c>
      <c r="I1583" s="85"/>
      <c r="J1583" s="85"/>
      <c r="K1583" s="79"/>
      <c r="L1583" s="79"/>
      <c r="M1583" s="78"/>
      <c r="N1583" s="73">
        <v>516957.6</v>
      </c>
      <c r="O1583" s="68" t="s">
        <v>1901</v>
      </c>
      <c r="P1583" s="68">
        <v>2</v>
      </c>
      <c r="Q1583" s="95" t="s">
        <v>2378</v>
      </c>
      <c r="R1583" s="100">
        <v>1</v>
      </c>
      <c r="S1583" s="100">
        <v>1</v>
      </c>
      <c r="T1583" s="167">
        <f t="shared" ref="T1583:T1586" si="267">DATE(2018,6,15)+96</f>
        <v>43362</v>
      </c>
      <c r="U1583" s="95"/>
      <c r="V1583" s="95"/>
      <c r="W1583" s="95"/>
      <c r="X1583" s="243">
        <v>43211</v>
      </c>
      <c r="Y1583" s="243">
        <v>43217</v>
      </c>
      <c r="Z1583" s="243">
        <v>43235</v>
      </c>
      <c r="AA1583" s="243">
        <v>43238</v>
      </c>
      <c r="AB1583" s="243">
        <v>43259</v>
      </c>
      <c r="AC1583" s="244" t="s">
        <v>2751</v>
      </c>
      <c r="AD1583" s="151">
        <v>514088.84</v>
      </c>
      <c r="AE1583" s="113">
        <f t="shared" si="256"/>
        <v>0</v>
      </c>
      <c r="AF1583" s="74">
        <f t="shared" si="257"/>
        <v>0</v>
      </c>
      <c r="AG1583" s="74">
        <f t="shared" si="258"/>
        <v>0</v>
      </c>
      <c r="AH1583" s="74">
        <f t="shared" si="259"/>
        <v>0</v>
      </c>
      <c r="AI1583" s="74">
        <f t="shared" si="260"/>
        <v>1</v>
      </c>
      <c r="AJ1583" s="74">
        <f t="shared" si="261"/>
        <v>0</v>
      </c>
      <c r="AK1583" s="74">
        <f t="shared" si="262"/>
        <v>0</v>
      </c>
      <c r="AL1583" s="74">
        <f t="shared" si="263"/>
        <v>0</v>
      </c>
      <c r="AM1583" s="74">
        <f t="shared" si="264"/>
        <v>0</v>
      </c>
      <c r="AN1583" s="74">
        <f t="shared" si="265"/>
        <v>1</v>
      </c>
      <c r="AP1583"/>
    </row>
    <row r="1584" spans="1:43" ht="37.5" hidden="1" customHeight="1">
      <c r="A1584" s="75" t="s">
        <v>1311</v>
      </c>
      <c r="B1584" s="75" t="s">
        <v>1408</v>
      </c>
      <c r="C1584" s="75">
        <v>312937</v>
      </c>
      <c r="D1584" s="76" t="s">
        <v>2753</v>
      </c>
      <c r="E1584" s="76" t="s">
        <v>1440</v>
      </c>
      <c r="F1584" s="77">
        <v>3</v>
      </c>
      <c r="G1584" s="78"/>
      <c r="H1584" s="85">
        <v>1</v>
      </c>
      <c r="I1584" s="85"/>
      <c r="J1584" s="85"/>
      <c r="K1584" s="79"/>
      <c r="L1584" s="79"/>
      <c r="M1584" s="78"/>
      <c r="N1584" s="73">
        <v>563035.84</v>
      </c>
      <c r="O1584" s="68" t="s">
        <v>1901</v>
      </c>
      <c r="P1584" s="68">
        <v>2</v>
      </c>
      <c r="Q1584" s="95" t="s">
        <v>2378</v>
      </c>
      <c r="R1584" s="100">
        <v>1</v>
      </c>
      <c r="S1584" s="100">
        <v>1</v>
      </c>
      <c r="T1584" s="167">
        <f t="shared" si="267"/>
        <v>43362</v>
      </c>
      <c r="U1584" s="95"/>
      <c r="V1584" s="95"/>
      <c r="W1584" s="95"/>
      <c r="X1584" s="243">
        <v>43211</v>
      </c>
      <c r="Y1584" s="243">
        <v>43217</v>
      </c>
      <c r="Z1584" s="243">
        <v>43235</v>
      </c>
      <c r="AA1584" s="243">
        <v>43238</v>
      </c>
      <c r="AB1584" s="243">
        <v>43259</v>
      </c>
      <c r="AC1584" s="244" t="s">
        <v>2751</v>
      </c>
      <c r="AD1584" s="151">
        <v>559881.44999999995</v>
      </c>
      <c r="AE1584" s="113">
        <f t="shared" si="256"/>
        <v>0</v>
      </c>
      <c r="AF1584" s="74">
        <f t="shared" si="257"/>
        <v>0</v>
      </c>
      <c r="AG1584" s="74">
        <f t="shared" si="258"/>
        <v>0</v>
      </c>
      <c r="AH1584" s="74">
        <f t="shared" si="259"/>
        <v>0</v>
      </c>
      <c r="AI1584" s="74">
        <f t="shared" si="260"/>
        <v>1</v>
      </c>
      <c r="AJ1584" s="74">
        <f t="shared" si="261"/>
        <v>0</v>
      </c>
      <c r="AK1584" s="74">
        <f t="shared" si="262"/>
        <v>0</v>
      </c>
      <c r="AL1584" s="74">
        <f t="shared" si="263"/>
        <v>0</v>
      </c>
      <c r="AM1584" s="74">
        <f t="shared" si="264"/>
        <v>0</v>
      </c>
      <c r="AN1584" s="74">
        <f t="shared" si="265"/>
        <v>1</v>
      </c>
      <c r="AP1584"/>
    </row>
    <row r="1585" spans="1:42" ht="37.5" hidden="1" customHeight="1">
      <c r="A1585" s="75" t="s">
        <v>1311</v>
      </c>
      <c r="B1585" s="75" t="s">
        <v>1408</v>
      </c>
      <c r="C1585" s="75">
        <v>303253</v>
      </c>
      <c r="D1585" s="76" t="s">
        <v>2754</v>
      </c>
      <c r="E1585" s="76" t="s">
        <v>1440</v>
      </c>
      <c r="F1585" s="77">
        <v>3</v>
      </c>
      <c r="G1585" s="78"/>
      <c r="H1585" s="85">
        <v>1</v>
      </c>
      <c r="I1585" s="85"/>
      <c r="J1585" s="85"/>
      <c r="K1585" s="79"/>
      <c r="L1585" s="79"/>
      <c r="M1585" s="78"/>
      <c r="N1585" s="73">
        <v>698194.63</v>
      </c>
      <c r="O1585" s="68" t="s">
        <v>1901</v>
      </c>
      <c r="P1585" s="68">
        <v>2</v>
      </c>
      <c r="Q1585" s="95" t="s">
        <v>2378</v>
      </c>
      <c r="R1585" s="100">
        <v>1</v>
      </c>
      <c r="S1585" s="100">
        <v>1</v>
      </c>
      <c r="T1585" s="167">
        <f t="shared" si="267"/>
        <v>43362</v>
      </c>
      <c r="U1585" s="95"/>
      <c r="V1585" s="95"/>
      <c r="W1585" s="95"/>
      <c r="X1585" s="243">
        <v>43211</v>
      </c>
      <c r="Y1585" s="243">
        <v>43217</v>
      </c>
      <c r="Z1585" s="243">
        <v>43235</v>
      </c>
      <c r="AA1585" s="243">
        <v>43238</v>
      </c>
      <c r="AB1585" s="243">
        <v>43259</v>
      </c>
      <c r="AC1585" s="244" t="s">
        <v>2751</v>
      </c>
      <c r="AD1585" s="151">
        <v>693171.23</v>
      </c>
      <c r="AE1585" s="113">
        <f t="shared" si="256"/>
        <v>0</v>
      </c>
      <c r="AF1585" s="74">
        <f t="shared" si="257"/>
        <v>0</v>
      </c>
      <c r="AG1585" s="74">
        <f t="shared" si="258"/>
        <v>0</v>
      </c>
      <c r="AH1585" s="74">
        <f t="shared" si="259"/>
        <v>0</v>
      </c>
      <c r="AI1585" s="74">
        <f t="shared" si="260"/>
        <v>1</v>
      </c>
      <c r="AJ1585" s="74">
        <f t="shared" si="261"/>
        <v>0</v>
      </c>
      <c r="AK1585" s="74">
        <f t="shared" si="262"/>
        <v>0</v>
      </c>
      <c r="AL1585" s="74">
        <f t="shared" si="263"/>
        <v>0</v>
      </c>
      <c r="AM1585" s="74">
        <f t="shared" si="264"/>
        <v>0</v>
      </c>
      <c r="AN1585" s="74">
        <f t="shared" si="265"/>
        <v>1</v>
      </c>
      <c r="AP1585"/>
    </row>
    <row r="1586" spans="1:42" ht="37.5" hidden="1" customHeight="1">
      <c r="A1586" s="75" t="s">
        <v>1311</v>
      </c>
      <c r="B1586" s="75" t="s">
        <v>1408</v>
      </c>
      <c r="C1586" s="75">
        <v>303249</v>
      </c>
      <c r="D1586" s="76" t="s">
        <v>2755</v>
      </c>
      <c r="E1586" s="76" t="s">
        <v>1455</v>
      </c>
      <c r="F1586" s="77">
        <v>3</v>
      </c>
      <c r="G1586" s="78"/>
      <c r="H1586" s="85">
        <v>1</v>
      </c>
      <c r="I1586" s="85"/>
      <c r="J1586" s="85"/>
      <c r="K1586" s="79"/>
      <c r="L1586" s="79"/>
      <c r="M1586" s="78"/>
      <c r="N1586" s="73">
        <v>855825.17</v>
      </c>
      <c r="O1586" s="68" t="s">
        <v>1901</v>
      </c>
      <c r="P1586" s="68">
        <v>2</v>
      </c>
      <c r="Q1586" s="95" t="s">
        <v>2378</v>
      </c>
      <c r="R1586" s="100">
        <v>1</v>
      </c>
      <c r="S1586" s="100">
        <v>1</v>
      </c>
      <c r="T1586" s="167">
        <f t="shared" si="267"/>
        <v>43362</v>
      </c>
      <c r="U1586" s="95"/>
      <c r="V1586" s="95"/>
      <c r="W1586" s="95"/>
      <c r="X1586" s="243">
        <v>43211</v>
      </c>
      <c r="Y1586" s="243">
        <v>43217</v>
      </c>
      <c r="Z1586" s="243">
        <v>43235</v>
      </c>
      <c r="AA1586" s="243">
        <v>43238</v>
      </c>
      <c r="AB1586" s="243">
        <v>43259</v>
      </c>
      <c r="AC1586" s="244" t="s">
        <v>2751</v>
      </c>
      <c r="AD1586" s="151">
        <v>850910.43</v>
      </c>
      <c r="AE1586" s="113">
        <f t="shared" si="256"/>
        <v>0</v>
      </c>
      <c r="AF1586" s="74">
        <f t="shared" si="257"/>
        <v>0</v>
      </c>
      <c r="AG1586" s="74">
        <f t="shared" si="258"/>
        <v>0</v>
      </c>
      <c r="AH1586" s="74">
        <f t="shared" si="259"/>
        <v>0</v>
      </c>
      <c r="AI1586" s="74">
        <f t="shared" si="260"/>
        <v>1</v>
      </c>
      <c r="AJ1586" s="74">
        <f t="shared" si="261"/>
        <v>0</v>
      </c>
      <c r="AK1586" s="74">
        <f t="shared" si="262"/>
        <v>0</v>
      </c>
      <c r="AL1586" s="74">
        <f t="shared" si="263"/>
        <v>0</v>
      </c>
      <c r="AM1586" s="74">
        <f t="shared" si="264"/>
        <v>0</v>
      </c>
      <c r="AN1586" s="74">
        <f t="shared" si="265"/>
        <v>1</v>
      </c>
      <c r="AP1586"/>
    </row>
    <row r="1587" spans="1:42" ht="15.75" hidden="1">
      <c r="A1587" s="75" t="s">
        <v>1311</v>
      </c>
      <c r="B1587" s="75" t="s">
        <v>1548</v>
      </c>
      <c r="C1587" s="75">
        <v>120541</v>
      </c>
      <c r="D1587" s="76" t="s">
        <v>2756</v>
      </c>
      <c r="E1587" s="76" t="s">
        <v>1551</v>
      </c>
      <c r="F1587" s="77">
        <v>2</v>
      </c>
      <c r="G1587" s="78"/>
      <c r="H1587" s="85">
        <v>1</v>
      </c>
      <c r="I1587" s="85"/>
      <c r="J1587" s="85"/>
      <c r="K1587" s="79"/>
      <c r="L1587" s="79"/>
      <c r="M1587" s="78"/>
      <c r="N1587" s="73">
        <v>1170923.3400000001</v>
      </c>
      <c r="O1587" s="68" t="s">
        <v>1902</v>
      </c>
      <c r="P1587" s="68">
        <v>2</v>
      </c>
      <c r="Q1587" s="95" t="s">
        <v>2170</v>
      </c>
      <c r="R1587" s="354">
        <v>1</v>
      </c>
      <c r="S1587" s="123">
        <v>1</v>
      </c>
      <c r="T1587" s="95"/>
      <c r="U1587" s="95"/>
      <c r="V1587" s="95"/>
      <c r="W1587" s="95"/>
      <c r="X1587" s="95"/>
      <c r="Y1587" s="95"/>
      <c r="Z1587" s="95"/>
      <c r="AA1587" s="95"/>
      <c r="AB1587" s="95"/>
      <c r="AC1587" s="95"/>
      <c r="AD1587" s="95"/>
      <c r="AE1587" s="113">
        <f t="shared" si="256"/>
        <v>0</v>
      </c>
      <c r="AF1587" s="74">
        <f t="shared" si="257"/>
        <v>0</v>
      </c>
      <c r="AG1587" s="74">
        <f t="shared" si="258"/>
        <v>0</v>
      </c>
      <c r="AH1587" s="74">
        <f t="shared" si="259"/>
        <v>0</v>
      </c>
      <c r="AI1587" s="74">
        <f t="shared" si="260"/>
        <v>1</v>
      </c>
      <c r="AJ1587" s="74">
        <f t="shared" si="261"/>
        <v>0</v>
      </c>
      <c r="AK1587" s="74">
        <f t="shared" si="262"/>
        <v>0</v>
      </c>
      <c r="AL1587" s="74">
        <f t="shared" si="263"/>
        <v>0</v>
      </c>
      <c r="AM1587" s="74">
        <f t="shared" si="264"/>
        <v>0</v>
      </c>
      <c r="AN1587" s="74">
        <f t="shared" si="265"/>
        <v>1</v>
      </c>
      <c r="AP1587" s="359" t="s">
        <v>3549</v>
      </c>
    </row>
    <row r="1588" spans="1:42" ht="15.75" hidden="1">
      <c r="A1588" s="75" t="s">
        <v>1311</v>
      </c>
      <c r="B1588" s="75" t="s">
        <v>1548</v>
      </c>
      <c r="C1588" s="75">
        <v>120565</v>
      </c>
      <c r="D1588" s="76" t="s">
        <v>2757</v>
      </c>
      <c r="E1588" s="76" t="s">
        <v>1551</v>
      </c>
      <c r="F1588" s="77">
        <v>2</v>
      </c>
      <c r="G1588" s="78"/>
      <c r="H1588" s="85">
        <v>1</v>
      </c>
      <c r="I1588" s="85"/>
      <c r="J1588" s="85"/>
      <c r="K1588" s="79"/>
      <c r="L1588" s="79"/>
      <c r="M1588" s="78"/>
      <c r="N1588" s="73">
        <v>1870833.45</v>
      </c>
      <c r="O1588" s="68" t="s">
        <v>1902</v>
      </c>
      <c r="P1588" s="68">
        <v>2</v>
      </c>
      <c r="Q1588" s="95" t="s">
        <v>2170</v>
      </c>
      <c r="R1588" s="354">
        <v>1</v>
      </c>
      <c r="S1588" s="123">
        <v>1</v>
      </c>
      <c r="T1588" s="95"/>
      <c r="U1588" s="95"/>
      <c r="V1588" s="95"/>
      <c r="W1588" s="95"/>
      <c r="X1588" s="95"/>
      <c r="Y1588" s="95"/>
      <c r="Z1588" s="95"/>
      <c r="AA1588" s="95"/>
      <c r="AB1588" s="95"/>
      <c r="AC1588" s="95"/>
      <c r="AD1588" s="95"/>
      <c r="AE1588" s="113">
        <f t="shared" si="256"/>
        <v>0</v>
      </c>
      <c r="AF1588" s="74">
        <f t="shared" si="257"/>
        <v>0</v>
      </c>
      <c r="AG1588" s="74">
        <f t="shared" si="258"/>
        <v>0</v>
      </c>
      <c r="AH1588" s="74">
        <f t="shared" si="259"/>
        <v>0</v>
      </c>
      <c r="AI1588" s="74">
        <f t="shared" si="260"/>
        <v>1</v>
      </c>
      <c r="AJ1588" s="74">
        <f t="shared" si="261"/>
        <v>0</v>
      </c>
      <c r="AK1588" s="74">
        <f t="shared" si="262"/>
        <v>0</v>
      </c>
      <c r="AL1588" s="74">
        <f t="shared" si="263"/>
        <v>0</v>
      </c>
      <c r="AM1588" s="74">
        <f t="shared" si="264"/>
        <v>0</v>
      </c>
      <c r="AN1588" s="74">
        <f t="shared" si="265"/>
        <v>1</v>
      </c>
      <c r="AP1588" s="359" t="s">
        <v>3549</v>
      </c>
    </row>
    <row r="1589" spans="1:42" ht="15.75" hidden="1">
      <c r="A1589" s="75" t="s">
        <v>1311</v>
      </c>
      <c r="B1589" s="75" t="s">
        <v>1548</v>
      </c>
      <c r="C1589" s="75">
        <v>120543</v>
      </c>
      <c r="D1589" s="76" t="s">
        <v>2758</v>
      </c>
      <c r="E1589" s="76" t="s">
        <v>1551</v>
      </c>
      <c r="F1589" s="77">
        <v>2</v>
      </c>
      <c r="G1589" s="78"/>
      <c r="H1589" s="85">
        <v>1</v>
      </c>
      <c r="I1589" s="85"/>
      <c r="J1589" s="85"/>
      <c r="K1589" s="79"/>
      <c r="L1589" s="79"/>
      <c r="M1589" s="78"/>
      <c r="N1589" s="73">
        <v>1306144.33</v>
      </c>
      <c r="O1589" s="68" t="s">
        <v>1902</v>
      </c>
      <c r="P1589" s="68">
        <v>2</v>
      </c>
      <c r="Q1589" s="95" t="s">
        <v>2170</v>
      </c>
      <c r="R1589" s="354">
        <v>1</v>
      </c>
      <c r="S1589" s="123">
        <v>1</v>
      </c>
      <c r="T1589" s="95"/>
      <c r="U1589" s="95"/>
      <c r="V1589" s="95"/>
      <c r="W1589" s="95"/>
      <c r="X1589" s="95"/>
      <c r="Y1589" s="95"/>
      <c r="Z1589" s="95"/>
      <c r="AA1589" s="95"/>
      <c r="AB1589" s="95"/>
      <c r="AC1589" s="95"/>
      <c r="AD1589" s="95"/>
      <c r="AE1589" s="113">
        <f t="shared" si="256"/>
        <v>0</v>
      </c>
      <c r="AF1589" s="74">
        <f t="shared" si="257"/>
        <v>0</v>
      </c>
      <c r="AG1589" s="74">
        <f t="shared" si="258"/>
        <v>0</v>
      </c>
      <c r="AH1589" s="74">
        <f t="shared" si="259"/>
        <v>0</v>
      </c>
      <c r="AI1589" s="74">
        <f t="shared" si="260"/>
        <v>1</v>
      </c>
      <c r="AJ1589" s="74">
        <f t="shared" si="261"/>
        <v>0</v>
      </c>
      <c r="AK1589" s="74">
        <f t="shared" si="262"/>
        <v>0</v>
      </c>
      <c r="AL1589" s="74">
        <f t="shared" si="263"/>
        <v>0</v>
      </c>
      <c r="AM1589" s="74">
        <f t="shared" si="264"/>
        <v>0</v>
      </c>
      <c r="AN1589" s="74">
        <f t="shared" si="265"/>
        <v>1</v>
      </c>
      <c r="AP1589" s="359" t="s">
        <v>3549</v>
      </c>
    </row>
    <row r="1590" spans="1:42" ht="15.75" hidden="1">
      <c r="A1590" s="75" t="s">
        <v>1311</v>
      </c>
      <c r="B1590" s="75" t="s">
        <v>1548</v>
      </c>
      <c r="C1590" s="75">
        <v>120561</v>
      </c>
      <c r="D1590" s="76" t="s">
        <v>2759</v>
      </c>
      <c r="E1590" s="76" t="s">
        <v>1551</v>
      </c>
      <c r="F1590" s="77">
        <v>2</v>
      </c>
      <c r="G1590" s="78"/>
      <c r="H1590" s="85">
        <v>1</v>
      </c>
      <c r="I1590" s="85"/>
      <c r="J1590" s="85"/>
      <c r="K1590" s="79"/>
      <c r="L1590" s="79"/>
      <c r="M1590" s="78"/>
      <c r="N1590" s="73">
        <v>1499917.3</v>
      </c>
      <c r="O1590" s="68" t="s">
        <v>1902</v>
      </c>
      <c r="P1590" s="68">
        <v>2</v>
      </c>
      <c r="Q1590" s="95" t="s">
        <v>2170</v>
      </c>
      <c r="R1590" s="354">
        <v>1</v>
      </c>
      <c r="S1590" s="123">
        <v>1</v>
      </c>
      <c r="T1590" s="95"/>
      <c r="U1590" s="95"/>
      <c r="V1590" s="95"/>
      <c r="W1590" s="95"/>
      <c r="X1590" s="95"/>
      <c r="Y1590" s="95"/>
      <c r="Z1590" s="95"/>
      <c r="AA1590" s="95"/>
      <c r="AB1590" s="95"/>
      <c r="AC1590" s="95"/>
      <c r="AD1590" s="95"/>
      <c r="AE1590" s="113">
        <f t="shared" si="256"/>
        <v>0</v>
      </c>
      <c r="AF1590" s="74">
        <f t="shared" si="257"/>
        <v>0</v>
      </c>
      <c r="AG1590" s="74">
        <f t="shared" si="258"/>
        <v>0</v>
      </c>
      <c r="AH1590" s="74">
        <f t="shared" si="259"/>
        <v>0</v>
      </c>
      <c r="AI1590" s="74">
        <f t="shared" si="260"/>
        <v>1</v>
      </c>
      <c r="AJ1590" s="74">
        <f t="shared" si="261"/>
        <v>0</v>
      </c>
      <c r="AK1590" s="74">
        <f t="shared" si="262"/>
        <v>0</v>
      </c>
      <c r="AL1590" s="74">
        <f t="shared" si="263"/>
        <v>0</v>
      </c>
      <c r="AM1590" s="74">
        <f t="shared" si="264"/>
        <v>0</v>
      </c>
      <c r="AN1590" s="74">
        <f t="shared" si="265"/>
        <v>1</v>
      </c>
      <c r="AP1590" s="359" t="s">
        <v>3549</v>
      </c>
    </row>
    <row r="1591" spans="1:42" ht="15.75" hidden="1">
      <c r="A1591" s="75" t="s">
        <v>1311</v>
      </c>
      <c r="B1591" s="75" t="s">
        <v>1548</v>
      </c>
      <c r="C1591" s="75">
        <v>234004</v>
      </c>
      <c r="D1591" s="76" t="s">
        <v>2760</v>
      </c>
      <c r="E1591" s="76" t="s">
        <v>1551</v>
      </c>
      <c r="F1591" s="77">
        <v>2</v>
      </c>
      <c r="G1591" s="78"/>
      <c r="H1591" s="85">
        <v>1</v>
      </c>
      <c r="I1591" s="85"/>
      <c r="J1591" s="85"/>
      <c r="K1591" s="79"/>
      <c r="L1591" s="79"/>
      <c r="M1591" s="78"/>
      <c r="N1591" s="73">
        <v>1157207.78</v>
      </c>
      <c r="O1591" s="68" t="s">
        <v>1902</v>
      </c>
      <c r="P1591" s="68">
        <v>2</v>
      </c>
      <c r="Q1591" s="95" t="s">
        <v>2170</v>
      </c>
      <c r="R1591" s="354">
        <v>1</v>
      </c>
      <c r="S1591" s="123">
        <v>1</v>
      </c>
      <c r="T1591" s="95"/>
      <c r="U1591" s="95"/>
      <c r="V1591" s="95"/>
      <c r="W1591" s="95"/>
      <c r="X1591" s="95"/>
      <c r="Y1591" s="95"/>
      <c r="Z1591" s="95"/>
      <c r="AA1591" s="95"/>
      <c r="AB1591" s="95"/>
      <c r="AC1591" s="95"/>
      <c r="AD1591" s="95"/>
      <c r="AE1591" s="113">
        <f t="shared" si="256"/>
        <v>0</v>
      </c>
      <c r="AF1591" s="74">
        <f t="shared" si="257"/>
        <v>0</v>
      </c>
      <c r="AG1591" s="74">
        <f t="shared" si="258"/>
        <v>0</v>
      </c>
      <c r="AH1591" s="74">
        <f t="shared" si="259"/>
        <v>0</v>
      </c>
      <c r="AI1591" s="74">
        <f t="shared" si="260"/>
        <v>1</v>
      </c>
      <c r="AJ1591" s="74">
        <f t="shared" si="261"/>
        <v>0</v>
      </c>
      <c r="AK1591" s="74">
        <f t="shared" si="262"/>
        <v>0</v>
      </c>
      <c r="AL1591" s="74">
        <f t="shared" si="263"/>
        <v>0</v>
      </c>
      <c r="AM1591" s="74">
        <f t="shared" si="264"/>
        <v>0</v>
      </c>
      <c r="AN1591" s="74">
        <f t="shared" si="265"/>
        <v>1</v>
      </c>
      <c r="AP1591" s="359" t="s">
        <v>3549</v>
      </c>
    </row>
    <row r="1592" spans="1:42" ht="15.75" hidden="1">
      <c r="A1592" s="75" t="s">
        <v>1311</v>
      </c>
      <c r="B1592" s="75" t="s">
        <v>2761</v>
      </c>
      <c r="C1592" s="75">
        <v>303308</v>
      </c>
      <c r="D1592" s="76" t="s">
        <v>653</v>
      </c>
      <c r="E1592" s="76" t="s">
        <v>2762</v>
      </c>
      <c r="F1592" s="77">
        <v>3</v>
      </c>
      <c r="G1592" s="78"/>
      <c r="H1592" s="85">
        <v>1</v>
      </c>
      <c r="I1592" s="85"/>
      <c r="J1592" s="85"/>
      <c r="K1592" s="79"/>
      <c r="L1592" s="79"/>
      <c r="M1592" s="78"/>
      <c r="N1592" s="73">
        <v>858349.32</v>
      </c>
      <c r="O1592" s="68" t="s">
        <v>1901</v>
      </c>
      <c r="P1592" s="68">
        <v>2</v>
      </c>
      <c r="Q1592" s="163" t="s">
        <v>2378</v>
      </c>
      <c r="R1592" s="354">
        <v>0.2</v>
      </c>
      <c r="S1592" s="123">
        <v>1</v>
      </c>
      <c r="T1592" s="95"/>
      <c r="U1592" s="95"/>
      <c r="V1592" s="95"/>
      <c r="W1592" s="95"/>
      <c r="X1592" s="95"/>
      <c r="Y1592" s="95"/>
      <c r="Z1592" s="95"/>
      <c r="AA1592" s="95"/>
      <c r="AB1592" s="95"/>
      <c r="AC1592" s="95"/>
      <c r="AD1592" s="95"/>
      <c r="AE1592" s="113">
        <f t="shared" si="256"/>
        <v>0</v>
      </c>
      <c r="AF1592" s="74">
        <f t="shared" si="257"/>
        <v>0</v>
      </c>
      <c r="AG1592" s="74">
        <f t="shared" si="258"/>
        <v>0</v>
      </c>
      <c r="AH1592" s="74">
        <f t="shared" si="259"/>
        <v>0</v>
      </c>
      <c r="AI1592" s="74">
        <f t="shared" si="260"/>
        <v>1</v>
      </c>
      <c r="AJ1592" s="74">
        <f t="shared" si="261"/>
        <v>0</v>
      </c>
      <c r="AK1592" s="74">
        <f t="shared" si="262"/>
        <v>0</v>
      </c>
      <c r="AL1592" s="74">
        <f t="shared" si="263"/>
        <v>0</v>
      </c>
      <c r="AM1592" s="74">
        <f t="shared" si="264"/>
        <v>0</v>
      </c>
      <c r="AN1592" s="74">
        <f t="shared" si="265"/>
        <v>1</v>
      </c>
      <c r="AP1592"/>
    </row>
    <row r="1593" spans="1:42" ht="31.5" hidden="1">
      <c r="A1593" s="68" t="s">
        <v>826</v>
      </c>
      <c r="B1593" s="68" t="s">
        <v>2763</v>
      </c>
      <c r="C1593" s="68">
        <v>313312</v>
      </c>
      <c r="D1593" s="70" t="s">
        <v>2764</v>
      </c>
      <c r="E1593" s="70" t="s">
        <v>2765</v>
      </c>
      <c r="F1593" s="71">
        <v>5</v>
      </c>
      <c r="G1593" s="72"/>
      <c r="H1593" s="80">
        <v>1</v>
      </c>
      <c r="I1593" s="80"/>
      <c r="J1593" s="80"/>
      <c r="K1593" s="73"/>
      <c r="L1593" s="73"/>
      <c r="M1593" s="72"/>
      <c r="N1593" s="73">
        <v>2680839.11</v>
      </c>
      <c r="O1593" s="68" t="s">
        <v>1901</v>
      </c>
      <c r="P1593" s="68">
        <v>2</v>
      </c>
      <c r="Q1593" s="95" t="s">
        <v>2378</v>
      </c>
      <c r="R1593" s="245">
        <v>1</v>
      </c>
      <c r="S1593" s="245">
        <v>1</v>
      </c>
      <c r="T1593" s="185"/>
      <c r="U1593" s="246"/>
      <c r="V1593" s="185"/>
      <c r="W1593" s="185"/>
      <c r="X1593" s="247">
        <v>43248</v>
      </c>
      <c r="Y1593" s="247">
        <v>43271</v>
      </c>
      <c r="Z1593" s="248">
        <v>43276</v>
      </c>
      <c r="AA1593" s="248">
        <v>43292</v>
      </c>
      <c r="AB1593" s="248">
        <v>43299</v>
      </c>
      <c r="AC1593" s="185"/>
      <c r="AD1593" s="185"/>
      <c r="AE1593" s="113">
        <f t="shared" si="256"/>
        <v>0</v>
      </c>
      <c r="AF1593" s="74">
        <f t="shared" si="257"/>
        <v>0</v>
      </c>
      <c r="AG1593" s="74">
        <f t="shared" si="258"/>
        <v>0</v>
      </c>
      <c r="AH1593" s="74">
        <f t="shared" si="259"/>
        <v>0</v>
      </c>
      <c r="AI1593" s="74">
        <f t="shared" si="260"/>
        <v>1</v>
      </c>
      <c r="AJ1593" s="74">
        <f t="shared" si="261"/>
        <v>0</v>
      </c>
      <c r="AK1593" s="74">
        <f t="shared" si="262"/>
        <v>0</v>
      </c>
      <c r="AL1593" s="74">
        <f t="shared" si="263"/>
        <v>0</v>
      </c>
      <c r="AM1593" s="74">
        <f t="shared" si="264"/>
        <v>0</v>
      </c>
      <c r="AN1593" s="74">
        <f t="shared" si="265"/>
        <v>1</v>
      </c>
      <c r="AP1593" s="359" t="s">
        <v>3548</v>
      </c>
    </row>
    <row r="1594" spans="1:42" ht="31.5" hidden="1">
      <c r="A1594" s="68" t="s">
        <v>826</v>
      </c>
      <c r="B1594" s="68" t="s">
        <v>2763</v>
      </c>
      <c r="C1594" s="68">
        <v>313323</v>
      </c>
      <c r="D1594" s="70" t="s">
        <v>2766</v>
      </c>
      <c r="E1594" s="70" t="s">
        <v>2765</v>
      </c>
      <c r="F1594" s="71">
        <v>5</v>
      </c>
      <c r="G1594" s="72"/>
      <c r="H1594" s="80">
        <v>1</v>
      </c>
      <c r="I1594" s="80"/>
      <c r="J1594" s="80"/>
      <c r="K1594" s="73"/>
      <c r="L1594" s="73"/>
      <c r="M1594" s="72"/>
      <c r="N1594" s="73">
        <v>2390942.48</v>
      </c>
      <c r="O1594" s="68" t="s">
        <v>1901</v>
      </c>
      <c r="P1594" s="68">
        <v>2</v>
      </c>
      <c r="Q1594" s="95" t="s">
        <v>2378</v>
      </c>
      <c r="R1594" s="245">
        <v>1</v>
      </c>
      <c r="S1594" s="245">
        <v>1</v>
      </c>
      <c r="T1594" s="185"/>
      <c r="U1594" s="185"/>
      <c r="V1594" s="185"/>
      <c r="W1594" s="185"/>
      <c r="X1594" s="247">
        <v>43248</v>
      </c>
      <c r="Y1594" s="247">
        <v>43271</v>
      </c>
      <c r="Z1594" s="248">
        <v>43276</v>
      </c>
      <c r="AA1594" s="248">
        <v>43292</v>
      </c>
      <c r="AB1594" s="248">
        <v>43299</v>
      </c>
      <c r="AC1594" s="185"/>
      <c r="AD1594" s="185"/>
      <c r="AE1594" s="113">
        <f t="shared" si="256"/>
        <v>0</v>
      </c>
      <c r="AF1594" s="74">
        <f t="shared" si="257"/>
        <v>0</v>
      </c>
      <c r="AG1594" s="74">
        <f t="shared" si="258"/>
        <v>0</v>
      </c>
      <c r="AH1594" s="74">
        <f t="shared" si="259"/>
        <v>0</v>
      </c>
      <c r="AI1594" s="74">
        <f t="shared" si="260"/>
        <v>1</v>
      </c>
      <c r="AJ1594" s="74">
        <f t="shared" si="261"/>
        <v>0</v>
      </c>
      <c r="AK1594" s="74">
        <f t="shared" si="262"/>
        <v>0</v>
      </c>
      <c r="AL1594" s="74">
        <f t="shared" si="263"/>
        <v>0</v>
      </c>
      <c r="AM1594" s="74">
        <f t="shared" si="264"/>
        <v>0</v>
      </c>
      <c r="AN1594" s="74">
        <f t="shared" si="265"/>
        <v>1</v>
      </c>
      <c r="AP1594" s="359" t="s">
        <v>3548</v>
      </c>
    </row>
    <row r="1595" spans="1:42" ht="31.5" hidden="1">
      <c r="A1595" s="68" t="s">
        <v>826</v>
      </c>
      <c r="B1595" s="68" t="s">
        <v>2763</v>
      </c>
      <c r="C1595" s="68">
        <v>344593</v>
      </c>
      <c r="D1595" s="70" t="s">
        <v>2767</v>
      </c>
      <c r="E1595" s="70" t="s">
        <v>2765</v>
      </c>
      <c r="F1595" s="71">
        <v>5</v>
      </c>
      <c r="G1595" s="72"/>
      <c r="H1595" s="80">
        <v>1</v>
      </c>
      <c r="I1595" s="80"/>
      <c r="J1595" s="80"/>
      <c r="K1595" s="73"/>
      <c r="L1595" s="73"/>
      <c r="M1595" s="72"/>
      <c r="N1595" s="73">
        <v>1700496.67</v>
      </c>
      <c r="O1595" s="68" t="s">
        <v>1901</v>
      </c>
      <c r="P1595" s="68">
        <v>2</v>
      </c>
      <c r="Q1595" s="95" t="s">
        <v>2378</v>
      </c>
      <c r="R1595" s="245">
        <v>1</v>
      </c>
      <c r="S1595" s="245">
        <v>1</v>
      </c>
      <c r="T1595" s="185"/>
      <c r="U1595" s="185"/>
      <c r="V1595" s="185"/>
      <c r="W1595" s="185"/>
      <c r="X1595" s="247">
        <v>43248</v>
      </c>
      <c r="Y1595" s="247">
        <v>43271</v>
      </c>
      <c r="Z1595" s="248">
        <v>43276</v>
      </c>
      <c r="AA1595" s="248">
        <v>43292</v>
      </c>
      <c r="AB1595" s="248">
        <v>43299</v>
      </c>
      <c r="AC1595" s="185"/>
      <c r="AD1595" s="185"/>
      <c r="AE1595" s="113">
        <f t="shared" si="256"/>
        <v>0</v>
      </c>
      <c r="AF1595" s="74">
        <f t="shared" si="257"/>
        <v>0</v>
      </c>
      <c r="AG1595" s="74">
        <f t="shared" si="258"/>
        <v>0</v>
      </c>
      <c r="AH1595" s="74">
        <f t="shared" si="259"/>
        <v>0</v>
      </c>
      <c r="AI1595" s="74">
        <f t="shared" si="260"/>
        <v>1</v>
      </c>
      <c r="AJ1595" s="74">
        <f t="shared" si="261"/>
        <v>0</v>
      </c>
      <c r="AK1595" s="74">
        <f t="shared" si="262"/>
        <v>0</v>
      </c>
      <c r="AL1595" s="74">
        <f t="shared" si="263"/>
        <v>0</v>
      </c>
      <c r="AM1595" s="74">
        <f t="shared" si="264"/>
        <v>0</v>
      </c>
      <c r="AN1595" s="74">
        <f t="shared" si="265"/>
        <v>1</v>
      </c>
      <c r="AP1595" s="359" t="s">
        <v>3548</v>
      </c>
    </row>
    <row r="1596" spans="1:42" ht="31.5" hidden="1">
      <c r="A1596" s="68" t="s">
        <v>826</v>
      </c>
      <c r="B1596" s="68" t="s">
        <v>2768</v>
      </c>
      <c r="C1596" s="68">
        <v>313202</v>
      </c>
      <c r="D1596" s="70" t="s">
        <v>2769</v>
      </c>
      <c r="E1596" s="70" t="s">
        <v>2770</v>
      </c>
      <c r="F1596" s="71">
        <v>0</v>
      </c>
      <c r="G1596" s="72"/>
      <c r="H1596" s="80">
        <v>1</v>
      </c>
      <c r="I1596" s="80"/>
      <c r="J1596" s="80"/>
      <c r="K1596" s="73"/>
      <c r="L1596" s="73"/>
      <c r="M1596" s="72"/>
      <c r="N1596" s="73">
        <v>1482557.79</v>
      </c>
      <c r="O1596" s="68" t="s">
        <v>1901</v>
      </c>
      <c r="P1596" s="68">
        <v>2</v>
      </c>
      <c r="Q1596" s="95" t="s">
        <v>2378</v>
      </c>
      <c r="R1596" s="100">
        <v>1</v>
      </c>
      <c r="S1596" s="100">
        <v>1</v>
      </c>
      <c r="T1596" s="98">
        <v>43346</v>
      </c>
      <c r="U1596" s="185"/>
      <c r="V1596" s="185"/>
      <c r="W1596" s="185"/>
      <c r="X1596" s="249">
        <v>43237</v>
      </c>
      <c r="Y1596" s="249">
        <v>43244</v>
      </c>
      <c r="Z1596" s="249">
        <v>43228</v>
      </c>
      <c r="AA1596" s="250">
        <v>43280</v>
      </c>
      <c r="AB1596" s="250">
        <v>43284</v>
      </c>
      <c r="AC1596" s="99" t="s">
        <v>2771</v>
      </c>
      <c r="AD1596" s="251">
        <v>1471181.88</v>
      </c>
      <c r="AE1596" s="113">
        <f t="shared" si="256"/>
        <v>0</v>
      </c>
      <c r="AF1596" s="74">
        <f t="shared" si="257"/>
        <v>0</v>
      </c>
      <c r="AG1596" s="74">
        <f t="shared" si="258"/>
        <v>0</v>
      </c>
      <c r="AH1596" s="74">
        <f t="shared" si="259"/>
        <v>0</v>
      </c>
      <c r="AI1596" s="74">
        <f t="shared" si="260"/>
        <v>1</v>
      </c>
      <c r="AJ1596" s="74">
        <f t="shared" si="261"/>
        <v>0</v>
      </c>
      <c r="AK1596" s="74">
        <f t="shared" si="262"/>
        <v>0</v>
      </c>
      <c r="AL1596" s="74">
        <f t="shared" si="263"/>
        <v>0</v>
      </c>
      <c r="AM1596" s="74">
        <f t="shared" si="264"/>
        <v>0</v>
      </c>
      <c r="AN1596" s="74">
        <f t="shared" si="265"/>
        <v>1</v>
      </c>
      <c r="AP1596" s="359" t="s">
        <v>3548</v>
      </c>
    </row>
    <row r="1597" spans="1:42" ht="31.5" hidden="1">
      <c r="A1597" s="68" t="s">
        <v>826</v>
      </c>
      <c r="B1597" s="68" t="s">
        <v>2768</v>
      </c>
      <c r="C1597" s="68">
        <v>303322</v>
      </c>
      <c r="D1597" s="70" t="s">
        <v>2772</v>
      </c>
      <c r="E1597" s="70" t="s">
        <v>2773</v>
      </c>
      <c r="F1597" s="71">
        <v>0</v>
      </c>
      <c r="G1597" s="72"/>
      <c r="H1597" s="80">
        <v>1</v>
      </c>
      <c r="I1597" s="80"/>
      <c r="J1597" s="80"/>
      <c r="K1597" s="73"/>
      <c r="L1597" s="73"/>
      <c r="M1597" s="72"/>
      <c r="N1597" s="73">
        <v>4379481.59</v>
      </c>
      <c r="O1597" s="68" t="s">
        <v>1901</v>
      </c>
      <c r="P1597" s="68">
        <v>2</v>
      </c>
      <c r="Q1597" s="95" t="s">
        <v>2378</v>
      </c>
      <c r="R1597" s="100">
        <v>1</v>
      </c>
      <c r="S1597" s="100">
        <v>1</v>
      </c>
      <c r="T1597" s="98">
        <v>43346</v>
      </c>
      <c r="U1597" s="185"/>
      <c r="V1597" s="185"/>
      <c r="W1597" s="185"/>
      <c r="X1597" s="249">
        <v>43237</v>
      </c>
      <c r="Y1597" s="249">
        <v>43244</v>
      </c>
      <c r="Z1597" s="249">
        <v>43228</v>
      </c>
      <c r="AA1597" s="250">
        <v>43280</v>
      </c>
      <c r="AB1597" s="250">
        <v>43284</v>
      </c>
      <c r="AC1597" s="99" t="s">
        <v>2774</v>
      </c>
      <c r="AD1597" s="251">
        <v>4345813.3</v>
      </c>
      <c r="AE1597" s="113">
        <f t="shared" si="256"/>
        <v>0</v>
      </c>
      <c r="AF1597" s="74">
        <f t="shared" si="257"/>
        <v>0</v>
      </c>
      <c r="AG1597" s="74">
        <f t="shared" si="258"/>
        <v>0</v>
      </c>
      <c r="AH1597" s="74">
        <f t="shared" si="259"/>
        <v>0</v>
      </c>
      <c r="AI1597" s="74">
        <f t="shared" si="260"/>
        <v>1</v>
      </c>
      <c r="AJ1597" s="74">
        <f t="shared" si="261"/>
        <v>0</v>
      </c>
      <c r="AK1597" s="74">
        <f t="shared" si="262"/>
        <v>0</v>
      </c>
      <c r="AL1597" s="74">
        <f t="shared" si="263"/>
        <v>0</v>
      </c>
      <c r="AM1597" s="74">
        <f t="shared" si="264"/>
        <v>0</v>
      </c>
      <c r="AN1597" s="74">
        <f t="shared" si="265"/>
        <v>1</v>
      </c>
      <c r="AP1597" s="359" t="s">
        <v>3548</v>
      </c>
    </row>
    <row r="1598" spans="1:42" ht="31.5" hidden="1">
      <c r="A1598" s="68" t="s">
        <v>826</v>
      </c>
      <c r="B1598" s="68" t="s">
        <v>2768</v>
      </c>
      <c r="C1598" s="68">
        <v>303328</v>
      </c>
      <c r="D1598" s="70" t="s">
        <v>2775</v>
      </c>
      <c r="E1598" s="70" t="s">
        <v>2776</v>
      </c>
      <c r="F1598" s="71">
        <v>0</v>
      </c>
      <c r="G1598" s="72"/>
      <c r="H1598" s="80">
        <v>1</v>
      </c>
      <c r="I1598" s="80"/>
      <c r="J1598" s="80"/>
      <c r="K1598" s="73"/>
      <c r="L1598" s="73"/>
      <c r="M1598" s="72"/>
      <c r="N1598" s="73">
        <v>4368287.45</v>
      </c>
      <c r="O1598" s="68" t="s">
        <v>1901</v>
      </c>
      <c r="P1598" s="68">
        <v>2</v>
      </c>
      <c r="Q1598" s="95" t="s">
        <v>2378</v>
      </c>
      <c r="R1598" s="100">
        <v>1</v>
      </c>
      <c r="S1598" s="100">
        <v>1</v>
      </c>
      <c r="T1598" s="98">
        <v>43346</v>
      </c>
      <c r="U1598" s="185"/>
      <c r="V1598" s="185"/>
      <c r="W1598" s="185"/>
      <c r="X1598" s="249">
        <v>43237</v>
      </c>
      <c r="Y1598" s="249">
        <v>43244</v>
      </c>
      <c r="Z1598" s="249">
        <v>43228</v>
      </c>
      <c r="AA1598" s="250">
        <v>43280</v>
      </c>
      <c r="AB1598" s="250">
        <v>43284</v>
      </c>
      <c r="AC1598" s="99" t="s">
        <v>2777</v>
      </c>
      <c r="AD1598" s="252" t="s">
        <v>2778</v>
      </c>
      <c r="AE1598" s="113">
        <f t="shared" si="256"/>
        <v>0</v>
      </c>
      <c r="AF1598" s="74">
        <f t="shared" si="257"/>
        <v>0</v>
      </c>
      <c r="AG1598" s="74">
        <f t="shared" si="258"/>
        <v>0</v>
      </c>
      <c r="AH1598" s="74">
        <f t="shared" si="259"/>
        <v>0</v>
      </c>
      <c r="AI1598" s="74">
        <f t="shared" si="260"/>
        <v>1</v>
      </c>
      <c r="AJ1598" s="74">
        <f t="shared" si="261"/>
        <v>0</v>
      </c>
      <c r="AK1598" s="74">
        <f t="shared" si="262"/>
        <v>0</v>
      </c>
      <c r="AL1598" s="74">
        <f t="shared" si="263"/>
        <v>0</v>
      </c>
      <c r="AM1598" s="74">
        <f t="shared" si="264"/>
        <v>0</v>
      </c>
      <c r="AN1598" s="74">
        <f t="shared" si="265"/>
        <v>1</v>
      </c>
      <c r="AP1598" s="359" t="s">
        <v>3548</v>
      </c>
    </row>
    <row r="1599" spans="1:42" ht="31.5" hidden="1">
      <c r="A1599" s="68" t="s">
        <v>826</v>
      </c>
      <c r="B1599" s="68" t="s">
        <v>2768</v>
      </c>
      <c r="C1599" s="68">
        <v>303324</v>
      </c>
      <c r="D1599" s="70" t="s">
        <v>2779</v>
      </c>
      <c r="E1599" s="70" t="s">
        <v>2780</v>
      </c>
      <c r="F1599" s="71">
        <v>0</v>
      </c>
      <c r="G1599" s="72"/>
      <c r="H1599" s="80">
        <v>1</v>
      </c>
      <c r="I1599" s="80"/>
      <c r="J1599" s="80"/>
      <c r="K1599" s="73"/>
      <c r="L1599" s="73"/>
      <c r="M1599" s="72"/>
      <c r="N1599" s="73">
        <v>4315524.95</v>
      </c>
      <c r="O1599" s="68" t="s">
        <v>1901</v>
      </c>
      <c r="P1599" s="68">
        <v>2</v>
      </c>
      <c r="Q1599" s="95" t="s">
        <v>2378</v>
      </c>
      <c r="R1599" s="100">
        <v>1</v>
      </c>
      <c r="S1599" s="100">
        <v>1</v>
      </c>
      <c r="T1599" s="98">
        <v>43346</v>
      </c>
      <c r="U1599" s="185"/>
      <c r="V1599" s="185"/>
      <c r="W1599" s="185"/>
      <c r="X1599" s="249">
        <v>43237</v>
      </c>
      <c r="Y1599" s="249">
        <v>43244</v>
      </c>
      <c r="Z1599" s="249">
        <v>43228</v>
      </c>
      <c r="AA1599" s="250">
        <v>43280</v>
      </c>
      <c r="AB1599" s="250">
        <v>43284</v>
      </c>
      <c r="AC1599" s="99" t="s">
        <v>2781</v>
      </c>
      <c r="AD1599" s="251">
        <v>4273054.68</v>
      </c>
      <c r="AE1599" s="113">
        <f t="shared" si="256"/>
        <v>0</v>
      </c>
      <c r="AF1599" s="74">
        <f t="shared" si="257"/>
        <v>0</v>
      </c>
      <c r="AG1599" s="74">
        <f t="shared" si="258"/>
        <v>0</v>
      </c>
      <c r="AH1599" s="74">
        <f t="shared" si="259"/>
        <v>0</v>
      </c>
      <c r="AI1599" s="74">
        <f t="shared" si="260"/>
        <v>1</v>
      </c>
      <c r="AJ1599" s="74">
        <f t="shared" si="261"/>
        <v>0</v>
      </c>
      <c r="AK1599" s="74">
        <f t="shared" si="262"/>
        <v>0</v>
      </c>
      <c r="AL1599" s="74">
        <f t="shared" si="263"/>
        <v>0</v>
      </c>
      <c r="AM1599" s="74">
        <f t="shared" si="264"/>
        <v>0</v>
      </c>
      <c r="AN1599" s="74">
        <f t="shared" si="265"/>
        <v>1</v>
      </c>
      <c r="AP1599" s="359" t="s">
        <v>3548</v>
      </c>
    </row>
    <row r="1600" spans="1:42" ht="31.5" hidden="1">
      <c r="A1600" s="68" t="s">
        <v>826</v>
      </c>
      <c r="B1600" s="68" t="s">
        <v>2768</v>
      </c>
      <c r="C1600" s="68">
        <v>303331</v>
      </c>
      <c r="D1600" s="70" t="s">
        <v>2782</v>
      </c>
      <c r="E1600" s="70" t="s">
        <v>2783</v>
      </c>
      <c r="F1600" s="71">
        <v>0</v>
      </c>
      <c r="G1600" s="72"/>
      <c r="H1600" s="80">
        <v>1</v>
      </c>
      <c r="I1600" s="80"/>
      <c r="J1600" s="80"/>
      <c r="K1600" s="73"/>
      <c r="L1600" s="73"/>
      <c r="M1600" s="72"/>
      <c r="N1600" s="73">
        <v>4724556.18</v>
      </c>
      <c r="O1600" s="68" t="s">
        <v>1901</v>
      </c>
      <c r="P1600" s="68">
        <v>2</v>
      </c>
      <c r="Q1600" s="95" t="s">
        <v>2378</v>
      </c>
      <c r="R1600" s="100">
        <v>1</v>
      </c>
      <c r="S1600" s="100">
        <v>1</v>
      </c>
      <c r="T1600" s="98">
        <v>43346</v>
      </c>
      <c r="U1600" s="185"/>
      <c r="V1600" s="185"/>
      <c r="W1600" s="185"/>
      <c r="X1600" s="249">
        <v>43237</v>
      </c>
      <c r="Y1600" s="249">
        <v>43244</v>
      </c>
      <c r="Z1600" s="249">
        <v>43228</v>
      </c>
      <c r="AA1600" s="250">
        <v>43280</v>
      </c>
      <c r="AB1600" s="250">
        <v>43284</v>
      </c>
      <c r="AC1600" s="99" t="s">
        <v>2784</v>
      </c>
      <c r="AD1600" s="251">
        <v>4685748.3099999996</v>
      </c>
      <c r="AE1600" s="113">
        <f t="shared" si="256"/>
        <v>0</v>
      </c>
      <c r="AF1600" s="74">
        <f t="shared" si="257"/>
        <v>0</v>
      </c>
      <c r="AG1600" s="74">
        <f t="shared" si="258"/>
        <v>0</v>
      </c>
      <c r="AH1600" s="74">
        <f t="shared" si="259"/>
        <v>0</v>
      </c>
      <c r="AI1600" s="74">
        <f t="shared" si="260"/>
        <v>1</v>
      </c>
      <c r="AJ1600" s="74">
        <f t="shared" si="261"/>
        <v>0</v>
      </c>
      <c r="AK1600" s="74">
        <f t="shared" si="262"/>
        <v>0</v>
      </c>
      <c r="AL1600" s="74">
        <f t="shared" si="263"/>
        <v>0</v>
      </c>
      <c r="AM1600" s="74">
        <f t="shared" si="264"/>
        <v>0</v>
      </c>
      <c r="AN1600" s="74">
        <f t="shared" si="265"/>
        <v>1</v>
      </c>
      <c r="AP1600" s="359" t="s">
        <v>3548</v>
      </c>
    </row>
    <row r="1601" spans="1:42" ht="31.5" hidden="1">
      <c r="A1601" s="68" t="s">
        <v>826</v>
      </c>
      <c r="B1601" s="68" t="s">
        <v>2768</v>
      </c>
      <c r="C1601" s="68">
        <v>303330</v>
      </c>
      <c r="D1601" s="70" t="s">
        <v>2785</v>
      </c>
      <c r="E1601" s="70" t="s">
        <v>2783</v>
      </c>
      <c r="F1601" s="71">
        <v>0</v>
      </c>
      <c r="G1601" s="72"/>
      <c r="H1601" s="80">
        <v>1</v>
      </c>
      <c r="I1601" s="80"/>
      <c r="J1601" s="80"/>
      <c r="K1601" s="73"/>
      <c r="L1601" s="73"/>
      <c r="M1601" s="72"/>
      <c r="N1601" s="73">
        <v>3051257.34</v>
      </c>
      <c r="O1601" s="68" t="s">
        <v>1901</v>
      </c>
      <c r="P1601" s="68">
        <v>2</v>
      </c>
      <c r="Q1601" s="95" t="s">
        <v>2378</v>
      </c>
      <c r="R1601" s="100">
        <v>1</v>
      </c>
      <c r="S1601" s="100">
        <v>1</v>
      </c>
      <c r="T1601" s="98">
        <v>43346</v>
      </c>
      <c r="U1601" s="185"/>
      <c r="V1601" s="185"/>
      <c r="W1601" s="185"/>
      <c r="X1601" s="249">
        <v>43237</v>
      </c>
      <c r="Y1601" s="249">
        <v>43244</v>
      </c>
      <c r="Z1601" s="249">
        <v>43228</v>
      </c>
      <c r="AA1601" s="250">
        <v>43280</v>
      </c>
      <c r="AB1601" s="250">
        <v>43284</v>
      </c>
      <c r="AC1601" s="99" t="s">
        <v>2786</v>
      </c>
      <c r="AD1601" s="251">
        <v>3017616</v>
      </c>
      <c r="AE1601" s="113">
        <f t="shared" si="256"/>
        <v>0</v>
      </c>
      <c r="AF1601" s="74">
        <f t="shared" si="257"/>
        <v>0</v>
      </c>
      <c r="AG1601" s="74">
        <f t="shared" si="258"/>
        <v>0</v>
      </c>
      <c r="AH1601" s="74">
        <f t="shared" si="259"/>
        <v>0</v>
      </c>
      <c r="AI1601" s="74">
        <f t="shared" si="260"/>
        <v>1</v>
      </c>
      <c r="AJ1601" s="74">
        <f t="shared" si="261"/>
        <v>0</v>
      </c>
      <c r="AK1601" s="74">
        <f t="shared" si="262"/>
        <v>0</v>
      </c>
      <c r="AL1601" s="74">
        <f t="shared" si="263"/>
        <v>0</v>
      </c>
      <c r="AM1601" s="74">
        <f t="shared" si="264"/>
        <v>0</v>
      </c>
      <c r="AN1601" s="74">
        <f t="shared" si="265"/>
        <v>1</v>
      </c>
      <c r="AP1601" s="359" t="s">
        <v>3548</v>
      </c>
    </row>
    <row r="1602" spans="1:42" ht="31.5" hidden="1">
      <c r="A1602" s="68" t="s">
        <v>826</v>
      </c>
      <c r="B1602" s="68" t="s">
        <v>2768</v>
      </c>
      <c r="C1602" s="68">
        <v>303327</v>
      </c>
      <c r="D1602" s="70" t="s">
        <v>2787</v>
      </c>
      <c r="E1602" s="70" t="s">
        <v>2783</v>
      </c>
      <c r="F1602" s="71">
        <v>0</v>
      </c>
      <c r="G1602" s="72"/>
      <c r="H1602" s="80">
        <v>1</v>
      </c>
      <c r="I1602" s="80"/>
      <c r="J1602" s="80"/>
      <c r="K1602" s="73"/>
      <c r="L1602" s="73"/>
      <c r="M1602" s="72"/>
      <c r="N1602" s="73">
        <v>1573233.98</v>
      </c>
      <c r="O1602" s="68" t="s">
        <v>1901</v>
      </c>
      <c r="P1602" s="68">
        <v>2</v>
      </c>
      <c r="Q1602" s="95" t="s">
        <v>2378</v>
      </c>
      <c r="R1602" s="100">
        <v>1</v>
      </c>
      <c r="S1602" s="100">
        <v>1</v>
      </c>
      <c r="T1602" s="98">
        <v>43346</v>
      </c>
      <c r="U1602" s="185"/>
      <c r="V1602" s="185"/>
      <c r="W1602" s="185"/>
      <c r="X1602" s="249">
        <v>43237</v>
      </c>
      <c r="Y1602" s="249">
        <v>43244</v>
      </c>
      <c r="Z1602" s="249">
        <v>43228</v>
      </c>
      <c r="AA1602" s="250">
        <v>43280</v>
      </c>
      <c r="AB1602" s="250">
        <v>43284</v>
      </c>
      <c r="AC1602" s="99" t="s">
        <v>2788</v>
      </c>
      <c r="AD1602" s="251">
        <v>1554689.64</v>
      </c>
      <c r="AE1602" s="113">
        <f t="shared" si="256"/>
        <v>0</v>
      </c>
      <c r="AF1602" s="74">
        <f t="shared" si="257"/>
        <v>0</v>
      </c>
      <c r="AG1602" s="74">
        <f t="shared" si="258"/>
        <v>0</v>
      </c>
      <c r="AH1602" s="74">
        <f t="shared" si="259"/>
        <v>0</v>
      </c>
      <c r="AI1602" s="74">
        <f t="shared" si="260"/>
        <v>1</v>
      </c>
      <c r="AJ1602" s="74">
        <f t="shared" si="261"/>
        <v>0</v>
      </c>
      <c r="AK1602" s="74">
        <f t="shared" si="262"/>
        <v>0</v>
      </c>
      <c r="AL1602" s="74">
        <f t="shared" si="263"/>
        <v>0</v>
      </c>
      <c r="AM1602" s="74">
        <f t="shared" si="264"/>
        <v>0</v>
      </c>
      <c r="AN1602" s="74">
        <f t="shared" si="265"/>
        <v>1</v>
      </c>
      <c r="AP1602" s="359" t="s">
        <v>3548</v>
      </c>
    </row>
    <row r="1603" spans="1:42" ht="31.5" hidden="1">
      <c r="A1603" s="68" t="s">
        <v>826</v>
      </c>
      <c r="B1603" s="68" t="s">
        <v>832</v>
      </c>
      <c r="C1603" s="68">
        <v>500807</v>
      </c>
      <c r="D1603" s="70" t="s">
        <v>2789</v>
      </c>
      <c r="E1603" s="70" t="s">
        <v>834</v>
      </c>
      <c r="F1603" s="71">
        <v>1</v>
      </c>
      <c r="G1603" s="72"/>
      <c r="H1603" s="80">
        <v>1</v>
      </c>
      <c r="I1603" s="80"/>
      <c r="J1603" s="80"/>
      <c r="K1603" s="73"/>
      <c r="L1603" s="73"/>
      <c r="M1603" s="72"/>
      <c r="N1603" s="73">
        <v>2360813.61</v>
      </c>
      <c r="O1603" s="68" t="s">
        <v>1901</v>
      </c>
      <c r="P1603" s="68">
        <v>2</v>
      </c>
      <c r="Q1603" s="95" t="s">
        <v>2378</v>
      </c>
      <c r="R1603" s="347">
        <v>0.9</v>
      </c>
      <c r="S1603" s="245">
        <v>1</v>
      </c>
      <c r="T1603" s="185"/>
      <c r="U1603" s="185"/>
      <c r="V1603" s="170" t="s">
        <v>1980</v>
      </c>
      <c r="W1603" s="170" t="s">
        <v>1980</v>
      </c>
      <c r="X1603" s="253">
        <v>43210</v>
      </c>
      <c r="Y1603" s="253">
        <v>43211</v>
      </c>
      <c r="Z1603" s="253">
        <v>43231</v>
      </c>
      <c r="AA1603" s="185"/>
      <c r="AB1603" s="185"/>
      <c r="AC1603" s="185"/>
      <c r="AD1603" s="185"/>
      <c r="AE1603" s="113">
        <f t="shared" si="256"/>
        <v>0</v>
      </c>
      <c r="AF1603" s="74">
        <f t="shared" si="257"/>
        <v>0</v>
      </c>
      <c r="AG1603" s="74">
        <f t="shared" si="258"/>
        <v>0</v>
      </c>
      <c r="AH1603" s="74">
        <f t="shared" si="259"/>
        <v>0</v>
      </c>
      <c r="AI1603" s="74">
        <f t="shared" si="260"/>
        <v>1</v>
      </c>
      <c r="AJ1603" s="74">
        <f t="shared" si="261"/>
        <v>0</v>
      </c>
      <c r="AK1603" s="74">
        <f t="shared" si="262"/>
        <v>0</v>
      </c>
      <c r="AL1603" s="74">
        <f t="shared" si="263"/>
        <v>0</v>
      </c>
      <c r="AM1603" s="74">
        <f t="shared" si="264"/>
        <v>0</v>
      </c>
      <c r="AN1603" s="74">
        <f t="shared" si="265"/>
        <v>1</v>
      </c>
      <c r="AO1603" t="s">
        <v>3091</v>
      </c>
      <c r="AP1603" s="359" t="s">
        <v>3548</v>
      </c>
    </row>
    <row r="1604" spans="1:42" ht="24" hidden="1" customHeight="1">
      <c r="A1604" s="68" t="s">
        <v>826</v>
      </c>
      <c r="B1604" s="68" t="s">
        <v>842</v>
      </c>
      <c r="C1604" s="68">
        <v>313501</v>
      </c>
      <c r="D1604" s="70" t="s">
        <v>2790</v>
      </c>
      <c r="E1604" s="70" t="s">
        <v>2791</v>
      </c>
      <c r="F1604" s="71">
        <v>0</v>
      </c>
      <c r="G1604" s="72"/>
      <c r="H1604" s="80">
        <v>1</v>
      </c>
      <c r="I1604" s="80"/>
      <c r="J1604" s="80"/>
      <c r="K1604" s="73"/>
      <c r="L1604" s="73"/>
      <c r="M1604" s="72"/>
      <c r="N1604" s="73">
        <v>3376983.67</v>
      </c>
      <c r="O1604" s="68" t="s">
        <v>1901</v>
      </c>
      <c r="P1604" s="68">
        <v>2</v>
      </c>
      <c r="Q1604" s="283" t="s">
        <v>2170</v>
      </c>
      <c r="R1604" s="254">
        <v>0.85</v>
      </c>
      <c r="S1604" s="178">
        <v>1</v>
      </c>
      <c r="T1604" s="255"/>
      <c r="U1604" s="255"/>
      <c r="V1604" s="180" t="s">
        <v>2792</v>
      </c>
      <c r="W1604" s="256" t="s">
        <v>1998</v>
      </c>
      <c r="X1604" s="253">
        <v>43255</v>
      </c>
      <c r="Y1604" s="253">
        <v>43265</v>
      </c>
      <c r="Z1604" s="253">
        <v>43277</v>
      </c>
      <c r="AA1604" s="185"/>
      <c r="AB1604" s="185"/>
      <c r="AC1604" s="185"/>
      <c r="AD1604" s="185"/>
      <c r="AE1604" s="113">
        <f t="shared" si="256"/>
        <v>0</v>
      </c>
      <c r="AF1604" s="74">
        <f t="shared" si="257"/>
        <v>0</v>
      </c>
      <c r="AG1604" s="74">
        <f t="shared" si="258"/>
        <v>0</v>
      </c>
      <c r="AH1604" s="74">
        <f t="shared" si="259"/>
        <v>0</v>
      </c>
      <c r="AI1604" s="74">
        <f t="shared" si="260"/>
        <v>1</v>
      </c>
      <c r="AJ1604" s="74">
        <f t="shared" si="261"/>
        <v>0</v>
      </c>
      <c r="AK1604" s="74">
        <f t="shared" si="262"/>
        <v>0</v>
      </c>
      <c r="AL1604" s="74">
        <f t="shared" si="263"/>
        <v>0</v>
      </c>
      <c r="AM1604" s="74">
        <f t="shared" si="264"/>
        <v>0</v>
      </c>
      <c r="AN1604" s="74">
        <f t="shared" si="265"/>
        <v>1</v>
      </c>
      <c r="AP1604" s="359" t="s">
        <v>3548</v>
      </c>
    </row>
    <row r="1605" spans="1:42" ht="24" hidden="1" customHeight="1">
      <c r="A1605" s="68" t="s">
        <v>826</v>
      </c>
      <c r="B1605" s="68" t="s">
        <v>842</v>
      </c>
      <c r="C1605" s="68">
        <v>303502</v>
      </c>
      <c r="D1605" s="70" t="s">
        <v>2793</v>
      </c>
      <c r="E1605" s="70" t="s">
        <v>2794</v>
      </c>
      <c r="F1605" s="71">
        <v>0</v>
      </c>
      <c r="G1605" s="72"/>
      <c r="H1605" s="80">
        <v>1</v>
      </c>
      <c r="I1605" s="80"/>
      <c r="J1605" s="80"/>
      <c r="K1605" s="73"/>
      <c r="L1605" s="73"/>
      <c r="M1605" s="72"/>
      <c r="N1605" s="73">
        <v>2850070.88</v>
      </c>
      <c r="O1605" s="68" t="s">
        <v>1901</v>
      </c>
      <c r="P1605" s="68">
        <v>2</v>
      </c>
      <c r="Q1605" s="283" t="s">
        <v>2170</v>
      </c>
      <c r="R1605" s="254">
        <v>0.95</v>
      </c>
      <c r="S1605" s="178">
        <v>1</v>
      </c>
      <c r="T1605" s="255"/>
      <c r="U1605" s="255"/>
      <c r="V1605" s="180" t="s">
        <v>2795</v>
      </c>
      <c r="W1605" s="256" t="s">
        <v>1995</v>
      </c>
      <c r="X1605" s="253">
        <v>43206</v>
      </c>
      <c r="Y1605" s="253">
        <v>43170</v>
      </c>
      <c r="Z1605" s="253">
        <v>43251</v>
      </c>
      <c r="AA1605" s="185"/>
      <c r="AB1605" s="185"/>
      <c r="AC1605" s="99" t="s">
        <v>1975</v>
      </c>
      <c r="AD1605" s="185"/>
      <c r="AE1605" s="113">
        <f t="shared" si="256"/>
        <v>0</v>
      </c>
      <c r="AF1605" s="74">
        <f t="shared" si="257"/>
        <v>0</v>
      </c>
      <c r="AG1605" s="74">
        <f t="shared" si="258"/>
        <v>0</v>
      </c>
      <c r="AH1605" s="74">
        <f t="shared" si="259"/>
        <v>0</v>
      </c>
      <c r="AI1605" s="74">
        <f t="shared" si="260"/>
        <v>1</v>
      </c>
      <c r="AJ1605" s="74">
        <f t="shared" si="261"/>
        <v>0</v>
      </c>
      <c r="AK1605" s="74">
        <f t="shared" si="262"/>
        <v>0</v>
      </c>
      <c r="AL1605" s="74">
        <f t="shared" si="263"/>
        <v>0</v>
      </c>
      <c r="AM1605" s="74">
        <f t="shared" si="264"/>
        <v>0</v>
      </c>
      <c r="AN1605" s="74">
        <f t="shared" si="265"/>
        <v>1</v>
      </c>
      <c r="AP1605" s="359" t="s">
        <v>3548</v>
      </c>
    </row>
    <row r="1606" spans="1:42" ht="24" hidden="1" customHeight="1">
      <c r="A1606" s="68" t="s">
        <v>826</v>
      </c>
      <c r="B1606" s="68" t="s">
        <v>842</v>
      </c>
      <c r="C1606" s="68">
        <v>303520</v>
      </c>
      <c r="D1606" s="70" t="s">
        <v>2796</v>
      </c>
      <c r="E1606" s="70" t="s">
        <v>2797</v>
      </c>
      <c r="F1606" s="71">
        <v>0</v>
      </c>
      <c r="G1606" s="72"/>
      <c r="H1606" s="80">
        <v>1</v>
      </c>
      <c r="I1606" s="80"/>
      <c r="J1606" s="80"/>
      <c r="K1606" s="73"/>
      <c r="L1606" s="73"/>
      <c r="M1606" s="72"/>
      <c r="N1606" s="73">
        <v>2549376.4</v>
      </c>
      <c r="O1606" s="68" t="s">
        <v>1901</v>
      </c>
      <c r="P1606" s="68">
        <v>2</v>
      </c>
      <c r="Q1606" s="283" t="s">
        <v>2170</v>
      </c>
      <c r="R1606" s="254">
        <v>0.9</v>
      </c>
      <c r="S1606" s="254">
        <v>1</v>
      </c>
      <c r="T1606" s="255"/>
      <c r="U1606" s="255"/>
      <c r="V1606" s="184" t="s">
        <v>2798</v>
      </c>
      <c r="W1606" s="256" t="s">
        <v>1993</v>
      </c>
      <c r="X1606" s="253">
        <v>43255</v>
      </c>
      <c r="Y1606" s="253">
        <v>43265</v>
      </c>
      <c r="Z1606" s="253">
        <v>43277</v>
      </c>
      <c r="AA1606" s="185"/>
      <c r="AB1606" s="185"/>
      <c r="AC1606" s="185"/>
      <c r="AD1606" s="185"/>
      <c r="AE1606" s="113">
        <f t="shared" si="256"/>
        <v>0</v>
      </c>
      <c r="AF1606" s="74">
        <f t="shared" si="257"/>
        <v>0</v>
      </c>
      <c r="AG1606" s="74">
        <f t="shared" si="258"/>
        <v>0</v>
      </c>
      <c r="AH1606" s="74">
        <f t="shared" si="259"/>
        <v>0</v>
      </c>
      <c r="AI1606" s="74">
        <f t="shared" si="260"/>
        <v>1</v>
      </c>
      <c r="AJ1606" s="74">
        <f t="shared" si="261"/>
        <v>0</v>
      </c>
      <c r="AK1606" s="74">
        <f t="shared" si="262"/>
        <v>0</v>
      </c>
      <c r="AL1606" s="74">
        <f t="shared" si="263"/>
        <v>0</v>
      </c>
      <c r="AM1606" s="74">
        <f t="shared" si="264"/>
        <v>0</v>
      </c>
      <c r="AN1606" s="74">
        <f t="shared" si="265"/>
        <v>1</v>
      </c>
      <c r="AP1606" s="359" t="s">
        <v>3548</v>
      </c>
    </row>
    <row r="1607" spans="1:42" ht="24" hidden="1" customHeight="1">
      <c r="A1607" s="68" t="s">
        <v>826</v>
      </c>
      <c r="B1607" s="68" t="s">
        <v>851</v>
      </c>
      <c r="C1607" s="68">
        <v>303336</v>
      </c>
      <c r="D1607" s="70" t="s">
        <v>2799</v>
      </c>
      <c r="E1607" s="70" t="s">
        <v>2800</v>
      </c>
      <c r="F1607" s="71">
        <v>1</v>
      </c>
      <c r="G1607" s="72"/>
      <c r="H1607" s="80">
        <v>1</v>
      </c>
      <c r="I1607" s="80"/>
      <c r="J1607" s="80"/>
      <c r="K1607" s="73"/>
      <c r="L1607" s="73"/>
      <c r="M1607" s="72"/>
      <c r="N1607" s="73">
        <v>6177826.7400000002</v>
      </c>
      <c r="O1607" s="68" t="s">
        <v>1901</v>
      </c>
      <c r="P1607" s="68">
        <v>2</v>
      </c>
      <c r="Q1607" s="95" t="s">
        <v>2378</v>
      </c>
      <c r="R1607" s="100">
        <v>1</v>
      </c>
      <c r="S1607" s="100">
        <v>1</v>
      </c>
      <c r="T1607" s="185"/>
      <c r="U1607" s="185"/>
      <c r="V1607" s="185" t="s">
        <v>2801</v>
      </c>
      <c r="W1607" s="185" t="s">
        <v>2801</v>
      </c>
      <c r="X1607" s="248">
        <v>43185</v>
      </c>
      <c r="Y1607" s="248">
        <v>43192</v>
      </c>
      <c r="Z1607" s="248">
        <v>43227</v>
      </c>
      <c r="AA1607" s="248">
        <v>43255</v>
      </c>
      <c r="AB1607" s="248">
        <v>43266</v>
      </c>
      <c r="AC1607" s="257" t="s">
        <v>2802</v>
      </c>
      <c r="AD1607" s="187">
        <v>6036005.25</v>
      </c>
      <c r="AE1607" s="113">
        <f t="shared" si="256"/>
        <v>0</v>
      </c>
      <c r="AF1607" s="74">
        <f t="shared" si="257"/>
        <v>0</v>
      </c>
      <c r="AG1607" s="74">
        <f t="shared" si="258"/>
        <v>0</v>
      </c>
      <c r="AH1607" s="74">
        <f t="shared" si="259"/>
        <v>0</v>
      </c>
      <c r="AI1607" s="74">
        <f t="shared" si="260"/>
        <v>1</v>
      </c>
      <c r="AJ1607" s="74">
        <f t="shared" si="261"/>
        <v>0</v>
      </c>
      <c r="AK1607" s="74">
        <f t="shared" si="262"/>
        <v>0</v>
      </c>
      <c r="AL1607" s="74">
        <f t="shared" si="263"/>
        <v>0</v>
      </c>
      <c r="AM1607" s="74">
        <f t="shared" si="264"/>
        <v>0</v>
      </c>
      <c r="AN1607" s="74">
        <f t="shared" si="265"/>
        <v>1</v>
      </c>
      <c r="AP1607" s="359" t="s">
        <v>3548</v>
      </c>
    </row>
    <row r="1608" spans="1:42" ht="31.5" hidden="1">
      <c r="A1608" s="68" t="s">
        <v>826</v>
      </c>
      <c r="B1608" s="68" t="s">
        <v>851</v>
      </c>
      <c r="C1608" s="68">
        <v>303343</v>
      </c>
      <c r="D1608" s="70" t="s">
        <v>2803</v>
      </c>
      <c r="E1608" s="70" t="s">
        <v>2804</v>
      </c>
      <c r="F1608" s="71">
        <v>1</v>
      </c>
      <c r="G1608" s="72"/>
      <c r="H1608" s="80">
        <v>1</v>
      </c>
      <c r="I1608" s="80"/>
      <c r="J1608" s="80"/>
      <c r="K1608" s="73"/>
      <c r="L1608" s="73"/>
      <c r="M1608" s="72"/>
      <c r="N1608" s="73">
        <v>1982220.18</v>
      </c>
      <c r="O1608" s="68" t="s">
        <v>1901</v>
      </c>
      <c r="P1608" s="68">
        <v>2</v>
      </c>
      <c r="Q1608" s="95" t="s">
        <v>2378</v>
      </c>
      <c r="R1608" s="100">
        <v>1</v>
      </c>
      <c r="S1608" s="100">
        <v>1</v>
      </c>
      <c r="T1608" s="185"/>
      <c r="U1608" s="185"/>
      <c r="V1608" s="185" t="s">
        <v>2805</v>
      </c>
      <c r="W1608" s="185" t="s">
        <v>2805</v>
      </c>
      <c r="X1608" s="248">
        <v>43185</v>
      </c>
      <c r="Y1608" s="248">
        <v>43192</v>
      </c>
      <c r="Z1608" s="248">
        <v>43227</v>
      </c>
      <c r="AA1608" s="248">
        <v>43255</v>
      </c>
      <c r="AB1608" s="248">
        <v>43266</v>
      </c>
      <c r="AC1608" s="185" t="s">
        <v>2806</v>
      </c>
      <c r="AD1608" s="187">
        <v>1935484.34</v>
      </c>
      <c r="AE1608" s="113">
        <f t="shared" si="256"/>
        <v>0</v>
      </c>
      <c r="AF1608" s="74">
        <f t="shared" si="257"/>
        <v>0</v>
      </c>
      <c r="AG1608" s="74">
        <f t="shared" si="258"/>
        <v>0</v>
      </c>
      <c r="AH1608" s="74">
        <f t="shared" si="259"/>
        <v>0</v>
      </c>
      <c r="AI1608" s="74">
        <f t="shared" si="260"/>
        <v>1</v>
      </c>
      <c r="AJ1608" s="74">
        <f t="shared" si="261"/>
        <v>0</v>
      </c>
      <c r="AK1608" s="74">
        <f t="shared" si="262"/>
        <v>0</v>
      </c>
      <c r="AL1608" s="74">
        <f t="shared" si="263"/>
        <v>0</v>
      </c>
      <c r="AM1608" s="74">
        <f t="shared" si="264"/>
        <v>0</v>
      </c>
      <c r="AN1608" s="74">
        <f t="shared" si="265"/>
        <v>1</v>
      </c>
      <c r="AP1608" s="359" t="s">
        <v>3548</v>
      </c>
    </row>
    <row r="1609" spans="1:42" ht="24" hidden="1" customHeight="1">
      <c r="A1609" s="68" t="s">
        <v>826</v>
      </c>
      <c r="B1609" s="68" t="s">
        <v>851</v>
      </c>
      <c r="C1609" s="68">
        <v>303415</v>
      </c>
      <c r="D1609" s="70" t="s">
        <v>2807</v>
      </c>
      <c r="E1609" s="70" t="s">
        <v>2808</v>
      </c>
      <c r="F1609" s="71">
        <v>1</v>
      </c>
      <c r="G1609" s="72"/>
      <c r="H1609" s="80">
        <v>1</v>
      </c>
      <c r="I1609" s="80"/>
      <c r="J1609" s="80"/>
      <c r="K1609" s="73"/>
      <c r="L1609" s="73"/>
      <c r="M1609" s="72"/>
      <c r="N1609" s="73">
        <v>1967538.7</v>
      </c>
      <c r="O1609" s="68" t="s">
        <v>1901</v>
      </c>
      <c r="P1609" s="68">
        <v>2</v>
      </c>
      <c r="Q1609" s="95" t="s">
        <v>2378</v>
      </c>
      <c r="R1609" s="100">
        <v>1</v>
      </c>
      <c r="S1609" s="100">
        <v>1</v>
      </c>
      <c r="T1609" s="185"/>
      <c r="U1609" s="185"/>
      <c r="V1609" s="185" t="s">
        <v>2809</v>
      </c>
      <c r="W1609" s="185" t="s">
        <v>2809</v>
      </c>
      <c r="X1609" s="248">
        <v>43185</v>
      </c>
      <c r="Y1609" s="248">
        <v>43192</v>
      </c>
      <c r="Z1609" s="248">
        <v>43227</v>
      </c>
      <c r="AA1609" s="248">
        <v>43255</v>
      </c>
      <c r="AB1609" s="248">
        <v>43266</v>
      </c>
      <c r="AC1609" s="257" t="s">
        <v>2810</v>
      </c>
      <c r="AD1609" s="187">
        <v>1922728.25</v>
      </c>
      <c r="AE1609" s="113">
        <f t="shared" si="256"/>
        <v>0</v>
      </c>
      <c r="AF1609" s="74">
        <f t="shared" si="257"/>
        <v>0</v>
      </c>
      <c r="AG1609" s="74">
        <f t="shared" si="258"/>
        <v>0</v>
      </c>
      <c r="AH1609" s="74">
        <f t="shared" si="259"/>
        <v>0</v>
      </c>
      <c r="AI1609" s="74">
        <f t="shared" si="260"/>
        <v>1</v>
      </c>
      <c r="AJ1609" s="74">
        <f t="shared" si="261"/>
        <v>0</v>
      </c>
      <c r="AK1609" s="74">
        <f t="shared" si="262"/>
        <v>0</v>
      </c>
      <c r="AL1609" s="74">
        <f t="shared" si="263"/>
        <v>0</v>
      </c>
      <c r="AM1609" s="74">
        <f t="shared" si="264"/>
        <v>0</v>
      </c>
      <c r="AN1609" s="74">
        <f t="shared" si="265"/>
        <v>1</v>
      </c>
      <c r="AP1609" s="359" t="s">
        <v>3548</v>
      </c>
    </row>
    <row r="1610" spans="1:42" ht="31.5" hidden="1">
      <c r="A1610" s="68" t="s">
        <v>826</v>
      </c>
      <c r="B1610" s="68" t="s">
        <v>851</v>
      </c>
      <c r="C1610" s="68">
        <v>313305</v>
      </c>
      <c r="D1610" s="70" t="s">
        <v>2811</v>
      </c>
      <c r="E1610" s="70" t="s">
        <v>2812</v>
      </c>
      <c r="F1610" s="71">
        <v>1</v>
      </c>
      <c r="G1610" s="72"/>
      <c r="H1610" s="80">
        <v>1</v>
      </c>
      <c r="I1610" s="80"/>
      <c r="J1610" s="80"/>
      <c r="K1610" s="73"/>
      <c r="L1610" s="73"/>
      <c r="M1610" s="72"/>
      <c r="N1610" s="73">
        <v>1174573.79</v>
      </c>
      <c r="O1610" s="68" t="s">
        <v>1901</v>
      </c>
      <c r="P1610" s="68">
        <v>2</v>
      </c>
      <c r="Q1610" s="95" t="s">
        <v>2378</v>
      </c>
      <c r="R1610" s="100">
        <v>1</v>
      </c>
      <c r="S1610" s="100">
        <v>1</v>
      </c>
      <c r="T1610" s="185"/>
      <c r="U1610" s="185"/>
      <c r="V1610" s="185" t="s">
        <v>2813</v>
      </c>
      <c r="W1610" s="185" t="s">
        <v>2813</v>
      </c>
      <c r="X1610" s="248">
        <v>43185</v>
      </c>
      <c r="Y1610" s="248">
        <v>43192</v>
      </c>
      <c r="Z1610" s="248">
        <v>43227</v>
      </c>
      <c r="AA1610" s="248">
        <v>43255</v>
      </c>
      <c r="AB1610" s="248">
        <v>43266</v>
      </c>
      <c r="AC1610" s="185" t="s">
        <v>2814</v>
      </c>
      <c r="AD1610" s="187">
        <v>1147827.6100000001</v>
      </c>
      <c r="AE1610" s="113">
        <f t="shared" si="256"/>
        <v>0</v>
      </c>
      <c r="AF1610" s="74">
        <f t="shared" si="257"/>
        <v>0</v>
      </c>
      <c r="AG1610" s="74">
        <f t="shared" si="258"/>
        <v>0</v>
      </c>
      <c r="AH1610" s="74">
        <f t="shared" si="259"/>
        <v>0</v>
      </c>
      <c r="AI1610" s="74">
        <f t="shared" si="260"/>
        <v>1</v>
      </c>
      <c r="AJ1610" s="74">
        <f t="shared" si="261"/>
        <v>0</v>
      </c>
      <c r="AK1610" s="74">
        <f t="shared" si="262"/>
        <v>0</v>
      </c>
      <c r="AL1610" s="74">
        <f t="shared" si="263"/>
        <v>0</v>
      </c>
      <c r="AM1610" s="74">
        <f t="shared" si="264"/>
        <v>0</v>
      </c>
      <c r="AN1610" s="74">
        <f t="shared" si="265"/>
        <v>1</v>
      </c>
      <c r="AP1610" s="359" t="s">
        <v>3548</v>
      </c>
    </row>
    <row r="1611" spans="1:42" ht="24" hidden="1" customHeight="1">
      <c r="A1611" s="68" t="s">
        <v>826</v>
      </c>
      <c r="B1611" s="68" t="s">
        <v>851</v>
      </c>
      <c r="C1611" s="68">
        <v>303388</v>
      </c>
      <c r="D1611" s="70" t="s">
        <v>2815</v>
      </c>
      <c r="E1611" s="70" t="s">
        <v>2812</v>
      </c>
      <c r="F1611" s="71">
        <v>1</v>
      </c>
      <c r="G1611" s="72"/>
      <c r="H1611" s="80">
        <v>1</v>
      </c>
      <c r="I1611" s="80"/>
      <c r="J1611" s="80"/>
      <c r="K1611" s="73"/>
      <c r="L1611" s="73"/>
      <c r="M1611" s="72"/>
      <c r="N1611" s="73">
        <v>1690466.94</v>
      </c>
      <c r="O1611" s="68" t="s">
        <v>1901</v>
      </c>
      <c r="P1611" s="68">
        <v>2</v>
      </c>
      <c r="Q1611" s="95" t="s">
        <v>2378</v>
      </c>
      <c r="R1611" s="100">
        <v>0.9</v>
      </c>
      <c r="S1611" s="397">
        <v>1</v>
      </c>
      <c r="T1611" s="185"/>
      <c r="U1611" s="185"/>
      <c r="V1611" s="185" t="s">
        <v>2816</v>
      </c>
      <c r="W1611" s="185" t="s">
        <v>2816</v>
      </c>
      <c r="X1611" s="248">
        <v>43185</v>
      </c>
      <c r="Y1611" s="248">
        <v>43192</v>
      </c>
      <c r="Z1611" s="248">
        <v>43227</v>
      </c>
      <c r="AA1611" s="248">
        <v>43255</v>
      </c>
      <c r="AB1611" s="248">
        <v>43266</v>
      </c>
      <c r="AC1611" s="257" t="s">
        <v>2817</v>
      </c>
      <c r="AD1611" s="187">
        <v>1658407.13</v>
      </c>
      <c r="AE1611" s="113">
        <f t="shared" si="256"/>
        <v>0</v>
      </c>
      <c r="AF1611" s="74">
        <f t="shared" si="257"/>
        <v>0</v>
      </c>
      <c r="AG1611" s="74">
        <f t="shared" si="258"/>
        <v>0</v>
      </c>
      <c r="AH1611" s="74">
        <f t="shared" si="259"/>
        <v>0</v>
      </c>
      <c r="AI1611" s="74">
        <f t="shared" si="260"/>
        <v>1</v>
      </c>
      <c r="AJ1611" s="74">
        <f t="shared" si="261"/>
        <v>0</v>
      </c>
      <c r="AK1611" s="74">
        <f t="shared" si="262"/>
        <v>0</v>
      </c>
      <c r="AL1611" s="74">
        <f t="shared" si="263"/>
        <v>0</v>
      </c>
      <c r="AM1611" s="74">
        <f t="shared" si="264"/>
        <v>0</v>
      </c>
      <c r="AN1611" s="74">
        <f t="shared" si="265"/>
        <v>1</v>
      </c>
      <c r="AP1611" s="359" t="s">
        <v>3548</v>
      </c>
    </row>
    <row r="1612" spans="1:42" ht="24" hidden="1" customHeight="1">
      <c r="A1612" s="68" t="s">
        <v>826</v>
      </c>
      <c r="B1612" s="68" t="s">
        <v>851</v>
      </c>
      <c r="C1612" s="68">
        <v>303363</v>
      </c>
      <c r="D1612" s="70" t="s">
        <v>2818</v>
      </c>
      <c r="E1612" s="70" t="s">
        <v>2819</v>
      </c>
      <c r="F1612" s="71">
        <v>2</v>
      </c>
      <c r="G1612" s="72"/>
      <c r="H1612" s="80">
        <v>1</v>
      </c>
      <c r="I1612" s="80"/>
      <c r="J1612" s="80"/>
      <c r="K1612" s="73"/>
      <c r="L1612" s="73"/>
      <c r="M1612" s="72"/>
      <c r="N1612" s="73">
        <v>1788212.64</v>
      </c>
      <c r="O1612" s="68" t="s">
        <v>1901</v>
      </c>
      <c r="P1612" s="68">
        <v>2</v>
      </c>
      <c r="Q1612" s="95" t="s">
        <v>2378</v>
      </c>
      <c r="R1612" s="100">
        <v>1</v>
      </c>
      <c r="S1612" s="100">
        <v>1</v>
      </c>
      <c r="T1612" s="185"/>
      <c r="U1612" s="185"/>
      <c r="V1612" s="185" t="s">
        <v>2820</v>
      </c>
      <c r="W1612" s="185" t="s">
        <v>2820</v>
      </c>
      <c r="X1612" s="248">
        <v>43185</v>
      </c>
      <c r="Y1612" s="248">
        <v>43192</v>
      </c>
      <c r="Z1612" s="248">
        <v>43227</v>
      </c>
      <c r="AA1612" s="248">
        <v>43255</v>
      </c>
      <c r="AB1612" s="248">
        <v>43266</v>
      </c>
      <c r="AC1612" s="257" t="s">
        <v>2821</v>
      </c>
      <c r="AD1612" s="187">
        <v>1762836.24</v>
      </c>
      <c r="AE1612" s="113">
        <f t="shared" si="256"/>
        <v>0</v>
      </c>
      <c r="AF1612" s="74">
        <f t="shared" si="257"/>
        <v>0</v>
      </c>
      <c r="AG1612" s="74">
        <f t="shared" si="258"/>
        <v>0</v>
      </c>
      <c r="AH1612" s="74">
        <f t="shared" si="259"/>
        <v>0</v>
      </c>
      <c r="AI1612" s="74">
        <f t="shared" si="260"/>
        <v>1</v>
      </c>
      <c r="AJ1612" s="74">
        <f t="shared" si="261"/>
        <v>0</v>
      </c>
      <c r="AK1612" s="74">
        <f t="shared" si="262"/>
        <v>0</v>
      </c>
      <c r="AL1612" s="74">
        <f t="shared" si="263"/>
        <v>0</v>
      </c>
      <c r="AM1612" s="74">
        <f t="shared" si="264"/>
        <v>0</v>
      </c>
      <c r="AN1612" s="74">
        <f t="shared" si="265"/>
        <v>1</v>
      </c>
      <c r="AP1612" s="359" t="s">
        <v>3548</v>
      </c>
    </row>
    <row r="1613" spans="1:42" ht="31.5" hidden="1">
      <c r="A1613" s="68" t="s">
        <v>826</v>
      </c>
      <c r="B1613" s="68" t="s">
        <v>851</v>
      </c>
      <c r="C1613" s="68">
        <v>303341</v>
      </c>
      <c r="D1613" s="70" t="s">
        <v>2822</v>
      </c>
      <c r="E1613" s="70" t="s">
        <v>2823</v>
      </c>
      <c r="F1613" s="71">
        <v>2</v>
      </c>
      <c r="G1613" s="72"/>
      <c r="H1613" s="80">
        <v>1</v>
      </c>
      <c r="I1613" s="80"/>
      <c r="J1613" s="80"/>
      <c r="K1613" s="73"/>
      <c r="L1613" s="73"/>
      <c r="M1613" s="72"/>
      <c r="N1613" s="73">
        <v>1715056.46</v>
      </c>
      <c r="O1613" s="68" t="s">
        <v>1901</v>
      </c>
      <c r="P1613" s="68">
        <v>2</v>
      </c>
      <c r="Q1613" s="95" t="s">
        <v>2378</v>
      </c>
      <c r="R1613" s="100">
        <v>1</v>
      </c>
      <c r="S1613" s="100">
        <v>1</v>
      </c>
      <c r="T1613" s="185"/>
      <c r="U1613" s="185"/>
      <c r="V1613" s="185" t="s">
        <v>2824</v>
      </c>
      <c r="W1613" s="185" t="s">
        <v>2824</v>
      </c>
      <c r="X1613" s="248">
        <v>43185</v>
      </c>
      <c r="Y1613" s="248">
        <v>43192</v>
      </c>
      <c r="Z1613" s="248">
        <v>43227</v>
      </c>
      <c r="AA1613" s="248">
        <v>43255</v>
      </c>
      <c r="AB1613" s="248">
        <v>43266</v>
      </c>
      <c r="AC1613" s="185" t="s">
        <v>1971</v>
      </c>
      <c r="AD1613" s="187">
        <v>1677900.42</v>
      </c>
      <c r="AE1613" s="113">
        <f t="shared" si="256"/>
        <v>0</v>
      </c>
      <c r="AF1613" s="74">
        <f t="shared" si="257"/>
        <v>0</v>
      </c>
      <c r="AG1613" s="74">
        <f t="shared" si="258"/>
        <v>0</v>
      </c>
      <c r="AH1613" s="74">
        <f t="shared" si="259"/>
        <v>0</v>
      </c>
      <c r="AI1613" s="74">
        <f t="shared" si="260"/>
        <v>1</v>
      </c>
      <c r="AJ1613" s="74">
        <f t="shared" si="261"/>
        <v>0</v>
      </c>
      <c r="AK1613" s="74">
        <f t="shared" si="262"/>
        <v>0</v>
      </c>
      <c r="AL1613" s="74">
        <f t="shared" si="263"/>
        <v>0</v>
      </c>
      <c r="AM1613" s="74">
        <f t="shared" si="264"/>
        <v>0</v>
      </c>
      <c r="AN1613" s="74">
        <f t="shared" si="265"/>
        <v>1</v>
      </c>
      <c r="AP1613" s="359" t="s">
        <v>3548</v>
      </c>
    </row>
    <row r="1614" spans="1:42" ht="31.5" hidden="1">
      <c r="A1614" s="68" t="s">
        <v>826</v>
      </c>
      <c r="B1614" s="68" t="s">
        <v>851</v>
      </c>
      <c r="C1614" s="68">
        <v>313307</v>
      </c>
      <c r="D1614" s="70" t="s">
        <v>2825</v>
      </c>
      <c r="E1614" s="70" t="s">
        <v>2826</v>
      </c>
      <c r="F1614" s="71">
        <v>2</v>
      </c>
      <c r="G1614" s="72"/>
      <c r="H1614" s="80">
        <v>1</v>
      </c>
      <c r="I1614" s="80"/>
      <c r="J1614" s="80"/>
      <c r="K1614" s="73"/>
      <c r="L1614" s="73"/>
      <c r="M1614" s="72"/>
      <c r="N1614" s="73">
        <v>1677277.16</v>
      </c>
      <c r="O1614" s="68" t="s">
        <v>1901</v>
      </c>
      <c r="P1614" s="68">
        <v>2</v>
      </c>
      <c r="Q1614" s="95" t="s">
        <v>2378</v>
      </c>
      <c r="R1614" s="100">
        <v>1</v>
      </c>
      <c r="S1614" s="100">
        <v>1</v>
      </c>
      <c r="T1614" s="185"/>
      <c r="U1614" s="185"/>
      <c r="V1614" s="185" t="s">
        <v>2827</v>
      </c>
      <c r="W1614" s="185" t="s">
        <v>2827</v>
      </c>
      <c r="X1614" s="248">
        <v>43185</v>
      </c>
      <c r="Y1614" s="248">
        <v>43192</v>
      </c>
      <c r="Z1614" s="248">
        <v>43227</v>
      </c>
      <c r="AA1614" s="248">
        <v>43255</v>
      </c>
      <c r="AB1614" s="248">
        <v>43266</v>
      </c>
      <c r="AC1614" s="185" t="s">
        <v>2828</v>
      </c>
      <c r="AD1614" s="187">
        <v>1642209.33</v>
      </c>
      <c r="AE1614" s="113">
        <f t="shared" si="256"/>
        <v>0</v>
      </c>
      <c r="AF1614" s="74">
        <f t="shared" si="257"/>
        <v>0</v>
      </c>
      <c r="AG1614" s="74">
        <f t="shared" si="258"/>
        <v>0</v>
      </c>
      <c r="AH1614" s="74">
        <f t="shared" si="259"/>
        <v>0</v>
      </c>
      <c r="AI1614" s="74">
        <f t="shared" si="260"/>
        <v>1</v>
      </c>
      <c r="AJ1614" s="74">
        <f t="shared" si="261"/>
        <v>0</v>
      </c>
      <c r="AK1614" s="74">
        <f t="shared" si="262"/>
        <v>0</v>
      </c>
      <c r="AL1614" s="74">
        <f t="shared" si="263"/>
        <v>0</v>
      </c>
      <c r="AM1614" s="74">
        <f t="shared" si="264"/>
        <v>0</v>
      </c>
      <c r="AN1614" s="74">
        <f t="shared" si="265"/>
        <v>1</v>
      </c>
      <c r="AP1614" s="359" t="s">
        <v>3548</v>
      </c>
    </row>
    <row r="1615" spans="1:42" ht="31.5" hidden="1">
      <c r="A1615" s="68" t="s">
        <v>826</v>
      </c>
      <c r="B1615" s="68" t="s">
        <v>851</v>
      </c>
      <c r="C1615" s="68">
        <v>303362</v>
      </c>
      <c r="D1615" s="70" t="s">
        <v>2829</v>
      </c>
      <c r="E1615" s="70" t="s">
        <v>2826</v>
      </c>
      <c r="F1615" s="71">
        <v>2</v>
      </c>
      <c r="G1615" s="72"/>
      <c r="H1615" s="80">
        <v>1</v>
      </c>
      <c r="I1615" s="80"/>
      <c r="J1615" s="80"/>
      <c r="K1615" s="73"/>
      <c r="L1615" s="73"/>
      <c r="M1615" s="72"/>
      <c r="N1615" s="73">
        <v>2036324.97</v>
      </c>
      <c r="O1615" s="68" t="s">
        <v>1901</v>
      </c>
      <c r="P1615" s="68">
        <v>2</v>
      </c>
      <c r="Q1615" s="95" t="s">
        <v>2378</v>
      </c>
      <c r="R1615" s="100">
        <v>1</v>
      </c>
      <c r="S1615" s="100">
        <v>1</v>
      </c>
      <c r="T1615" s="185"/>
      <c r="U1615" s="185"/>
      <c r="V1615" s="185" t="s">
        <v>2830</v>
      </c>
      <c r="W1615" s="185" t="s">
        <v>2830</v>
      </c>
      <c r="X1615" s="248">
        <v>43185</v>
      </c>
      <c r="Y1615" s="248">
        <v>43192</v>
      </c>
      <c r="Z1615" s="248">
        <v>43227</v>
      </c>
      <c r="AA1615" s="248">
        <v>43255</v>
      </c>
      <c r="AB1615" s="248">
        <v>43266</v>
      </c>
      <c r="AC1615" s="185" t="s">
        <v>2831</v>
      </c>
      <c r="AD1615" s="187">
        <v>2000351.02</v>
      </c>
      <c r="AE1615" s="113">
        <f t="shared" si="256"/>
        <v>0</v>
      </c>
      <c r="AF1615" s="74">
        <f t="shared" si="257"/>
        <v>0</v>
      </c>
      <c r="AG1615" s="74">
        <f t="shared" si="258"/>
        <v>0</v>
      </c>
      <c r="AH1615" s="74">
        <f t="shared" si="259"/>
        <v>0</v>
      </c>
      <c r="AI1615" s="74">
        <f t="shared" si="260"/>
        <v>1</v>
      </c>
      <c r="AJ1615" s="74">
        <f t="shared" si="261"/>
        <v>0</v>
      </c>
      <c r="AK1615" s="74">
        <f t="shared" si="262"/>
        <v>0</v>
      </c>
      <c r="AL1615" s="74">
        <f t="shared" si="263"/>
        <v>0</v>
      </c>
      <c r="AM1615" s="74">
        <f t="shared" si="264"/>
        <v>0</v>
      </c>
      <c r="AN1615" s="74">
        <f t="shared" si="265"/>
        <v>1</v>
      </c>
      <c r="AP1615" s="359" t="s">
        <v>3548</v>
      </c>
    </row>
    <row r="1616" spans="1:42" ht="31.5" hidden="1">
      <c r="A1616" s="68" t="s">
        <v>826</v>
      </c>
      <c r="B1616" s="68" t="s">
        <v>851</v>
      </c>
      <c r="C1616" s="68">
        <v>303387</v>
      </c>
      <c r="D1616" s="70" t="s">
        <v>2832</v>
      </c>
      <c r="E1616" s="70" t="s">
        <v>2833</v>
      </c>
      <c r="F1616" s="71">
        <v>3</v>
      </c>
      <c r="G1616" s="72"/>
      <c r="H1616" s="80">
        <v>1</v>
      </c>
      <c r="I1616" s="80"/>
      <c r="J1616" s="80"/>
      <c r="K1616" s="73"/>
      <c r="L1616" s="73"/>
      <c r="M1616" s="72"/>
      <c r="N1616" s="73">
        <v>3214202.53</v>
      </c>
      <c r="O1616" s="68" t="s">
        <v>1901</v>
      </c>
      <c r="P1616" s="68">
        <v>2</v>
      </c>
      <c r="Q1616" s="95" t="s">
        <v>2378</v>
      </c>
      <c r="R1616" s="100">
        <v>1</v>
      </c>
      <c r="S1616" s="100">
        <v>1</v>
      </c>
      <c r="T1616" s="185"/>
      <c r="U1616" s="185"/>
      <c r="V1616" s="185" t="s">
        <v>2834</v>
      </c>
      <c r="W1616" s="185" t="s">
        <v>2834</v>
      </c>
      <c r="X1616" s="248">
        <v>43185</v>
      </c>
      <c r="Y1616" s="248">
        <v>43192</v>
      </c>
      <c r="Z1616" s="248">
        <v>43227</v>
      </c>
      <c r="AA1616" s="248">
        <v>43255</v>
      </c>
      <c r="AB1616" s="248">
        <v>43266</v>
      </c>
      <c r="AC1616" s="185" t="s">
        <v>2835</v>
      </c>
      <c r="AD1616" s="187">
        <v>3139000</v>
      </c>
      <c r="AE1616" s="113">
        <f t="shared" si="256"/>
        <v>0</v>
      </c>
      <c r="AF1616" s="74">
        <f t="shared" si="257"/>
        <v>0</v>
      </c>
      <c r="AG1616" s="74">
        <f t="shared" si="258"/>
        <v>0</v>
      </c>
      <c r="AH1616" s="74">
        <f t="shared" si="259"/>
        <v>0</v>
      </c>
      <c r="AI1616" s="74">
        <f t="shared" si="260"/>
        <v>1</v>
      </c>
      <c r="AJ1616" s="74">
        <f t="shared" si="261"/>
        <v>0</v>
      </c>
      <c r="AK1616" s="74">
        <f t="shared" si="262"/>
        <v>0</v>
      </c>
      <c r="AL1616" s="74">
        <f t="shared" si="263"/>
        <v>0</v>
      </c>
      <c r="AM1616" s="74">
        <f t="shared" si="264"/>
        <v>0</v>
      </c>
      <c r="AN1616" s="74">
        <f t="shared" si="265"/>
        <v>1</v>
      </c>
      <c r="AP1616" s="359" t="s">
        <v>3548</v>
      </c>
    </row>
    <row r="1617" spans="1:42" ht="31.5" hidden="1">
      <c r="A1617" s="68" t="s">
        <v>826</v>
      </c>
      <c r="B1617" s="68" t="s">
        <v>851</v>
      </c>
      <c r="C1617" s="68">
        <v>303368</v>
      </c>
      <c r="D1617" s="70" t="s">
        <v>2836</v>
      </c>
      <c r="E1617" s="70" t="s">
        <v>2837</v>
      </c>
      <c r="F1617" s="71">
        <v>4</v>
      </c>
      <c r="G1617" s="72"/>
      <c r="H1617" s="80">
        <v>1</v>
      </c>
      <c r="I1617" s="80"/>
      <c r="J1617" s="80"/>
      <c r="K1617" s="73"/>
      <c r="L1617" s="73"/>
      <c r="M1617" s="72"/>
      <c r="N1617" s="73">
        <v>1655671.04</v>
      </c>
      <c r="O1617" s="68" t="s">
        <v>1901</v>
      </c>
      <c r="P1617" s="68">
        <v>2</v>
      </c>
      <c r="Q1617" s="95" t="s">
        <v>2378</v>
      </c>
      <c r="R1617" s="100">
        <v>1</v>
      </c>
      <c r="S1617" s="100">
        <v>1</v>
      </c>
      <c r="T1617" s="185"/>
      <c r="U1617" s="185"/>
      <c r="V1617" s="185" t="s">
        <v>2838</v>
      </c>
      <c r="W1617" s="185" t="s">
        <v>2838</v>
      </c>
      <c r="X1617" s="248">
        <v>43185</v>
      </c>
      <c r="Y1617" s="248">
        <v>43192</v>
      </c>
      <c r="Z1617" s="248">
        <v>43227</v>
      </c>
      <c r="AA1617" s="248">
        <v>43255</v>
      </c>
      <c r="AB1617" s="248">
        <v>43266</v>
      </c>
      <c r="AC1617" s="185" t="s">
        <v>2839</v>
      </c>
      <c r="AD1617" s="187">
        <v>1616917.39</v>
      </c>
      <c r="AE1617" s="113">
        <f t="shared" si="256"/>
        <v>0</v>
      </c>
      <c r="AF1617" s="74">
        <f t="shared" si="257"/>
        <v>0</v>
      </c>
      <c r="AG1617" s="74">
        <f t="shared" si="258"/>
        <v>0</v>
      </c>
      <c r="AH1617" s="74">
        <f t="shared" si="259"/>
        <v>0</v>
      </c>
      <c r="AI1617" s="74">
        <f t="shared" si="260"/>
        <v>1</v>
      </c>
      <c r="AJ1617" s="74">
        <f t="shared" si="261"/>
        <v>0</v>
      </c>
      <c r="AK1617" s="74">
        <f t="shared" si="262"/>
        <v>0</v>
      </c>
      <c r="AL1617" s="74">
        <f t="shared" si="263"/>
        <v>0</v>
      </c>
      <c r="AM1617" s="74">
        <f t="shared" si="264"/>
        <v>0</v>
      </c>
      <c r="AN1617" s="74">
        <f t="shared" si="265"/>
        <v>1</v>
      </c>
      <c r="AP1617" s="359" t="s">
        <v>3548</v>
      </c>
    </row>
    <row r="1618" spans="1:42" ht="31.5" hidden="1">
      <c r="A1618" s="68" t="s">
        <v>826</v>
      </c>
      <c r="B1618" s="68" t="s">
        <v>851</v>
      </c>
      <c r="C1618" s="68">
        <v>303406</v>
      </c>
      <c r="D1618" s="70" t="s">
        <v>2840</v>
      </c>
      <c r="E1618" s="70" t="s">
        <v>2841</v>
      </c>
      <c r="F1618" s="71">
        <v>4</v>
      </c>
      <c r="G1618" s="72"/>
      <c r="H1618" s="80">
        <v>1</v>
      </c>
      <c r="I1618" s="80"/>
      <c r="J1618" s="80"/>
      <c r="K1618" s="73"/>
      <c r="L1618" s="73"/>
      <c r="M1618" s="72"/>
      <c r="N1618" s="73">
        <v>2134188.44</v>
      </c>
      <c r="O1618" s="68" t="s">
        <v>1901</v>
      </c>
      <c r="P1618" s="68">
        <v>2</v>
      </c>
      <c r="Q1618" s="95" t="s">
        <v>2378</v>
      </c>
      <c r="R1618" s="100">
        <v>1</v>
      </c>
      <c r="S1618" s="100">
        <v>1</v>
      </c>
      <c r="T1618" s="185"/>
      <c r="U1618" s="185"/>
      <c r="V1618" s="185" t="s">
        <v>2842</v>
      </c>
      <c r="W1618" s="185" t="s">
        <v>2842</v>
      </c>
      <c r="X1618" s="248">
        <v>43185</v>
      </c>
      <c r="Y1618" s="248">
        <v>43192</v>
      </c>
      <c r="Z1618" s="248">
        <v>43227</v>
      </c>
      <c r="AA1618" s="248">
        <v>43255</v>
      </c>
      <c r="AB1618" s="248">
        <v>43266</v>
      </c>
      <c r="AC1618" s="185" t="s">
        <v>2843</v>
      </c>
      <c r="AD1618" s="187">
        <v>2091336.37</v>
      </c>
      <c r="AE1618" s="113">
        <f t="shared" si="256"/>
        <v>0</v>
      </c>
      <c r="AF1618" s="74">
        <f t="shared" si="257"/>
        <v>0</v>
      </c>
      <c r="AG1618" s="74">
        <f t="shared" si="258"/>
        <v>0</v>
      </c>
      <c r="AH1618" s="74">
        <f t="shared" si="259"/>
        <v>0</v>
      </c>
      <c r="AI1618" s="74">
        <f t="shared" si="260"/>
        <v>1</v>
      </c>
      <c r="AJ1618" s="74">
        <f t="shared" si="261"/>
        <v>0</v>
      </c>
      <c r="AK1618" s="74">
        <f t="shared" si="262"/>
        <v>0</v>
      </c>
      <c r="AL1618" s="74">
        <f t="shared" si="263"/>
        <v>0</v>
      </c>
      <c r="AM1618" s="74">
        <f t="shared" si="264"/>
        <v>0</v>
      </c>
      <c r="AN1618" s="74">
        <f t="shared" si="265"/>
        <v>1</v>
      </c>
      <c r="AP1618" s="359" t="s">
        <v>3548</v>
      </c>
    </row>
    <row r="1619" spans="1:42" ht="26.25" hidden="1" customHeight="1">
      <c r="A1619" s="68" t="s">
        <v>826</v>
      </c>
      <c r="B1619" s="68" t="s">
        <v>851</v>
      </c>
      <c r="C1619" s="68">
        <v>303374</v>
      </c>
      <c r="D1619" s="70" t="s">
        <v>2844</v>
      </c>
      <c r="E1619" s="70" t="s">
        <v>2845</v>
      </c>
      <c r="F1619" s="71">
        <v>5</v>
      </c>
      <c r="G1619" s="72"/>
      <c r="H1619" s="80">
        <v>1</v>
      </c>
      <c r="I1619" s="80"/>
      <c r="J1619" s="80"/>
      <c r="K1619" s="73"/>
      <c r="L1619" s="73"/>
      <c r="M1619" s="72"/>
      <c r="N1619" s="73">
        <v>1666610.71</v>
      </c>
      <c r="O1619" s="68" t="s">
        <v>1901</v>
      </c>
      <c r="P1619" s="68">
        <v>2</v>
      </c>
      <c r="Q1619" s="95" t="s">
        <v>2378</v>
      </c>
      <c r="R1619" s="100">
        <v>1</v>
      </c>
      <c r="S1619" s="100">
        <v>1</v>
      </c>
      <c r="T1619" s="185"/>
      <c r="U1619" s="185"/>
      <c r="V1619" s="185" t="s">
        <v>2846</v>
      </c>
      <c r="W1619" s="185" t="s">
        <v>2846</v>
      </c>
      <c r="X1619" s="247">
        <v>43185</v>
      </c>
      <c r="Y1619" s="247">
        <v>43192</v>
      </c>
      <c r="Z1619" s="248">
        <v>43227</v>
      </c>
      <c r="AA1619" s="248">
        <v>43255</v>
      </c>
      <c r="AB1619" s="248">
        <v>43266</v>
      </c>
      <c r="AC1619" s="257" t="s">
        <v>2802</v>
      </c>
      <c r="AD1619" s="187">
        <v>1619847.86</v>
      </c>
      <c r="AE1619" s="113">
        <f t="shared" si="256"/>
        <v>0</v>
      </c>
      <c r="AF1619" s="74">
        <f t="shared" si="257"/>
        <v>0</v>
      </c>
      <c r="AG1619" s="74">
        <f t="shared" si="258"/>
        <v>0</v>
      </c>
      <c r="AH1619" s="74">
        <f t="shared" si="259"/>
        <v>0</v>
      </c>
      <c r="AI1619" s="74">
        <f t="shared" si="260"/>
        <v>1</v>
      </c>
      <c r="AJ1619" s="74">
        <f t="shared" si="261"/>
        <v>0</v>
      </c>
      <c r="AK1619" s="74">
        <f t="shared" si="262"/>
        <v>0</v>
      </c>
      <c r="AL1619" s="74">
        <f t="shared" si="263"/>
        <v>0</v>
      </c>
      <c r="AM1619" s="74">
        <f t="shared" si="264"/>
        <v>0</v>
      </c>
      <c r="AN1619" s="74">
        <f t="shared" si="265"/>
        <v>1</v>
      </c>
      <c r="AP1619" s="359" t="s">
        <v>3548</v>
      </c>
    </row>
    <row r="1620" spans="1:42" ht="31.5" hidden="1">
      <c r="A1620" s="68" t="s">
        <v>826</v>
      </c>
      <c r="B1620" s="68" t="s">
        <v>851</v>
      </c>
      <c r="C1620" s="68">
        <v>303356</v>
      </c>
      <c r="D1620" s="70" t="s">
        <v>2847</v>
      </c>
      <c r="E1620" s="70" t="s">
        <v>2848</v>
      </c>
      <c r="F1620" s="71">
        <v>5</v>
      </c>
      <c r="G1620" s="72"/>
      <c r="H1620" s="80">
        <v>1</v>
      </c>
      <c r="I1620" s="80"/>
      <c r="J1620" s="80"/>
      <c r="K1620" s="73"/>
      <c r="L1620" s="73"/>
      <c r="M1620" s="72"/>
      <c r="N1620" s="73">
        <v>1673096.47</v>
      </c>
      <c r="O1620" s="68" t="s">
        <v>1901</v>
      </c>
      <c r="P1620" s="68">
        <v>2</v>
      </c>
      <c r="Q1620" s="95" t="s">
        <v>2378</v>
      </c>
      <c r="R1620" s="100">
        <v>1</v>
      </c>
      <c r="S1620" s="100">
        <v>1</v>
      </c>
      <c r="T1620" s="185"/>
      <c r="U1620" s="185"/>
      <c r="V1620" s="185" t="s">
        <v>2849</v>
      </c>
      <c r="W1620" s="185" t="s">
        <v>2849</v>
      </c>
      <c r="X1620" s="247">
        <v>43185</v>
      </c>
      <c r="Y1620" s="247">
        <v>43192</v>
      </c>
      <c r="Z1620" s="248">
        <v>43227</v>
      </c>
      <c r="AA1620" s="248">
        <v>43255</v>
      </c>
      <c r="AB1620" s="248">
        <v>43266</v>
      </c>
      <c r="AC1620" s="185" t="s">
        <v>2850</v>
      </c>
      <c r="AD1620" s="187">
        <v>1636201.66</v>
      </c>
      <c r="AE1620" s="113">
        <f t="shared" si="256"/>
        <v>0</v>
      </c>
      <c r="AF1620" s="74">
        <f t="shared" si="257"/>
        <v>0</v>
      </c>
      <c r="AG1620" s="74">
        <f t="shared" si="258"/>
        <v>0</v>
      </c>
      <c r="AH1620" s="74">
        <f t="shared" si="259"/>
        <v>0</v>
      </c>
      <c r="AI1620" s="74">
        <f t="shared" si="260"/>
        <v>1</v>
      </c>
      <c r="AJ1620" s="74">
        <f t="shared" si="261"/>
        <v>0</v>
      </c>
      <c r="AK1620" s="74">
        <f t="shared" si="262"/>
        <v>0</v>
      </c>
      <c r="AL1620" s="74">
        <f t="shared" si="263"/>
        <v>0</v>
      </c>
      <c r="AM1620" s="74">
        <f t="shared" si="264"/>
        <v>0</v>
      </c>
      <c r="AN1620" s="74">
        <f t="shared" si="265"/>
        <v>1</v>
      </c>
      <c r="AP1620" s="359" t="s">
        <v>3548</v>
      </c>
    </row>
    <row r="1621" spans="1:42" ht="33.75" hidden="1" customHeight="1">
      <c r="A1621" s="68" t="s">
        <v>826</v>
      </c>
      <c r="B1621" s="68" t="s">
        <v>2851</v>
      </c>
      <c r="C1621" s="68">
        <v>303454</v>
      </c>
      <c r="D1621" s="70" t="s">
        <v>2852</v>
      </c>
      <c r="E1621" s="70" t="s">
        <v>2853</v>
      </c>
      <c r="F1621" s="71">
        <v>0</v>
      </c>
      <c r="G1621" s="72"/>
      <c r="H1621" s="80">
        <v>1</v>
      </c>
      <c r="I1621" s="80"/>
      <c r="J1621" s="80"/>
      <c r="K1621" s="73"/>
      <c r="L1621" s="73"/>
      <c r="M1621" s="72"/>
      <c r="N1621" s="73">
        <v>1628954.86</v>
      </c>
      <c r="O1621" s="68" t="s">
        <v>1901</v>
      </c>
      <c r="P1621" s="68">
        <v>2</v>
      </c>
      <c r="Q1621" s="95" t="s">
        <v>2378</v>
      </c>
      <c r="R1621" s="347">
        <v>0.85</v>
      </c>
      <c r="S1621" s="100">
        <v>1</v>
      </c>
      <c r="T1621" s="185"/>
      <c r="U1621" s="185"/>
      <c r="V1621" s="420" t="s">
        <v>3555</v>
      </c>
      <c r="W1621" s="420" t="s">
        <v>3555</v>
      </c>
      <c r="X1621" s="258">
        <v>43262</v>
      </c>
      <c r="Y1621" s="258">
        <v>43271</v>
      </c>
      <c r="Z1621" s="258">
        <v>43283</v>
      </c>
      <c r="AA1621" s="421">
        <v>43299</v>
      </c>
      <c r="AB1621" s="421">
        <v>43444</v>
      </c>
      <c r="AC1621" s="420" t="s">
        <v>3557</v>
      </c>
      <c r="AD1621" s="378">
        <v>1620850.61</v>
      </c>
      <c r="AE1621" s="113">
        <f t="shared" si="256"/>
        <v>0</v>
      </c>
      <c r="AF1621" s="74">
        <f t="shared" si="257"/>
        <v>0</v>
      </c>
      <c r="AG1621" s="74">
        <f t="shared" si="258"/>
        <v>0</v>
      </c>
      <c r="AH1621" s="74">
        <f t="shared" si="259"/>
        <v>0</v>
      </c>
      <c r="AI1621" s="74">
        <f t="shared" si="260"/>
        <v>1</v>
      </c>
      <c r="AJ1621" s="74">
        <f t="shared" si="261"/>
        <v>0</v>
      </c>
      <c r="AK1621" s="74">
        <f t="shared" si="262"/>
        <v>0</v>
      </c>
      <c r="AL1621" s="74">
        <f t="shared" si="263"/>
        <v>0</v>
      </c>
      <c r="AM1621" s="74">
        <f t="shared" si="264"/>
        <v>0</v>
      </c>
      <c r="AN1621" s="74">
        <f t="shared" si="265"/>
        <v>1</v>
      </c>
      <c r="AP1621" s="359" t="s">
        <v>3548</v>
      </c>
    </row>
    <row r="1622" spans="1:42" ht="33.75" hidden="1" customHeight="1">
      <c r="A1622" s="68" t="s">
        <v>826</v>
      </c>
      <c r="B1622" s="68" t="s">
        <v>2851</v>
      </c>
      <c r="C1622" s="68">
        <v>323101</v>
      </c>
      <c r="D1622" s="70" t="s">
        <v>2854</v>
      </c>
      <c r="E1622" s="70" t="s">
        <v>2853</v>
      </c>
      <c r="F1622" s="71">
        <v>0</v>
      </c>
      <c r="G1622" s="72"/>
      <c r="H1622" s="80">
        <v>1</v>
      </c>
      <c r="I1622" s="80"/>
      <c r="J1622" s="80"/>
      <c r="K1622" s="73"/>
      <c r="L1622" s="73"/>
      <c r="M1622" s="72"/>
      <c r="N1622" s="73">
        <v>1639879.93</v>
      </c>
      <c r="O1622" s="68" t="s">
        <v>1901</v>
      </c>
      <c r="P1622" s="68">
        <v>2</v>
      </c>
      <c r="Q1622" s="95" t="s">
        <v>2378</v>
      </c>
      <c r="R1622" s="347">
        <v>0.85</v>
      </c>
      <c r="S1622" s="100">
        <v>1</v>
      </c>
      <c r="T1622" s="185"/>
      <c r="U1622" s="185"/>
      <c r="V1622" s="420" t="s">
        <v>3556</v>
      </c>
      <c r="W1622" s="420" t="s">
        <v>3556</v>
      </c>
      <c r="X1622" s="258">
        <v>43262</v>
      </c>
      <c r="Y1622" s="258">
        <v>43271</v>
      </c>
      <c r="Z1622" s="258">
        <v>43283</v>
      </c>
      <c r="AA1622" s="421">
        <v>43299</v>
      </c>
      <c r="AB1622" s="421">
        <v>43444</v>
      </c>
      <c r="AC1622" s="420" t="s">
        <v>3557</v>
      </c>
      <c r="AD1622" s="378">
        <v>1631721.33</v>
      </c>
      <c r="AE1622" s="113">
        <f t="shared" si="256"/>
        <v>0</v>
      </c>
      <c r="AF1622" s="74">
        <f t="shared" si="257"/>
        <v>0</v>
      </c>
      <c r="AG1622" s="74">
        <f t="shared" si="258"/>
        <v>0</v>
      </c>
      <c r="AH1622" s="74">
        <f t="shared" si="259"/>
        <v>0</v>
      </c>
      <c r="AI1622" s="74">
        <f t="shared" si="260"/>
        <v>1</v>
      </c>
      <c r="AJ1622" s="74">
        <f t="shared" si="261"/>
        <v>0</v>
      </c>
      <c r="AK1622" s="74">
        <f t="shared" si="262"/>
        <v>0</v>
      </c>
      <c r="AL1622" s="74">
        <f t="shared" si="263"/>
        <v>0</v>
      </c>
      <c r="AM1622" s="74">
        <f t="shared" si="264"/>
        <v>0</v>
      </c>
      <c r="AN1622" s="74">
        <f t="shared" si="265"/>
        <v>1</v>
      </c>
      <c r="AP1622" s="359" t="s">
        <v>3548</v>
      </c>
    </row>
    <row r="1623" spans="1:42" ht="45" hidden="1">
      <c r="A1623" s="68" t="s">
        <v>826</v>
      </c>
      <c r="B1623" s="68" t="s">
        <v>857</v>
      </c>
      <c r="C1623" s="68">
        <v>303577</v>
      </c>
      <c r="D1623" s="70" t="s">
        <v>2855</v>
      </c>
      <c r="E1623" s="70" t="s">
        <v>62</v>
      </c>
      <c r="F1623" s="71">
        <v>1</v>
      </c>
      <c r="G1623" s="72"/>
      <c r="H1623" s="80">
        <v>1</v>
      </c>
      <c r="I1623" s="80"/>
      <c r="J1623" s="80"/>
      <c r="K1623" s="73"/>
      <c r="L1623" s="73"/>
      <c r="M1623" s="72"/>
      <c r="N1623" s="73">
        <v>2694755.8</v>
      </c>
      <c r="O1623" s="68" t="s">
        <v>1901</v>
      </c>
      <c r="P1623" s="68">
        <v>2</v>
      </c>
      <c r="Q1623" s="95" t="s">
        <v>2378</v>
      </c>
      <c r="R1623" s="178">
        <v>1</v>
      </c>
      <c r="S1623" s="178">
        <v>1</v>
      </c>
      <c r="T1623" s="255"/>
      <c r="U1623" s="255"/>
      <c r="V1623" s="259" t="s">
        <v>2856</v>
      </c>
      <c r="W1623" s="259" t="s">
        <v>2856</v>
      </c>
      <c r="X1623" s="207" t="s">
        <v>2009</v>
      </c>
      <c r="Y1623" s="207" t="s">
        <v>2010</v>
      </c>
      <c r="Z1623" s="189">
        <v>43283</v>
      </c>
      <c r="AA1623" s="260">
        <v>43306</v>
      </c>
      <c r="AB1623" s="95"/>
      <c r="AC1623" s="95" t="s">
        <v>2857</v>
      </c>
      <c r="AD1623" s="151">
        <v>2252210.12</v>
      </c>
      <c r="AE1623" s="113">
        <f t="shared" ref="AE1623:AE1686" si="268">IF($Q1623="Reverted",1,0)</f>
        <v>0</v>
      </c>
      <c r="AF1623" s="74">
        <f t="shared" ref="AF1623:AF1686" si="269">IF($Q1623="Not yet started",1,0)</f>
        <v>0</v>
      </c>
      <c r="AG1623" s="74">
        <f t="shared" ref="AG1623:AG1686" si="270">IF($Q1623="Under Procurement",1,0)</f>
        <v>0</v>
      </c>
      <c r="AH1623" s="74">
        <f t="shared" ref="AH1623:AH1686" si="271">IF($Q1623="Ongoing",1,0)</f>
        <v>0</v>
      </c>
      <c r="AI1623" s="74">
        <f t="shared" ref="AI1623:AI1686" si="272">IF($Q1623="Completed",1,0)</f>
        <v>1</v>
      </c>
      <c r="AJ1623" s="74">
        <f t="shared" ref="AJ1623:AJ1686" si="273">IF($AE1623=1,$H1623,0)</f>
        <v>0</v>
      </c>
      <c r="AK1623" s="74">
        <f t="shared" ref="AK1623:AK1686" si="274">IF($AF1623=1,$H1623,0)</f>
        <v>0</v>
      </c>
      <c r="AL1623" s="74">
        <f t="shared" ref="AL1623:AL1686" si="275">IF($AG1623=1,$H1623,0)</f>
        <v>0</v>
      </c>
      <c r="AM1623" s="74">
        <f t="shared" ref="AM1623:AM1686" si="276">IF($AH1623=1,$H1623,0)</f>
        <v>0</v>
      </c>
      <c r="AN1623" s="74">
        <f t="shared" ref="AN1623:AN1686" si="277">IF($AI1623=1,$H1623,0)</f>
        <v>1</v>
      </c>
      <c r="AP1623" s="359" t="s">
        <v>3548</v>
      </c>
    </row>
    <row r="1624" spans="1:42" ht="45" hidden="1">
      <c r="A1624" s="68" t="s">
        <v>826</v>
      </c>
      <c r="B1624" s="68" t="s">
        <v>857</v>
      </c>
      <c r="C1624" s="68">
        <v>303580</v>
      </c>
      <c r="D1624" s="70" t="s">
        <v>2858</v>
      </c>
      <c r="E1624" s="70" t="s">
        <v>414</v>
      </c>
      <c r="F1624" s="71">
        <v>1</v>
      </c>
      <c r="G1624" s="72"/>
      <c r="H1624" s="80">
        <v>1</v>
      </c>
      <c r="I1624" s="80"/>
      <c r="J1624" s="80"/>
      <c r="K1624" s="73"/>
      <c r="L1624" s="73"/>
      <c r="M1624" s="72"/>
      <c r="N1624" s="73">
        <v>2123000.0099999998</v>
      </c>
      <c r="O1624" s="68" t="s">
        <v>1901</v>
      </c>
      <c r="P1624" s="68">
        <v>2</v>
      </c>
      <c r="Q1624" s="95" t="s">
        <v>2378</v>
      </c>
      <c r="R1624" s="178">
        <v>1</v>
      </c>
      <c r="S1624" s="178">
        <v>1</v>
      </c>
      <c r="T1624" s="255"/>
      <c r="U1624" s="255"/>
      <c r="V1624" s="259" t="s">
        <v>2859</v>
      </c>
      <c r="W1624" s="259" t="s">
        <v>2859</v>
      </c>
      <c r="X1624" s="207" t="s">
        <v>2013</v>
      </c>
      <c r="Y1624" s="207" t="s">
        <v>2014</v>
      </c>
      <c r="Z1624" s="189">
        <v>43283</v>
      </c>
      <c r="AA1624" s="260">
        <v>43306</v>
      </c>
      <c r="AB1624" s="95"/>
      <c r="AC1624" s="95" t="s">
        <v>2857</v>
      </c>
      <c r="AD1624" s="151">
        <v>1774492.2</v>
      </c>
      <c r="AE1624" s="113">
        <f t="shared" si="268"/>
        <v>0</v>
      </c>
      <c r="AF1624" s="74">
        <f t="shared" si="269"/>
        <v>0</v>
      </c>
      <c r="AG1624" s="74">
        <f t="shared" si="270"/>
        <v>0</v>
      </c>
      <c r="AH1624" s="74">
        <f t="shared" si="271"/>
        <v>0</v>
      </c>
      <c r="AI1624" s="74">
        <f t="shared" si="272"/>
        <v>1</v>
      </c>
      <c r="AJ1624" s="74">
        <f t="shared" si="273"/>
        <v>0</v>
      </c>
      <c r="AK1624" s="74">
        <f t="shared" si="274"/>
        <v>0</v>
      </c>
      <c r="AL1624" s="74">
        <f t="shared" si="275"/>
        <v>0</v>
      </c>
      <c r="AM1624" s="74">
        <f t="shared" si="276"/>
        <v>0</v>
      </c>
      <c r="AN1624" s="74">
        <f t="shared" si="277"/>
        <v>1</v>
      </c>
      <c r="AP1624" s="359" t="s">
        <v>3548</v>
      </c>
    </row>
    <row r="1625" spans="1:42" ht="45" hidden="1">
      <c r="A1625" s="68" t="s">
        <v>826</v>
      </c>
      <c r="B1625" s="68" t="s">
        <v>857</v>
      </c>
      <c r="C1625" s="68">
        <v>303556</v>
      </c>
      <c r="D1625" s="70" t="s">
        <v>2860</v>
      </c>
      <c r="E1625" s="70" t="s">
        <v>2861</v>
      </c>
      <c r="F1625" s="71">
        <v>2</v>
      </c>
      <c r="G1625" s="72"/>
      <c r="H1625" s="80">
        <v>1</v>
      </c>
      <c r="I1625" s="80"/>
      <c r="J1625" s="80"/>
      <c r="K1625" s="73"/>
      <c r="L1625" s="73"/>
      <c r="M1625" s="72"/>
      <c r="N1625" s="73">
        <v>2131770.4</v>
      </c>
      <c r="O1625" s="68" t="s">
        <v>1901</v>
      </c>
      <c r="P1625" s="68">
        <v>2</v>
      </c>
      <c r="Q1625" s="95" t="s">
        <v>2378</v>
      </c>
      <c r="R1625" s="178">
        <v>1</v>
      </c>
      <c r="S1625" s="178">
        <v>1</v>
      </c>
      <c r="T1625" s="255"/>
      <c r="U1625" s="255"/>
      <c r="V1625" s="259" t="s">
        <v>2862</v>
      </c>
      <c r="W1625" s="259" t="s">
        <v>2862</v>
      </c>
      <c r="X1625" s="207" t="s">
        <v>2016</v>
      </c>
      <c r="Y1625" s="207" t="s">
        <v>2017</v>
      </c>
      <c r="Z1625" s="189">
        <v>43283</v>
      </c>
      <c r="AA1625" s="260">
        <v>43306</v>
      </c>
      <c r="AB1625" s="95"/>
      <c r="AC1625" s="95" t="s">
        <v>2863</v>
      </c>
      <c r="AD1625" s="151">
        <v>2089873.18</v>
      </c>
      <c r="AE1625" s="113">
        <f t="shared" si="268"/>
        <v>0</v>
      </c>
      <c r="AF1625" s="74">
        <f t="shared" si="269"/>
        <v>0</v>
      </c>
      <c r="AG1625" s="74">
        <f t="shared" si="270"/>
        <v>0</v>
      </c>
      <c r="AH1625" s="74">
        <f t="shared" si="271"/>
        <v>0</v>
      </c>
      <c r="AI1625" s="74">
        <f t="shared" si="272"/>
        <v>1</v>
      </c>
      <c r="AJ1625" s="74">
        <f t="shared" si="273"/>
        <v>0</v>
      </c>
      <c r="AK1625" s="74">
        <f t="shared" si="274"/>
        <v>0</v>
      </c>
      <c r="AL1625" s="74">
        <f t="shared" si="275"/>
        <v>0</v>
      </c>
      <c r="AM1625" s="74">
        <f t="shared" si="276"/>
        <v>0</v>
      </c>
      <c r="AN1625" s="74">
        <f t="shared" si="277"/>
        <v>1</v>
      </c>
      <c r="AP1625" s="359" t="s">
        <v>3548</v>
      </c>
    </row>
    <row r="1626" spans="1:42" ht="45" hidden="1">
      <c r="A1626" s="68" t="s">
        <v>826</v>
      </c>
      <c r="B1626" s="68" t="s">
        <v>857</v>
      </c>
      <c r="C1626" s="68">
        <v>303564</v>
      </c>
      <c r="D1626" s="70" t="s">
        <v>2864</v>
      </c>
      <c r="E1626" s="70" t="s">
        <v>2865</v>
      </c>
      <c r="F1626" s="71">
        <v>2</v>
      </c>
      <c r="G1626" s="72"/>
      <c r="H1626" s="80">
        <v>1</v>
      </c>
      <c r="I1626" s="80"/>
      <c r="J1626" s="80"/>
      <c r="K1626" s="73"/>
      <c r="L1626" s="73"/>
      <c r="M1626" s="72"/>
      <c r="N1626" s="73">
        <v>2634837.5499999998</v>
      </c>
      <c r="O1626" s="68" t="s">
        <v>1901</v>
      </c>
      <c r="P1626" s="68">
        <v>2</v>
      </c>
      <c r="Q1626" s="95" t="s">
        <v>2378</v>
      </c>
      <c r="R1626" s="178">
        <v>1</v>
      </c>
      <c r="S1626" s="178">
        <v>1</v>
      </c>
      <c r="T1626" s="255"/>
      <c r="U1626" s="255"/>
      <c r="V1626" s="259" t="s">
        <v>2866</v>
      </c>
      <c r="W1626" s="259" t="s">
        <v>2866</v>
      </c>
      <c r="X1626" s="207" t="s">
        <v>2019</v>
      </c>
      <c r="Y1626" s="207" t="s">
        <v>2020</v>
      </c>
      <c r="Z1626" s="189">
        <v>43283</v>
      </c>
      <c r="AA1626" s="260">
        <v>43306</v>
      </c>
      <c r="AB1626" s="95"/>
      <c r="AC1626" s="95" t="s">
        <v>2857</v>
      </c>
      <c r="AD1626" s="151">
        <v>2202290.21</v>
      </c>
      <c r="AE1626" s="113">
        <f t="shared" si="268"/>
        <v>0</v>
      </c>
      <c r="AF1626" s="74">
        <f t="shared" si="269"/>
        <v>0</v>
      </c>
      <c r="AG1626" s="74">
        <f t="shared" si="270"/>
        <v>0</v>
      </c>
      <c r="AH1626" s="74">
        <f t="shared" si="271"/>
        <v>0</v>
      </c>
      <c r="AI1626" s="74">
        <f t="shared" si="272"/>
        <v>1</v>
      </c>
      <c r="AJ1626" s="74">
        <f t="shared" si="273"/>
        <v>0</v>
      </c>
      <c r="AK1626" s="74">
        <f t="shared" si="274"/>
        <v>0</v>
      </c>
      <c r="AL1626" s="74">
        <f t="shared" si="275"/>
        <v>0</v>
      </c>
      <c r="AM1626" s="74">
        <f t="shared" si="276"/>
        <v>0</v>
      </c>
      <c r="AN1626" s="74">
        <f t="shared" si="277"/>
        <v>1</v>
      </c>
      <c r="AP1626" s="359" t="s">
        <v>3548</v>
      </c>
    </row>
    <row r="1627" spans="1:42" ht="31.5" hidden="1">
      <c r="A1627" s="68" t="s">
        <v>826</v>
      </c>
      <c r="B1627" s="68" t="s">
        <v>873</v>
      </c>
      <c r="C1627" s="68">
        <v>313905</v>
      </c>
      <c r="D1627" s="70" t="s">
        <v>2867</v>
      </c>
      <c r="E1627" s="70" t="s">
        <v>875</v>
      </c>
      <c r="F1627" s="71">
        <v>4</v>
      </c>
      <c r="G1627" s="72"/>
      <c r="H1627" s="80">
        <v>1</v>
      </c>
      <c r="I1627" s="80"/>
      <c r="J1627" s="80"/>
      <c r="K1627" s="73"/>
      <c r="L1627" s="73"/>
      <c r="M1627" s="72"/>
      <c r="N1627" s="73">
        <v>1282907.1100000001</v>
      </c>
      <c r="O1627" s="68" t="s">
        <v>1901</v>
      </c>
      <c r="P1627" s="68">
        <v>2</v>
      </c>
      <c r="Q1627" s="95" t="s">
        <v>2378</v>
      </c>
      <c r="R1627" s="353">
        <v>1</v>
      </c>
      <c r="S1627" s="353">
        <v>1</v>
      </c>
      <c r="T1627" s="185"/>
      <c r="U1627" s="185"/>
      <c r="V1627" s="185" t="s">
        <v>2868</v>
      </c>
      <c r="W1627" s="185" t="s">
        <v>2868</v>
      </c>
      <c r="X1627" s="247">
        <v>43216</v>
      </c>
      <c r="Y1627" s="247">
        <v>43224</v>
      </c>
      <c r="Z1627" s="247">
        <v>43236</v>
      </c>
      <c r="AA1627" s="185"/>
      <c r="AB1627" s="185"/>
      <c r="AC1627" s="185"/>
      <c r="AD1627" s="185"/>
      <c r="AE1627" s="113">
        <f t="shared" si="268"/>
        <v>0</v>
      </c>
      <c r="AF1627" s="74">
        <f t="shared" si="269"/>
        <v>0</v>
      </c>
      <c r="AG1627" s="74">
        <f t="shared" si="270"/>
        <v>0</v>
      </c>
      <c r="AH1627" s="74">
        <f t="shared" si="271"/>
        <v>0</v>
      </c>
      <c r="AI1627" s="74">
        <f t="shared" si="272"/>
        <v>1</v>
      </c>
      <c r="AJ1627" s="74">
        <f t="shared" si="273"/>
        <v>0</v>
      </c>
      <c r="AK1627" s="74">
        <f t="shared" si="274"/>
        <v>0</v>
      </c>
      <c r="AL1627" s="74">
        <f t="shared" si="275"/>
        <v>0</v>
      </c>
      <c r="AM1627" s="74">
        <f t="shared" si="276"/>
        <v>0</v>
      </c>
      <c r="AN1627" s="74">
        <f t="shared" si="277"/>
        <v>1</v>
      </c>
      <c r="AP1627" s="359" t="s">
        <v>3548</v>
      </c>
    </row>
    <row r="1628" spans="1:42" ht="31.5" hidden="1">
      <c r="A1628" s="68" t="s">
        <v>826</v>
      </c>
      <c r="B1628" s="68" t="s">
        <v>873</v>
      </c>
      <c r="C1628" s="68">
        <v>124221</v>
      </c>
      <c r="D1628" s="70" t="s">
        <v>2869</v>
      </c>
      <c r="E1628" s="70" t="s">
        <v>875</v>
      </c>
      <c r="F1628" s="71">
        <v>4</v>
      </c>
      <c r="G1628" s="72"/>
      <c r="H1628" s="80">
        <v>1</v>
      </c>
      <c r="I1628" s="80"/>
      <c r="J1628" s="80"/>
      <c r="K1628" s="73"/>
      <c r="L1628" s="73"/>
      <c r="M1628" s="72"/>
      <c r="N1628" s="73">
        <v>1772034.2</v>
      </c>
      <c r="O1628" s="68" t="s">
        <v>1901</v>
      </c>
      <c r="P1628" s="68">
        <v>2</v>
      </c>
      <c r="Q1628" s="95" t="s">
        <v>2378</v>
      </c>
      <c r="R1628" s="353">
        <v>1</v>
      </c>
      <c r="S1628" s="353">
        <v>1</v>
      </c>
      <c r="T1628" s="185"/>
      <c r="U1628" s="185"/>
      <c r="V1628" s="185" t="s">
        <v>2870</v>
      </c>
      <c r="W1628" s="185" t="s">
        <v>2870</v>
      </c>
      <c r="X1628" s="247">
        <v>43216</v>
      </c>
      <c r="Y1628" s="247">
        <v>43224</v>
      </c>
      <c r="Z1628" s="247">
        <v>43236</v>
      </c>
      <c r="AA1628" s="185"/>
      <c r="AB1628" s="185"/>
      <c r="AC1628" s="185"/>
      <c r="AD1628" s="185"/>
      <c r="AE1628" s="113">
        <f t="shared" si="268"/>
        <v>0</v>
      </c>
      <c r="AF1628" s="74">
        <f t="shared" si="269"/>
        <v>0</v>
      </c>
      <c r="AG1628" s="74">
        <f t="shared" si="270"/>
        <v>0</v>
      </c>
      <c r="AH1628" s="74">
        <f t="shared" si="271"/>
        <v>0</v>
      </c>
      <c r="AI1628" s="74">
        <f t="shared" si="272"/>
        <v>1</v>
      </c>
      <c r="AJ1628" s="74">
        <f t="shared" si="273"/>
        <v>0</v>
      </c>
      <c r="AK1628" s="74">
        <f t="shared" si="274"/>
        <v>0</v>
      </c>
      <c r="AL1628" s="74">
        <f t="shared" si="275"/>
        <v>0</v>
      </c>
      <c r="AM1628" s="74">
        <f t="shared" si="276"/>
        <v>0</v>
      </c>
      <c r="AN1628" s="74">
        <f t="shared" si="277"/>
        <v>1</v>
      </c>
      <c r="AP1628" s="359" t="s">
        <v>3548</v>
      </c>
    </row>
    <row r="1629" spans="1:42" ht="31.5" hidden="1">
      <c r="A1629" s="68" t="s">
        <v>826</v>
      </c>
      <c r="B1629" s="68" t="s">
        <v>873</v>
      </c>
      <c r="C1629" s="68">
        <v>124198</v>
      </c>
      <c r="D1629" s="70" t="s">
        <v>2871</v>
      </c>
      <c r="E1629" s="70" t="s">
        <v>875</v>
      </c>
      <c r="F1629" s="71">
        <v>4</v>
      </c>
      <c r="G1629" s="72"/>
      <c r="H1629" s="80">
        <v>1</v>
      </c>
      <c r="I1629" s="80"/>
      <c r="J1629" s="80"/>
      <c r="K1629" s="73"/>
      <c r="L1629" s="73"/>
      <c r="M1629" s="72"/>
      <c r="N1629" s="73">
        <v>1674516.68</v>
      </c>
      <c r="O1629" s="68" t="s">
        <v>1901</v>
      </c>
      <c r="P1629" s="68">
        <v>2</v>
      </c>
      <c r="Q1629" s="95" t="s">
        <v>2378</v>
      </c>
      <c r="R1629" s="353">
        <v>1</v>
      </c>
      <c r="S1629" s="353">
        <v>1</v>
      </c>
      <c r="T1629" s="185"/>
      <c r="U1629" s="185"/>
      <c r="V1629" s="185" t="s">
        <v>2872</v>
      </c>
      <c r="W1629" s="185" t="s">
        <v>2872</v>
      </c>
      <c r="X1629" s="247">
        <v>43216</v>
      </c>
      <c r="Y1629" s="247">
        <v>43224</v>
      </c>
      <c r="Z1629" s="247">
        <v>43236</v>
      </c>
      <c r="AA1629" s="185"/>
      <c r="AB1629" s="185"/>
      <c r="AC1629" s="185"/>
      <c r="AD1629" s="185"/>
      <c r="AE1629" s="113">
        <f t="shared" si="268"/>
        <v>0</v>
      </c>
      <c r="AF1629" s="74">
        <f t="shared" si="269"/>
        <v>0</v>
      </c>
      <c r="AG1629" s="74">
        <f t="shared" si="270"/>
        <v>0</v>
      </c>
      <c r="AH1629" s="74">
        <f t="shared" si="271"/>
        <v>0</v>
      </c>
      <c r="AI1629" s="74">
        <f t="shared" si="272"/>
        <v>1</v>
      </c>
      <c r="AJ1629" s="74">
        <f t="shared" si="273"/>
        <v>0</v>
      </c>
      <c r="AK1629" s="74">
        <f t="shared" si="274"/>
        <v>0</v>
      </c>
      <c r="AL1629" s="74">
        <f t="shared" si="275"/>
        <v>0</v>
      </c>
      <c r="AM1629" s="74">
        <f t="shared" si="276"/>
        <v>0</v>
      </c>
      <c r="AN1629" s="74">
        <f t="shared" si="277"/>
        <v>1</v>
      </c>
      <c r="AP1629" s="359" t="s">
        <v>3548</v>
      </c>
    </row>
    <row r="1630" spans="1:42" ht="31.5" hidden="1">
      <c r="A1630" s="68" t="s">
        <v>826</v>
      </c>
      <c r="B1630" s="68" t="s">
        <v>873</v>
      </c>
      <c r="C1630" s="68">
        <v>124201</v>
      </c>
      <c r="D1630" s="70" t="s">
        <v>2873</v>
      </c>
      <c r="E1630" s="70" t="s">
        <v>875</v>
      </c>
      <c r="F1630" s="71">
        <v>4</v>
      </c>
      <c r="G1630" s="72"/>
      <c r="H1630" s="80">
        <v>1</v>
      </c>
      <c r="I1630" s="80"/>
      <c r="J1630" s="80"/>
      <c r="K1630" s="73"/>
      <c r="L1630" s="73"/>
      <c r="M1630" s="72"/>
      <c r="N1630" s="73">
        <v>1381598.37</v>
      </c>
      <c r="O1630" s="68" t="s">
        <v>1901</v>
      </c>
      <c r="P1630" s="68">
        <v>2</v>
      </c>
      <c r="Q1630" s="95" t="s">
        <v>2378</v>
      </c>
      <c r="R1630" s="353">
        <v>1</v>
      </c>
      <c r="S1630" s="353">
        <v>1</v>
      </c>
      <c r="T1630" s="185"/>
      <c r="U1630" s="185"/>
      <c r="V1630" s="185" t="s">
        <v>2874</v>
      </c>
      <c r="W1630" s="185" t="s">
        <v>2874</v>
      </c>
      <c r="X1630" s="247">
        <v>43216</v>
      </c>
      <c r="Y1630" s="247">
        <v>43224</v>
      </c>
      <c r="Z1630" s="247">
        <v>43236</v>
      </c>
      <c r="AA1630" s="185"/>
      <c r="AB1630" s="185"/>
      <c r="AC1630" s="185"/>
      <c r="AD1630" s="185"/>
      <c r="AE1630" s="113">
        <f t="shared" si="268"/>
        <v>0</v>
      </c>
      <c r="AF1630" s="74">
        <f t="shared" si="269"/>
        <v>0</v>
      </c>
      <c r="AG1630" s="74">
        <f t="shared" si="270"/>
        <v>0</v>
      </c>
      <c r="AH1630" s="74">
        <f t="shared" si="271"/>
        <v>0</v>
      </c>
      <c r="AI1630" s="74">
        <f t="shared" si="272"/>
        <v>1</v>
      </c>
      <c r="AJ1630" s="74">
        <f t="shared" si="273"/>
        <v>0</v>
      </c>
      <c r="AK1630" s="74">
        <f t="shared" si="274"/>
        <v>0</v>
      </c>
      <c r="AL1630" s="74">
        <f t="shared" si="275"/>
        <v>0</v>
      </c>
      <c r="AM1630" s="74">
        <f t="shared" si="276"/>
        <v>0</v>
      </c>
      <c r="AN1630" s="74">
        <f t="shared" si="277"/>
        <v>1</v>
      </c>
      <c r="AP1630" s="359" t="s">
        <v>3548</v>
      </c>
    </row>
    <row r="1631" spans="1:42" ht="31.5" hidden="1">
      <c r="A1631" s="68" t="s">
        <v>826</v>
      </c>
      <c r="B1631" s="68" t="s">
        <v>873</v>
      </c>
      <c r="C1631" s="68">
        <v>124148</v>
      </c>
      <c r="D1631" s="70" t="s">
        <v>2875</v>
      </c>
      <c r="E1631" s="70" t="s">
        <v>875</v>
      </c>
      <c r="F1631" s="71">
        <v>4</v>
      </c>
      <c r="G1631" s="72"/>
      <c r="H1631" s="80">
        <v>1</v>
      </c>
      <c r="I1631" s="80"/>
      <c r="J1631" s="80"/>
      <c r="K1631" s="73"/>
      <c r="L1631" s="73"/>
      <c r="M1631" s="72"/>
      <c r="N1631" s="73">
        <v>2245826.86</v>
      </c>
      <c r="O1631" s="68" t="s">
        <v>1901</v>
      </c>
      <c r="P1631" s="68">
        <v>2</v>
      </c>
      <c r="Q1631" s="95" t="s">
        <v>2378</v>
      </c>
      <c r="R1631" s="353">
        <v>1</v>
      </c>
      <c r="S1631" s="353">
        <v>1</v>
      </c>
      <c r="T1631" s="185"/>
      <c r="U1631" s="185"/>
      <c r="V1631" s="185" t="s">
        <v>2876</v>
      </c>
      <c r="W1631" s="185" t="s">
        <v>2876</v>
      </c>
      <c r="X1631" s="247">
        <v>43216</v>
      </c>
      <c r="Y1631" s="247">
        <v>43224</v>
      </c>
      <c r="Z1631" s="247">
        <v>43236</v>
      </c>
      <c r="AA1631" s="185"/>
      <c r="AB1631" s="185"/>
      <c r="AC1631" s="185"/>
      <c r="AD1631" s="185"/>
      <c r="AE1631" s="113">
        <f t="shared" si="268"/>
        <v>0</v>
      </c>
      <c r="AF1631" s="74">
        <f t="shared" si="269"/>
        <v>0</v>
      </c>
      <c r="AG1631" s="74">
        <f t="shared" si="270"/>
        <v>0</v>
      </c>
      <c r="AH1631" s="74">
        <f t="shared" si="271"/>
        <v>0</v>
      </c>
      <c r="AI1631" s="74">
        <f t="shared" si="272"/>
        <v>1</v>
      </c>
      <c r="AJ1631" s="74">
        <f t="shared" si="273"/>
        <v>0</v>
      </c>
      <c r="AK1631" s="74">
        <f t="shared" si="274"/>
        <v>0</v>
      </c>
      <c r="AL1631" s="74">
        <f t="shared" si="275"/>
        <v>0</v>
      </c>
      <c r="AM1631" s="74">
        <f t="shared" si="276"/>
        <v>0</v>
      </c>
      <c r="AN1631" s="74">
        <f t="shared" si="277"/>
        <v>1</v>
      </c>
      <c r="AP1631" s="359" t="s">
        <v>3548</v>
      </c>
    </row>
    <row r="1632" spans="1:42" ht="31.5" hidden="1">
      <c r="A1632" s="68" t="s">
        <v>826</v>
      </c>
      <c r="B1632" s="68" t="s">
        <v>873</v>
      </c>
      <c r="C1632" s="68">
        <v>124203</v>
      </c>
      <c r="D1632" s="70" t="s">
        <v>2877</v>
      </c>
      <c r="E1632" s="70" t="s">
        <v>875</v>
      </c>
      <c r="F1632" s="71">
        <v>4</v>
      </c>
      <c r="G1632" s="72"/>
      <c r="H1632" s="80">
        <v>1</v>
      </c>
      <c r="I1632" s="80"/>
      <c r="J1632" s="80"/>
      <c r="K1632" s="73"/>
      <c r="L1632" s="73"/>
      <c r="M1632" s="72"/>
      <c r="N1632" s="73">
        <v>2757663.47</v>
      </c>
      <c r="O1632" s="68" t="s">
        <v>1901</v>
      </c>
      <c r="P1632" s="68">
        <v>2</v>
      </c>
      <c r="Q1632" s="95" t="s">
        <v>2378</v>
      </c>
      <c r="R1632" s="353">
        <v>1</v>
      </c>
      <c r="S1632" s="353">
        <v>1</v>
      </c>
      <c r="T1632" s="185"/>
      <c r="U1632" s="185"/>
      <c r="V1632" s="185" t="s">
        <v>2878</v>
      </c>
      <c r="W1632" s="185" t="s">
        <v>2878</v>
      </c>
      <c r="X1632" s="247">
        <v>43216</v>
      </c>
      <c r="Y1632" s="247">
        <v>43224</v>
      </c>
      <c r="Z1632" s="247">
        <v>43236</v>
      </c>
      <c r="AA1632" s="185"/>
      <c r="AB1632" s="185"/>
      <c r="AC1632" s="185"/>
      <c r="AD1632" s="185"/>
      <c r="AE1632" s="113">
        <f t="shared" si="268"/>
        <v>0</v>
      </c>
      <c r="AF1632" s="74">
        <f t="shared" si="269"/>
        <v>0</v>
      </c>
      <c r="AG1632" s="74">
        <f t="shared" si="270"/>
        <v>0</v>
      </c>
      <c r="AH1632" s="74">
        <f t="shared" si="271"/>
        <v>0</v>
      </c>
      <c r="AI1632" s="74">
        <f t="shared" si="272"/>
        <v>1</v>
      </c>
      <c r="AJ1632" s="74">
        <f t="shared" si="273"/>
        <v>0</v>
      </c>
      <c r="AK1632" s="74">
        <f t="shared" si="274"/>
        <v>0</v>
      </c>
      <c r="AL1632" s="74">
        <f t="shared" si="275"/>
        <v>0</v>
      </c>
      <c r="AM1632" s="74">
        <f t="shared" si="276"/>
        <v>0</v>
      </c>
      <c r="AN1632" s="74">
        <f t="shared" si="277"/>
        <v>1</v>
      </c>
      <c r="AP1632" s="359" t="s">
        <v>3548</v>
      </c>
    </row>
    <row r="1633" spans="1:42" ht="31.5" hidden="1">
      <c r="A1633" s="68" t="s">
        <v>826</v>
      </c>
      <c r="B1633" s="68" t="s">
        <v>873</v>
      </c>
      <c r="C1633" s="68">
        <v>194501</v>
      </c>
      <c r="D1633" s="70" t="s">
        <v>2879</v>
      </c>
      <c r="E1633" s="70" t="s">
        <v>875</v>
      </c>
      <c r="F1633" s="71">
        <v>4</v>
      </c>
      <c r="G1633" s="72"/>
      <c r="H1633" s="80">
        <v>1</v>
      </c>
      <c r="I1633" s="80"/>
      <c r="J1633" s="80"/>
      <c r="K1633" s="73"/>
      <c r="L1633" s="73"/>
      <c r="M1633" s="72"/>
      <c r="N1633" s="73">
        <v>3776008.61</v>
      </c>
      <c r="O1633" s="68" t="s">
        <v>1901</v>
      </c>
      <c r="P1633" s="68">
        <v>2</v>
      </c>
      <c r="Q1633" s="95" t="s">
        <v>2378</v>
      </c>
      <c r="R1633" s="353">
        <v>0.8</v>
      </c>
      <c r="S1633" s="353">
        <v>1</v>
      </c>
      <c r="T1633" s="185"/>
      <c r="U1633" s="185"/>
      <c r="V1633" s="185" t="s">
        <v>2880</v>
      </c>
      <c r="W1633" s="185" t="s">
        <v>2880</v>
      </c>
      <c r="X1633" s="247">
        <v>43216</v>
      </c>
      <c r="Y1633" s="247">
        <v>43224</v>
      </c>
      <c r="Z1633" s="247">
        <v>43236</v>
      </c>
      <c r="AA1633" s="185"/>
      <c r="AB1633" s="185"/>
      <c r="AC1633" s="185"/>
      <c r="AD1633" s="185"/>
      <c r="AE1633" s="113">
        <f t="shared" si="268"/>
        <v>0</v>
      </c>
      <c r="AF1633" s="74">
        <f t="shared" si="269"/>
        <v>0</v>
      </c>
      <c r="AG1633" s="74">
        <f t="shared" si="270"/>
        <v>0</v>
      </c>
      <c r="AH1633" s="74">
        <f t="shared" si="271"/>
        <v>0</v>
      </c>
      <c r="AI1633" s="74">
        <f t="shared" si="272"/>
        <v>1</v>
      </c>
      <c r="AJ1633" s="74">
        <f t="shared" si="273"/>
        <v>0</v>
      </c>
      <c r="AK1633" s="74">
        <f t="shared" si="274"/>
        <v>0</v>
      </c>
      <c r="AL1633" s="74">
        <f t="shared" si="275"/>
        <v>0</v>
      </c>
      <c r="AM1633" s="74">
        <f t="shared" si="276"/>
        <v>0</v>
      </c>
      <c r="AN1633" s="74">
        <f t="shared" si="277"/>
        <v>1</v>
      </c>
      <c r="AP1633" s="359" t="s">
        <v>3548</v>
      </c>
    </row>
    <row r="1634" spans="1:42" ht="31.5" hidden="1">
      <c r="A1634" s="68" t="s">
        <v>826</v>
      </c>
      <c r="B1634" s="68" t="s">
        <v>873</v>
      </c>
      <c r="C1634" s="68">
        <v>124194</v>
      </c>
      <c r="D1634" s="70" t="s">
        <v>2881</v>
      </c>
      <c r="E1634" s="70" t="s">
        <v>875</v>
      </c>
      <c r="F1634" s="71">
        <v>4</v>
      </c>
      <c r="G1634" s="72"/>
      <c r="H1634" s="80">
        <v>1</v>
      </c>
      <c r="I1634" s="80"/>
      <c r="J1634" s="80"/>
      <c r="K1634" s="73"/>
      <c r="L1634" s="73"/>
      <c r="M1634" s="72"/>
      <c r="N1634" s="73">
        <v>1576999.15</v>
      </c>
      <c r="O1634" s="68" t="s">
        <v>1901</v>
      </c>
      <c r="P1634" s="68">
        <v>2</v>
      </c>
      <c r="Q1634" s="95" t="s">
        <v>2378</v>
      </c>
      <c r="R1634" s="353">
        <v>1</v>
      </c>
      <c r="S1634" s="353">
        <v>1</v>
      </c>
      <c r="T1634" s="185"/>
      <c r="U1634" s="185"/>
      <c r="V1634" s="185" t="s">
        <v>2882</v>
      </c>
      <c r="W1634" s="185" t="s">
        <v>2882</v>
      </c>
      <c r="X1634" s="247">
        <v>43216</v>
      </c>
      <c r="Y1634" s="247">
        <v>43224</v>
      </c>
      <c r="Z1634" s="247">
        <v>43236</v>
      </c>
      <c r="AA1634" s="185"/>
      <c r="AB1634" s="185"/>
      <c r="AC1634" s="185"/>
      <c r="AD1634" s="185"/>
      <c r="AE1634" s="113">
        <f t="shared" si="268"/>
        <v>0</v>
      </c>
      <c r="AF1634" s="74">
        <f t="shared" si="269"/>
        <v>0</v>
      </c>
      <c r="AG1634" s="74">
        <f t="shared" si="270"/>
        <v>0</v>
      </c>
      <c r="AH1634" s="74">
        <f t="shared" si="271"/>
        <v>0</v>
      </c>
      <c r="AI1634" s="74">
        <f t="shared" si="272"/>
        <v>1</v>
      </c>
      <c r="AJ1634" s="74">
        <f t="shared" si="273"/>
        <v>0</v>
      </c>
      <c r="AK1634" s="74">
        <f t="shared" si="274"/>
        <v>0</v>
      </c>
      <c r="AL1634" s="74">
        <f t="shared" si="275"/>
        <v>0</v>
      </c>
      <c r="AM1634" s="74">
        <f t="shared" si="276"/>
        <v>0</v>
      </c>
      <c r="AN1634" s="74">
        <f t="shared" si="277"/>
        <v>1</v>
      </c>
      <c r="AP1634" s="359" t="s">
        <v>3548</v>
      </c>
    </row>
    <row r="1635" spans="1:42" ht="31.5" hidden="1">
      <c r="A1635" s="68" t="s">
        <v>826</v>
      </c>
      <c r="B1635" s="68" t="s">
        <v>888</v>
      </c>
      <c r="C1635" s="68">
        <v>123498</v>
      </c>
      <c r="D1635" s="70" t="s">
        <v>2883</v>
      </c>
      <c r="E1635" s="70" t="s">
        <v>890</v>
      </c>
      <c r="F1635" s="71">
        <v>1</v>
      </c>
      <c r="G1635" s="72"/>
      <c r="H1635" s="80">
        <v>1</v>
      </c>
      <c r="I1635" s="80"/>
      <c r="J1635" s="80"/>
      <c r="K1635" s="73"/>
      <c r="L1635" s="73"/>
      <c r="M1635" s="72"/>
      <c r="N1635" s="73">
        <v>655750.5</v>
      </c>
      <c r="O1635" s="68" t="s">
        <v>1901</v>
      </c>
      <c r="P1635" s="68">
        <v>2</v>
      </c>
      <c r="Q1635" s="95" t="s">
        <v>2378</v>
      </c>
      <c r="R1635" s="178">
        <v>1</v>
      </c>
      <c r="S1635" s="178">
        <v>1</v>
      </c>
      <c r="T1635" s="261">
        <v>43384</v>
      </c>
      <c r="U1635" s="255"/>
      <c r="V1635" s="170" t="s">
        <v>2884</v>
      </c>
      <c r="W1635" s="170" t="s">
        <v>2884</v>
      </c>
      <c r="X1635" s="253">
        <v>43193</v>
      </c>
      <c r="Y1635" s="253">
        <v>43201</v>
      </c>
      <c r="Z1635" s="253">
        <v>43213</v>
      </c>
      <c r="AA1635" s="253">
        <v>43245</v>
      </c>
      <c r="AB1635" s="253">
        <v>43264</v>
      </c>
      <c r="AC1635" s="172" t="s">
        <v>2885</v>
      </c>
      <c r="AD1635" s="262">
        <v>647586.19999999995</v>
      </c>
      <c r="AE1635" s="113">
        <f t="shared" si="268"/>
        <v>0</v>
      </c>
      <c r="AF1635" s="74">
        <f t="shared" si="269"/>
        <v>0</v>
      </c>
      <c r="AG1635" s="74">
        <f t="shared" si="270"/>
        <v>0</v>
      </c>
      <c r="AH1635" s="74">
        <f t="shared" si="271"/>
        <v>0</v>
      </c>
      <c r="AI1635" s="74">
        <f t="shared" si="272"/>
        <v>1</v>
      </c>
      <c r="AJ1635" s="74">
        <f t="shared" si="273"/>
        <v>0</v>
      </c>
      <c r="AK1635" s="74">
        <f t="shared" si="274"/>
        <v>0</v>
      </c>
      <c r="AL1635" s="74">
        <f t="shared" si="275"/>
        <v>0</v>
      </c>
      <c r="AM1635" s="74">
        <f t="shared" si="276"/>
        <v>0</v>
      </c>
      <c r="AN1635" s="74">
        <f t="shared" si="277"/>
        <v>1</v>
      </c>
      <c r="AP1635" s="359" t="s">
        <v>3548</v>
      </c>
    </row>
    <row r="1636" spans="1:42" ht="31.5" hidden="1">
      <c r="A1636" s="68" t="s">
        <v>826</v>
      </c>
      <c r="B1636" s="68" t="s">
        <v>888</v>
      </c>
      <c r="C1636" s="68">
        <v>303599</v>
      </c>
      <c r="D1636" s="70" t="s">
        <v>2886</v>
      </c>
      <c r="E1636" s="70" t="s">
        <v>2887</v>
      </c>
      <c r="F1636" s="71">
        <v>1</v>
      </c>
      <c r="G1636" s="72"/>
      <c r="H1636" s="80">
        <v>1</v>
      </c>
      <c r="I1636" s="80"/>
      <c r="J1636" s="80"/>
      <c r="K1636" s="73"/>
      <c r="L1636" s="73"/>
      <c r="M1636" s="72"/>
      <c r="N1636" s="73">
        <v>2280064.5499999998</v>
      </c>
      <c r="O1636" s="68" t="s">
        <v>1901</v>
      </c>
      <c r="P1636" s="68">
        <v>2</v>
      </c>
      <c r="Q1636" s="95" t="s">
        <v>2378</v>
      </c>
      <c r="R1636" s="178">
        <v>1</v>
      </c>
      <c r="S1636" s="178">
        <v>1</v>
      </c>
      <c r="T1636" s="261">
        <v>43384</v>
      </c>
      <c r="U1636" s="255"/>
      <c r="V1636" s="170" t="s">
        <v>2888</v>
      </c>
      <c r="W1636" s="170" t="s">
        <v>2888</v>
      </c>
      <c r="X1636" s="253">
        <v>43193</v>
      </c>
      <c r="Y1636" s="253">
        <v>43201</v>
      </c>
      <c r="Z1636" s="253">
        <v>43213</v>
      </c>
      <c r="AA1636" s="253">
        <v>43245</v>
      </c>
      <c r="AB1636" s="253">
        <v>43264</v>
      </c>
      <c r="AC1636" s="172" t="s">
        <v>2889</v>
      </c>
      <c r="AD1636" s="262">
        <v>2253634.61</v>
      </c>
      <c r="AE1636" s="113">
        <f t="shared" si="268"/>
        <v>0</v>
      </c>
      <c r="AF1636" s="74">
        <f t="shared" si="269"/>
        <v>0</v>
      </c>
      <c r="AG1636" s="74">
        <f t="shared" si="270"/>
        <v>0</v>
      </c>
      <c r="AH1636" s="74">
        <f t="shared" si="271"/>
        <v>0</v>
      </c>
      <c r="AI1636" s="74">
        <f t="shared" si="272"/>
        <v>1</v>
      </c>
      <c r="AJ1636" s="74">
        <f t="shared" si="273"/>
        <v>0</v>
      </c>
      <c r="AK1636" s="74">
        <f t="shared" si="274"/>
        <v>0</v>
      </c>
      <c r="AL1636" s="74">
        <f t="shared" si="275"/>
        <v>0</v>
      </c>
      <c r="AM1636" s="74">
        <f t="shared" si="276"/>
        <v>0</v>
      </c>
      <c r="AN1636" s="74">
        <f t="shared" si="277"/>
        <v>1</v>
      </c>
      <c r="AP1636" s="359" t="s">
        <v>3548</v>
      </c>
    </row>
    <row r="1637" spans="1:42" ht="31.5" hidden="1">
      <c r="A1637" s="68" t="s">
        <v>826</v>
      </c>
      <c r="B1637" s="68" t="s">
        <v>888</v>
      </c>
      <c r="C1637" s="68">
        <v>303609</v>
      </c>
      <c r="D1637" s="70" t="s">
        <v>2890</v>
      </c>
      <c r="E1637" s="70" t="s">
        <v>902</v>
      </c>
      <c r="F1637" s="71">
        <v>2</v>
      </c>
      <c r="G1637" s="72"/>
      <c r="H1637" s="80">
        <v>1</v>
      </c>
      <c r="I1637" s="80"/>
      <c r="J1637" s="80"/>
      <c r="K1637" s="73"/>
      <c r="L1637" s="73"/>
      <c r="M1637" s="72"/>
      <c r="N1637" s="73">
        <v>2133635.11</v>
      </c>
      <c r="O1637" s="68" t="s">
        <v>1901</v>
      </c>
      <c r="P1637" s="68">
        <v>2</v>
      </c>
      <c r="Q1637" s="95" t="s">
        <v>2378</v>
      </c>
      <c r="R1637" s="178">
        <v>1</v>
      </c>
      <c r="S1637" s="178">
        <v>1</v>
      </c>
      <c r="T1637" s="261">
        <v>43384</v>
      </c>
      <c r="U1637" s="255"/>
      <c r="V1637" s="170" t="s">
        <v>2891</v>
      </c>
      <c r="W1637" s="170" t="s">
        <v>2891</v>
      </c>
      <c r="X1637" s="253">
        <v>43193</v>
      </c>
      <c r="Y1637" s="253">
        <v>43201</v>
      </c>
      <c r="Z1637" s="253">
        <v>43213</v>
      </c>
      <c r="AA1637" s="253">
        <v>43245</v>
      </c>
      <c r="AB1637" s="253">
        <v>43264</v>
      </c>
      <c r="AC1637" s="172" t="s">
        <v>2889</v>
      </c>
      <c r="AD1637" s="262">
        <v>2121485.36</v>
      </c>
      <c r="AE1637" s="113">
        <f t="shared" si="268"/>
        <v>0</v>
      </c>
      <c r="AF1637" s="74">
        <f t="shared" si="269"/>
        <v>0</v>
      </c>
      <c r="AG1637" s="74">
        <f t="shared" si="270"/>
        <v>0</v>
      </c>
      <c r="AH1637" s="74">
        <f t="shared" si="271"/>
        <v>0</v>
      </c>
      <c r="AI1637" s="74">
        <f t="shared" si="272"/>
        <v>1</v>
      </c>
      <c r="AJ1637" s="74">
        <f t="shared" si="273"/>
        <v>0</v>
      </c>
      <c r="AK1637" s="74">
        <f t="shared" si="274"/>
        <v>0</v>
      </c>
      <c r="AL1637" s="74">
        <f t="shared" si="275"/>
        <v>0</v>
      </c>
      <c r="AM1637" s="74">
        <f t="shared" si="276"/>
        <v>0</v>
      </c>
      <c r="AN1637" s="74">
        <f t="shared" si="277"/>
        <v>1</v>
      </c>
      <c r="AP1637" s="359" t="s">
        <v>3548</v>
      </c>
    </row>
    <row r="1638" spans="1:42" ht="31.5" hidden="1">
      <c r="A1638" s="68" t="s">
        <v>826</v>
      </c>
      <c r="B1638" s="68" t="s">
        <v>888</v>
      </c>
      <c r="C1638" s="68">
        <v>303631</v>
      </c>
      <c r="D1638" s="70" t="s">
        <v>2892</v>
      </c>
      <c r="E1638" s="70" t="s">
        <v>2893</v>
      </c>
      <c r="F1638" s="71">
        <v>2</v>
      </c>
      <c r="G1638" s="72"/>
      <c r="H1638" s="80">
        <v>1</v>
      </c>
      <c r="I1638" s="80"/>
      <c r="J1638" s="80"/>
      <c r="K1638" s="73"/>
      <c r="L1638" s="73"/>
      <c r="M1638" s="72"/>
      <c r="N1638" s="73">
        <v>2002105.61</v>
      </c>
      <c r="O1638" s="68" t="s">
        <v>1901</v>
      </c>
      <c r="P1638" s="68">
        <v>2</v>
      </c>
      <c r="Q1638" s="95" t="s">
        <v>2378</v>
      </c>
      <c r="R1638" s="178">
        <v>1</v>
      </c>
      <c r="S1638" s="178">
        <v>1</v>
      </c>
      <c r="T1638" s="261">
        <v>43384</v>
      </c>
      <c r="U1638" s="255"/>
      <c r="V1638" s="170" t="s">
        <v>2894</v>
      </c>
      <c r="W1638" s="170" t="s">
        <v>2894</v>
      </c>
      <c r="X1638" s="253">
        <v>43193</v>
      </c>
      <c r="Y1638" s="253">
        <v>43201</v>
      </c>
      <c r="Z1638" s="253">
        <v>43213</v>
      </c>
      <c r="AA1638" s="253">
        <v>43245</v>
      </c>
      <c r="AB1638" s="253">
        <v>43264</v>
      </c>
      <c r="AC1638" s="172" t="s">
        <v>2885</v>
      </c>
      <c r="AD1638" s="262">
        <v>1970291.48</v>
      </c>
      <c r="AE1638" s="113">
        <f t="shared" si="268"/>
        <v>0</v>
      </c>
      <c r="AF1638" s="74">
        <f t="shared" si="269"/>
        <v>0</v>
      </c>
      <c r="AG1638" s="74">
        <f t="shared" si="270"/>
        <v>0</v>
      </c>
      <c r="AH1638" s="74">
        <f t="shared" si="271"/>
        <v>0</v>
      </c>
      <c r="AI1638" s="74">
        <f t="shared" si="272"/>
        <v>1</v>
      </c>
      <c r="AJ1638" s="74">
        <f t="shared" si="273"/>
        <v>0</v>
      </c>
      <c r="AK1638" s="74">
        <f t="shared" si="274"/>
        <v>0</v>
      </c>
      <c r="AL1638" s="74">
        <f t="shared" si="275"/>
        <v>0</v>
      </c>
      <c r="AM1638" s="74">
        <f t="shared" si="276"/>
        <v>0</v>
      </c>
      <c r="AN1638" s="74">
        <f t="shared" si="277"/>
        <v>1</v>
      </c>
      <c r="AP1638" s="359" t="s">
        <v>3548</v>
      </c>
    </row>
    <row r="1639" spans="1:42" ht="31.5" hidden="1">
      <c r="A1639" s="68" t="s">
        <v>826</v>
      </c>
      <c r="B1639" s="68" t="s">
        <v>888</v>
      </c>
      <c r="C1639" s="68">
        <v>303605</v>
      </c>
      <c r="D1639" s="70" t="s">
        <v>2895</v>
      </c>
      <c r="E1639" s="70" t="s">
        <v>904</v>
      </c>
      <c r="F1639" s="71">
        <v>2</v>
      </c>
      <c r="G1639" s="72"/>
      <c r="H1639" s="80">
        <v>1</v>
      </c>
      <c r="I1639" s="80"/>
      <c r="J1639" s="80"/>
      <c r="K1639" s="73"/>
      <c r="L1639" s="73"/>
      <c r="M1639" s="72"/>
      <c r="N1639" s="73">
        <v>1535226.82</v>
      </c>
      <c r="O1639" s="68" t="s">
        <v>1901</v>
      </c>
      <c r="P1639" s="68">
        <v>2</v>
      </c>
      <c r="Q1639" s="95" t="s">
        <v>2378</v>
      </c>
      <c r="R1639" s="178">
        <v>1</v>
      </c>
      <c r="S1639" s="178">
        <v>1</v>
      </c>
      <c r="T1639" s="261">
        <v>43384</v>
      </c>
      <c r="U1639" s="255"/>
      <c r="V1639" s="170" t="s">
        <v>2896</v>
      </c>
      <c r="W1639" s="170" t="s">
        <v>2896</v>
      </c>
      <c r="X1639" s="253">
        <v>43193</v>
      </c>
      <c r="Y1639" s="253">
        <v>43201</v>
      </c>
      <c r="Z1639" s="253">
        <v>43213</v>
      </c>
      <c r="AA1639" s="253">
        <v>43245</v>
      </c>
      <c r="AB1639" s="253">
        <v>43264</v>
      </c>
      <c r="AC1639" s="172" t="s">
        <v>2889</v>
      </c>
      <c r="AD1639" s="262">
        <v>1511737.82</v>
      </c>
      <c r="AE1639" s="113">
        <f t="shared" si="268"/>
        <v>0</v>
      </c>
      <c r="AF1639" s="74">
        <f t="shared" si="269"/>
        <v>0</v>
      </c>
      <c r="AG1639" s="74">
        <f t="shared" si="270"/>
        <v>0</v>
      </c>
      <c r="AH1639" s="74">
        <f t="shared" si="271"/>
        <v>0</v>
      </c>
      <c r="AI1639" s="74">
        <f t="shared" si="272"/>
        <v>1</v>
      </c>
      <c r="AJ1639" s="74">
        <f t="shared" si="273"/>
        <v>0</v>
      </c>
      <c r="AK1639" s="74">
        <f t="shared" si="274"/>
        <v>0</v>
      </c>
      <c r="AL1639" s="74">
        <f t="shared" si="275"/>
        <v>0</v>
      </c>
      <c r="AM1639" s="74">
        <f t="shared" si="276"/>
        <v>0</v>
      </c>
      <c r="AN1639" s="74">
        <f t="shared" si="277"/>
        <v>1</v>
      </c>
      <c r="AP1639" s="359" t="s">
        <v>3548</v>
      </c>
    </row>
    <row r="1640" spans="1:42" ht="24.75" hidden="1" customHeight="1">
      <c r="A1640" s="68" t="s">
        <v>826</v>
      </c>
      <c r="B1640" s="68" t="s">
        <v>2897</v>
      </c>
      <c r="C1640" s="68">
        <v>303475</v>
      </c>
      <c r="D1640" s="70" t="s">
        <v>2898</v>
      </c>
      <c r="E1640" s="70" t="s">
        <v>2899</v>
      </c>
      <c r="F1640" s="71">
        <v>0</v>
      </c>
      <c r="G1640" s="72"/>
      <c r="H1640" s="80">
        <v>1</v>
      </c>
      <c r="I1640" s="80"/>
      <c r="J1640" s="80"/>
      <c r="K1640" s="73"/>
      <c r="L1640" s="73"/>
      <c r="M1640" s="72"/>
      <c r="N1640" s="73">
        <v>2380206.3199999998</v>
      </c>
      <c r="O1640" s="68" t="s">
        <v>1901</v>
      </c>
      <c r="P1640" s="68">
        <v>2</v>
      </c>
      <c r="Q1640" s="95" t="s">
        <v>2378</v>
      </c>
      <c r="R1640" s="100">
        <v>1</v>
      </c>
      <c r="S1640" s="100">
        <v>1</v>
      </c>
      <c r="T1640" s="185"/>
      <c r="U1640" s="185"/>
      <c r="V1640" s="95" t="s">
        <v>2900</v>
      </c>
      <c r="W1640" s="95" t="s">
        <v>2900</v>
      </c>
      <c r="X1640" s="139">
        <v>43245</v>
      </c>
      <c r="Y1640" s="139">
        <v>43252</v>
      </c>
      <c r="Z1640" s="139">
        <v>43269</v>
      </c>
      <c r="AA1640" s="98">
        <v>43285</v>
      </c>
      <c r="AB1640" s="98">
        <v>43291</v>
      </c>
      <c r="AC1640" s="117" t="s">
        <v>2901</v>
      </c>
      <c r="AD1640" s="134">
        <v>2356522.67</v>
      </c>
      <c r="AE1640" s="113">
        <f t="shared" si="268"/>
        <v>0</v>
      </c>
      <c r="AF1640" s="74">
        <f t="shared" si="269"/>
        <v>0</v>
      </c>
      <c r="AG1640" s="74">
        <f t="shared" si="270"/>
        <v>0</v>
      </c>
      <c r="AH1640" s="74">
        <f t="shared" si="271"/>
        <v>0</v>
      </c>
      <c r="AI1640" s="74">
        <f t="shared" si="272"/>
        <v>1</v>
      </c>
      <c r="AJ1640" s="74">
        <f t="shared" si="273"/>
        <v>0</v>
      </c>
      <c r="AK1640" s="74">
        <f t="shared" si="274"/>
        <v>0</v>
      </c>
      <c r="AL1640" s="74">
        <f t="shared" si="275"/>
        <v>0</v>
      </c>
      <c r="AM1640" s="74">
        <f t="shared" si="276"/>
        <v>0</v>
      </c>
      <c r="AN1640" s="74">
        <f t="shared" si="277"/>
        <v>1</v>
      </c>
      <c r="AP1640" s="359" t="s">
        <v>3548</v>
      </c>
    </row>
    <row r="1641" spans="1:42" ht="31.5" hidden="1">
      <c r="A1641" s="68" t="s">
        <v>826</v>
      </c>
      <c r="B1641" s="68" t="s">
        <v>2897</v>
      </c>
      <c r="C1641" s="68">
        <v>303460</v>
      </c>
      <c r="D1641" s="70" t="s">
        <v>2902</v>
      </c>
      <c r="E1641" s="70" t="s">
        <v>2903</v>
      </c>
      <c r="F1641" s="71">
        <v>0</v>
      </c>
      <c r="G1641" s="72"/>
      <c r="H1641" s="80">
        <v>1</v>
      </c>
      <c r="I1641" s="80"/>
      <c r="J1641" s="80"/>
      <c r="K1641" s="73"/>
      <c r="L1641" s="73"/>
      <c r="M1641" s="72"/>
      <c r="N1641" s="73">
        <v>3051800.83</v>
      </c>
      <c r="O1641" s="68" t="s">
        <v>1901</v>
      </c>
      <c r="P1641" s="68">
        <v>2</v>
      </c>
      <c r="Q1641" s="95" t="s">
        <v>2378</v>
      </c>
      <c r="R1641" s="100">
        <v>1</v>
      </c>
      <c r="S1641" s="100">
        <v>1</v>
      </c>
      <c r="T1641" s="185"/>
      <c r="U1641" s="185"/>
      <c r="V1641" s="95" t="s">
        <v>2904</v>
      </c>
      <c r="W1641" s="95" t="s">
        <v>2904</v>
      </c>
      <c r="X1641" s="139">
        <v>43245</v>
      </c>
      <c r="Y1641" s="139">
        <v>43252</v>
      </c>
      <c r="Z1641" s="139">
        <v>43269</v>
      </c>
      <c r="AA1641" s="98">
        <v>43285</v>
      </c>
      <c r="AB1641" s="98">
        <v>43291</v>
      </c>
      <c r="AC1641" s="95" t="s">
        <v>2905</v>
      </c>
      <c r="AD1641" s="134">
        <v>3021434.65</v>
      </c>
      <c r="AE1641" s="113">
        <f t="shared" si="268"/>
        <v>0</v>
      </c>
      <c r="AF1641" s="74">
        <f t="shared" si="269"/>
        <v>0</v>
      </c>
      <c r="AG1641" s="74">
        <f t="shared" si="270"/>
        <v>0</v>
      </c>
      <c r="AH1641" s="74">
        <f t="shared" si="271"/>
        <v>0</v>
      </c>
      <c r="AI1641" s="74">
        <f t="shared" si="272"/>
        <v>1</v>
      </c>
      <c r="AJ1641" s="74">
        <f t="shared" si="273"/>
        <v>0</v>
      </c>
      <c r="AK1641" s="74">
        <f t="shared" si="274"/>
        <v>0</v>
      </c>
      <c r="AL1641" s="74">
        <f t="shared" si="275"/>
        <v>0</v>
      </c>
      <c r="AM1641" s="74">
        <f t="shared" si="276"/>
        <v>0</v>
      </c>
      <c r="AN1641" s="74">
        <f t="shared" si="277"/>
        <v>1</v>
      </c>
      <c r="AP1641" s="359" t="s">
        <v>3548</v>
      </c>
    </row>
    <row r="1642" spans="1:42" ht="26.25" hidden="1" customHeight="1">
      <c r="A1642" s="68" t="s">
        <v>826</v>
      </c>
      <c r="B1642" s="68" t="s">
        <v>908</v>
      </c>
      <c r="C1642" s="68">
        <v>314005</v>
      </c>
      <c r="D1642" s="70" t="s">
        <v>2906</v>
      </c>
      <c r="E1642" s="70" t="s">
        <v>910</v>
      </c>
      <c r="F1642" s="71">
        <v>1</v>
      </c>
      <c r="G1642" s="72"/>
      <c r="H1642" s="80">
        <v>1</v>
      </c>
      <c r="I1642" s="80"/>
      <c r="J1642" s="80"/>
      <c r="K1642" s="73"/>
      <c r="L1642" s="73"/>
      <c r="M1642" s="72"/>
      <c r="N1642" s="73">
        <v>1530499.13</v>
      </c>
      <c r="O1642" s="68" t="s">
        <v>1901</v>
      </c>
      <c r="P1642" s="68">
        <v>2</v>
      </c>
      <c r="Q1642" s="95" t="s">
        <v>2378</v>
      </c>
      <c r="R1642" s="100">
        <v>1</v>
      </c>
      <c r="S1642" s="100">
        <v>1</v>
      </c>
      <c r="T1642" s="263">
        <v>43311</v>
      </c>
      <c r="U1642" s="185"/>
      <c r="V1642" s="199" t="s">
        <v>2907</v>
      </c>
      <c r="W1642" s="199" t="s">
        <v>2907</v>
      </c>
      <c r="X1642" s="200">
        <v>43216</v>
      </c>
      <c r="Y1642" s="200">
        <v>43223</v>
      </c>
      <c r="Z1642" s="200">
        <v>43235</v>
      </c>
      <c r="AA1642" s="200">
        <v>43238</v>
      </c>
      <c r="AB1642" s="200">
        <v>43242</v>
      </c>
      <c r="AC1642" s="264" t="s">
        <v>2802</v>
      </c>
      <c r="AD1642" s="265">
        <v>1507884.51</v>
      </c>
      <c r="AE1642" s="113">
        <f t="shared" si="268"/>
        <v>0</v>
      </c>
      <c r="AF1642" s="74">
        <f t="shared" si="269"/>
        <v>0</v>
      </c>
      <c r="AG1642" s="74">
        <f t="shared" si="270"/>
        <v>0</v>
      </c>
      <c r="AH1642" s="74">
        <f t="shared" si="271"/>
        <v>0</v>
      </c>
      <c r="AI1642" s="74">
        <f t="shared" si="272"/>
        <v>1</v>
      </c>
      <c r="AJ1642" s="74">
        <f t="shared" si="273"/>
        <v>0</v>
      </c>
      <c r="AK1642" s="74">
        <f t="shared" si="274"/>
        <v>0</v>
      </c>
      <c r="AL1642" s="74">
        <f t="shared" si="275"/>
        <v>0</v>
      </c>
      <c r="AM1642" s="74">
        <f t="shared" si="276"/>
        <v>0</v>
      </c>
      <c r="AN1642" s="74">
        <f t="shared" si="277"/>
        <v>1</v>
      </c>
      <c r="AP1642" s="359" t="s">
        <v>3548</v>
      </c>
    </row>
    <row r="1643" spans="1:42" ht="26.25" hidden="1" customHeight="1">
      <c r="A1643" s="68" t="s">
        <v>826</v>
      </c>
      <c r="B1643" s="68" t="s">
        <v>908</v>
      </c>
      <c r="C1643" s="68">
        <v>330503</v>
      </c>
      <c r="D1643" s="70" t="s">
        <v>2908</v>
      </c>
      <c r="E1643" s="70" t="s">
        <v>910</v>
      </c>
      <c r="F1643" s="71">
        <v>1</v>
      </c>
      <c r="G1643" s="72"/>
      <c r="H1643" s="80">
        <v>1</v>
      </c>
      <c r="I1643" s="80"/>
      <c r="J1643" s="80"/>
      <c r="K1643" s="73"/>
      <c r="L1643" s="73"/>
      <c r="M1643" s="72"/>
      <c r="N1643" s="73">
        <v>1728949.63</v>
      </c>
      <c r="O1643" s="68" t="s">
        <v>1901</v>
      </c>
      <c r="P1643" s="68">
        <v>2</v>
      </c>
      <c r="Q1643" s="95" t="s">
        <v>2378</v>
      </c>
      <c r="R1643" s="100">
        <v>1</v>
      </c>
      <c r="S1643" s="100">
        <v>1</v>
      </c>
      <c r="T1643" s="263">
        <v>43311</v>
      </c>
      <c r="U1643" s="185"/>
      <c r="V1643" s="199" t="s">
        <v>2909</v>
      </c>
      <c r="W1643" s="199" t="s">
        <v>2909</v>
      </c>
      <c r="X1643" s="200">
        <v>43216</v>
      </c>
      <c r="Y1643" s="200">
        <v>43223</v>
      </c>
      <c r="Z1643" s="200">
        <v>43235</v>
      </c>
      <c r="AA1643" s="200">
        <v>43238</v>
      </c>
      <c r="AB1643" s="200">
        <v>43242</v>
      </c>
      <c r="AC1643" s="264" t="s">
        <v>2910</v>
      </c>
      <c r="AD1643" s="265">
        <v>1701750.55</v>
      </c>
      <c r="AE1643" s="113">
        <f t="shared" si="268"/>
        <v>0</v>
      </c>
      <c r="AF1643" s="74">
        <f t="shared" si="269"/>
        <v>0</v>
      </c>
      <c r="AG1643" s="74">
        <f t="shared" si="270"/>
        <v>0</v>
      </c>
      <c r="AH1643" s="74">
        <f t="shared" si="271"/>
        <v>0</v>
      </c>
      <c r="AI1643" s="74">
        <f t="shared" si="272"/>
        <v>1</v>
      </c>
      <c r="AJ1643" s="74">
        <f t="shared" si="273"/>
        <v>0</v>
      </c>
      <c r="AK1643" s="74">
        <f t="shared" si="274"/>
        <v>0</v>
      </c>
      <c r="AL1643" s="74">
        <f t="shared" si="275"/>
        <v>0</v>
      </c>
      <c r="AM1643" s="74">
        <f t="shared" si="276"/>
        <v>0</v>
      </c>
      <c r="AN1643" s="74">
        <f t="shared" si="277"/>
        <v>1</v>
      </c>
      <c r="AP1643" s="359" t="s">
        <v>3548</v>
      </c>
    </row>
    <row r="1644" spans="1:42" ht="15.75" hidden="1">
      <c r="A1644" s="68" t="s">
        <v>526</v>
      </c>
      <c r="B1644" s="69" t="s">
        <v>527</v>
      </c>
      <c r="C1644" s="68">
        <v>303948</v>
      </c>
      <c r="D1644" s="70" t="s">
        <v>2911</v>
      </c>
      <c r="E1644" s="70" t="s">
        <v>2912</v>
      </c>
      <c r="F1644" s="71">
        <v>3</v>
      </c>
      <c r="G1644" s="72"/>
      <c r="H1644" s="69">
        <v>1</v>
      </c>
      <c r="I1644" s="80"/>
      <c r="J1644" s="80"/>
      <c r="K1644" s="73"/>
      <c r="L1644" s="73"/>
      <c r="M1644" s="72"/>
      <c r="N1644" s="73">
        <v>1377615.56</v>
      </c>
      <c r="O1644" s="68" t="s">
        <v>1901</v>
      </c>
      <c r="P1644" s="68">
        <v>2</v>
      </c>
      <c r="Q1644" s="95" t="s">
        <v>2204</v>
      </c>
      <c r="R1644" s="123">
        <v>0.05</v>
      </c>
      <c r="S1644" s="123">
        <v>0.6</v>
      </c>
      <c r="T1644" s="95"/>
      <c r="U1644" s="95"/>
      <c r="V1644" s="95"/>
      <c r="W1644" s="95"/>
      <c r="X1644" s="95"/>
      <c r="Y1644" s="95"/>
      <c r="Z1644" s="95"/>
      <c r="AA1644" s="95"/>
      <c r="AB1644" s="95"/>
      <c r="AC1644" s="95"/>
      <c r="AD1644" s="95"/>
      <c r="AE1644" s="113">
        <f t="shared" si="268"/>
        <v>0</v>
      </c>
      <c r="AF1644" s="74">
        <f t="shared" si="269"/>
        <v>0</v>
      </c>
      <c r="AG1644" s="74">
        <f t="shared" si="270"/>
        <v>0</v>
      </c>
      <c r="AH1644" s="74">
        <f t="shared" si="271"/>
        <v>1</v>
      </c>
      <c r="AI1644" s="74">
        <f t="shared" si="272"/>
        <v>0</v>
      </c>
      <c r="AJ1644" s="74">
        <f t="shared" si="273"/>
        <v>0</v>
      </c>
      <c r="AK1644" s="74">
        <f t="shared" si="274"/>
        <v>0</v>
      </c>
      <c r="AL1644" s="74">
        <f t="shared" si="275"/>
        <v>0</v>
      </c>
      <c r="AM1644" s="74">
        <f t="shared" si="276"/>
        <v>1</v>
      </c>
      <c r="AN1644" s="74">
        <f t="shared" si="277"/>
        <v>0</v>
      </c>
      <c r="AP1644" s="318" t="s">
        <v>3548</v>
      </c>
    </row>
    <row r="1645" spans="1:42" ht="31.5" hidden="1">
      <c r="A1645" s="68" t="s">
        <v>526</v>
      </c>
      <c r="B1645" s="69" t="s">
        <v>542</v>
      </c>
      <c r="C1645" s="68">
        <v>304112</v>
      </c>
      <c r="D1645" s="70" t="s">
        <v>2913</v>
      </c>
      <c r="E1645" s="70" t="s">
        <v>544</v>
      </c>
      <c r="F1645" s="71">
        <v>1</v>
      </c>
      <c r="G1645" s="72"/>
      <c r="H1645" s="69">
        <v>1</v>
      </c>
      <c r="I1645" s="80"/>
      <c r="J1645" s="80"/>
      <c r="K1645" s="73"/>
      <c r="L1645" s="73"/>
      <c r="M1645" s="72"/>
      <c r="N1645" s="73">
        <v>2496894.65</v>
      </c>
      <c r="O1645" s="68" t="s">
        <v>1901</v>
      </c>
      <c r="P1645" s="68">
        <v>2</v>
      </c>
      <c r="Q1645" s="95" t="s">
        <v>2204</v>
      </c>
      <c r="R1645" s="123">
        <v>0.66</v>
      </c>
      <c r="S1645" s="347">
        <v>0.7</v>
      </c>
      <c r="T1645" s="95"/>
      <c r="U1645" s="95"/>
      <c r="V1645" s="95"/>
      <c r="W1645" s="95"/>
      <c r="X1645" s="148">
        <v>43312</v>
      </c>
      <c r="Y1645" s="148">
        <v>43320</v>
      </c>
      <c r="Z1645" s="148">
        <v>43341</v>
      </c>
      <c r="AA1645" s="99"/>
      <c r="AB1645" s="99"/>
      <c r="AC1645" s="99" t="s">
        <v>3093</v>
      </c>
      <c r="AD1645" s="274">
        <v>2473358.0099999998</v>
      </c>
      <c r="AE1645" s="113">
        <f t="shared" si="268"/>
        <v>0</v>
      </c>
      <c r="AF1645" s="74">
        <f t="shared" si="269"/>
        <v>0</v>
      </c>
      <c r="AG1645" s="74">
        <f t="shared" si="270"/>
        <v>0</v>
      </c>
      <c r="AH1645" s="74">
        <f t="shared" si="271"/>
        <v>1</v>
      </c>
      <c r="AI1645" s="74">
        <f t="shared" si="272"/>
        <v>0</v>
      </c>
      <c r="AJ1645" s="74">
        <f t="shared" si="273"/>
        <v>0</v>
      </c>
      <c r="AK1645" s="74">
        <f t="shared" si="274"/>
        <v>0</v>
      </c>
      <c r="AL1645" s="74">
        <f t="shared" si="275"/>
        <v>0</v>
      </c>
      <c r="AM1645" s="74">
        <f t="shared" si="276"/>
        <v>1</v>
      </c>
      <c r="AN1645" s="74">
        <f t="shared" si="277"/>
        <v>0</v>
      </c>
      <c r="AP1645" s="318" t="s">
        <v>3548</v>
      </c>
    </row>
    <row r="1646" spans="1:42" ht="31.5" hidden="1">
      <c r="A1646" s="68" t="s">
        <v>526</v>
      </c>
      <c r="B1646" s="69" t="s">
        <v>542</v>
      </c>
      <c r="C1646" s="68">
        <v>304106</v>
      </c>
      <c r="D1646" s="70" t="s">
        <v>2914</v>
      </c>
      <c r="E1646" s="70" t="s">
        <v>544</v>
      </c>
      <c r="F1646" s="71">
        <v>1</v>
      </c>
      <c r="G1646" s="72"/>
      <c r="H1646" s="69">
        <v>1</v>
      </c>
      <c r="I1646" s="80"/>
      <c r="J1646" s="80"/>
      <c r="K1646" s="73"/>
      <c r="L1646" s="73"/>
      <c r="M1646" s="72"/>
      <c r="N1646" s="73">
        <v>2935952.5</v>
      </c>
      <c r="O1646" s="68" t="s">
        <v>1901</v>
      </c>
      <c r="P1646" s="68">
        <v>2</v>
      </c>
      <c r="Q1646" s="95" t="s">
        <v>2204</v>
      </c>
      <c r="R1646" s="123">
        <v>0.65</v>
      </c>
      <c r="S1646" s="347">
        <v>0.7</v>
      </c>
      <c r="T1646" s="95"/>
      <c r="U1646" s="95"/>
      <c r="V1646" s="95"/>
      <c r="W1646" s="95"/>
      <c r="X1646" s="148">
        <v>43312</v>
      </c>
      <c r="Y1646" s="148">
        <v>43320</v>
      </c>
      <c r="Z1646" s="148">
        <v>43341</v>
      </c>
      <c r="AA1646" s="99"/>
      <c r="AB1646" s="99"/>
      <c r="AC1646" s="99" t="s">
        <v>3093</v>
      </c>
      <c r="AD1646" s="274">
        <v>2911668.44</v>
      </c>
      <c r="AE1646" s="113">
        <f t="shared" si="268"/>
        <v>0</v>
      </c>
      <c r="AF1646" s="74">
        <f t="shared" si="269"/>
        <v>0</v>
      </c>
      <c r="AG1646" s="74">
        <f t="shared" si="270"/>
        <v>0</v>
      </c>
      <c r="AH1646" s="74">
        <f t="shared" si="271"/>
        <v>1</v>
      </c>
      <c r="AI1646" s="74">
        <f t="shared" si="272"/>
        <v>0</v>
      </c>
      <c r="AJ1646" s="74">
        <f t="shared" si="273"/>
        <v>0</v>
      </c>
      <c r="AK1646" s="74">
        <f t="shared" si="274"/>
        <v>0</v>
      </c>
      <c r="AL1646" s="74">
        <f t="shared" si="275"/>
        <v>0</v>
      </c>
      <c r="AM1646" s="74">
        <f t="shared" si="276"/>
        <v>1</v>
      </c>
      <c r="AN1646" s="74">
        <f t="shared" si="277"/>
        <v>0</v>
      </c>
      <c r="AP1646" s="318" t="s">
        <v>3548</v>
      </c>
    </row>
    <row r="1647" spans="1:42" ht="31.5" hidden="1">
      <c r="A1647" s="68" t="s">
        <v>526</v>
      </c>
      <c r="B1647" s="69" t="s">
        <v>542</v>
      </c>
      <c r="C1647" s="68">
        <v>304125</v>
      </c>
      <c r="D1647" s="70" t="s">
        <v>2915</v>
      </c>
      <c r="E1647" s="70" t="s">
        <v>544</v>
      </c>
      <c r="F1647" s="71">
        <v>1</v>
      </c>
      <c r="G1647" s="72"/>
      <c r="H1647" s="69">
        <v>1</v>
      </c>
      <c r="I1647" s="80"/>
      <c r="J1647" s="80"/>
      <c r="K1647" s="73"/>
      <c r="L1647" s="73"/>
      <c r="M1647" s="72"/>
      <c r="N1647" s="73">
        <v>1534398.56</v>
      </c>
      <c r="O1647" s="68" t="s">
        <v>1901</v>
      </c>
      <c r="P1647" s="68">
        <v>2</v>
      </c>
      <c r="Q1647" s="95" t="s">
        <v>2204</v>
      </c>
      <c r="R1647" s="123">
        <v>0.75</v>
      </c>
      <c r="S1647" s="347">
        <v>0.89</v>
      </c>
      <c r="T1647" s="95"/>
      <c r="U1647" s="95"/>
      <c r="V1647" s="95"/>
      <c r="W1647" s="95"/>
      <c r="X1647" s="148">
        <v>43312</v>
      </c>
      <c r="Y1647" s="148">
        <v>43320</v>
      </c>
      <c r="Z1647" s="148">
        <v>43341</v>
      </c>
      <c r="AA1647" s="99"/>
      <c r="AB1647" s="99"/>
      <c r="AC1647" s="99" t="s">
        <v>3093</v>
      </c>
      <c r="AD1647" s="274">
        <v>1516689.22</v>
      </c>
      <c r="AE1647" s="113">
        <f t="shared" si="268"/>
        <v>0</v>
      </c>
      <c r="AF1647" s="74">
        <f t="shared" si="269"/>
        <v>0</v>
      </c>
      <c r="AG1647" s="74">
        <f t="shared" si="270"/>
        <v>0</v>
      </c>
      <c r="AH1647" s="74">
        <f t="shared" si="271"/>
        <v>1</v>
      </c>
      <c r="AI1647" s="74">
        <f t="shared" si="272"/>
        <v>0</v>
      </c>
      <c r="AJ1647" s="74">
        <f t="shared" si="273"/>
        <v>0</v>
      </c>
      <c r="AK1647" s="74">
        <f t="shared" si="274"/>
        <v>0</v>
      </c>
      <c r="AL1647" s="74">
        <f t="shared" si="275"/>
        <v>0</v>
      </c>
      <c r="AM1647" s="74">
        <f t="shared" si="276"/>
        <v>1</v>
      </c>
      <c r="AN1647" s="74">
        <f t="shared" si="277"/>
        <v>0</v>
      </c>
      <c r="AP1647" s="318" t="s">
        <v>3548</v>
      </c>
    </row>
    <row r="1648" spans="1:42" ht="15.75" hidden="1">
      <c r="A1648" s="68" t="s">
        <v>526</v>
      </c>
      <c r="B1648" s="69" t="s">
        <v>565</v>
      </c>
      <c r="C1648" s="68">
        <v>304065</v>
      </c>
      <c r="D1648" s="70" t="s">
        <v>688</v>
      </c>
      <c r="E1648" s="70" t="s">
        <v>567</v>
      </c>
      <c r="F1648" s="71">
        <v>2</v>
      </c>
      <c r="G1648" s="72"/>
      <c r="H1648" s="69">
        <v>1</v>
      </c>
      <c r="I1648" s="80"/>
      <c r="J1648" s="80"/>
      <c r="K1648" s="73"/>
      <c r="L1648" s="73"/>
      <c r="M1648" s="72"/>
      <c r="N1648" s="73">
        <v>3640724.85</v>
      </c>
      <c r="O1648" s="68" t="s">
        <v>1901</v>
      </c>
      <c r="P1648" s="68">
        <v>2</v>
      </c>
      <c r="Q1648" s="95" t="s">
        <v>2378</v>
      </c>
      <c r="R1648" s="123">
        <v>1</v>
      </c>
      <c r="S1648" s="123">
        <v>1</v>
      </c>
      <c r="T1648" s="96">
        <v>43409</v>
      </c>
      <c r="U1648" s="95"/>
      <c r="V1648" s="95"/>
      <c r="W1648" s="95" t="s">
        <v>2175</v>
      </c>
      <c r="X1648" s="266">
        <v>43218</v>
      </c>
      <c r="Y1648" s="266">
        <v>43235</v>
      </c>
      <c r="Z1648" s="266">
        <v>43256</v>
      </c>
      <c r="AA1648" s="266">
        <v>43271</v>
      </c>
      <c r="AB1648" s="266">
        <v>43279</v>
      </c>
      <c r="AC1648" s="267" t="s">
        <v>2916</v>
      </c>
      <c r="AD1648" s="268">
        <v>3602767.26</v>
      </c>
      <c r="AE1648" s="113">
        <f t="shared" si="268"/>
        <v>0</v>
      </c>
      <c r="AF1648" s="74">
        <f t="shared" si="269"/>
        <v>0</v>
      </c>
      <c r="AG1648" s="74">
        <f t="shared" si="270"/>
        <v>0</v>
      </c>
      <c r="AH1648" s="74">
        <f t="shared" si="271"/>
        <v>0</v>
      </c>
      <c r="AI1648" s="74">
        <f t="shared" si="272"/>
        <v>1</v>
      </c>
      <c r="AJ1648" s="74">
        <f t="shared" si="273"/>
        <v>0</v>
      </c>
      <c r="AK1648" s="74">
        <f t="shared" si="274"/>
        <v>0</v>
      </c>
      <c r="AL1648" s="74">
        <f t="shared" si="275"/>
        <v>0</v>
      </c>
      <c r="AM1648" s="74">
        <f t="shared" si="276"/>
        <v>0</v>
      </c>
      <c r="AN1648" s="74">
        <f t="shared" si="277"/>
        <v>1</v>
      </c>
      <c r="AP1648" s="318" t="s">
        <v>3548</v>
      </c>
    </row>
    <row r="1649" spans="1:42" ht="31.5" hidden="1">
      <c r="A1649" s="68" t="s">
        <v>526</v>
      </c>
      <c r="B1649" s="69" t="s">
        <v>2917</v>
      </c>
      <c r="C1649" s="68">
        <v>304136</v>
      </c>
      <c r="D1649" s="70" t="s">
        <v>2918</v>
      </c>
      <c r="E1649" s="70" t="s">
        <v>2919</v>
      </c>
      <c r="F1649" s="71">
        <v>1</v>
      </c>
      <c r="G1649" s="72"/>
      <c r="H1649" s="69">
        <v>1</v>
      </c>
      <c r="I1649" s="80"/>
      <c r="J1649" s="80"/>
      <c r="K1649" s="73"/>
      <c r="L1649" s="73"/>
      <c r="M1649" s="72"/>
      <c r="N1649" s="73">
        <v>1235494.03</v>
      </c>
      <c r="O1649" s="68" t="s">
        <v>1901</v>
      </c>
      <c r="P1649" s="68">
        <v>2</v>
      </c>
      <c r="Q1649" s="95" t="s">
        <v>2204</v>
      </c>
      <c r="R1649" s="123">
        <v>0.9</v>
      </c>
      <c r="S1649" s="123">
        <v>0.9</v>
      </c>
      <c r="T1649" s="96">
        <v>43409</v>
      </c>
      <c r="U1649" s="95"/>
      <c r="V1649" s="95"/>
      <c r="W1649" s="95"/>
      <c r="X1649" s="267"/>
      <c r="Y1649" s="266">
        <v>43248</v>
      </c>
      <c r="Z1649" s="266">
        <v>43254</v>
      </c>
      <c r="AA1649" s="266">
        <v>43308</v>
      </c>
      <c r="AB1649" s="267"/>
      <c r="AC1649" s="267"/>
      <c r="AD1649" s="267"/>
      <c r="AE1649" s="113">
        <f t="shared" si="268"/>
        <v>0</v>
      </c>
      <c r="AF1649" s="74">
        <f t="shared" si="269"/>
        <v>0</v>
      </c>
      <c r="AG1649" s="74">
        <f t="shared" si="270"/>
        <v>0</v>
      </c>
      <c r="AH1649" s="74">
        <f t="shared" si="271"/>
        <v>1</v>
      </c>
      <c r="AI1649" s="74">
        <f t="shared" si="272"/>
        <v>0</v>
      </c>
      <c r="AJ1649" s="74">
        <f t="shared" si="273"/>
        <v>0</v>
      </c>
      <c r="AK1649" s="74">
        <f t="shared" si="274"/>
        <v>0</v>
      </c>
      <c r="AL1649" s="74">
        <f t="shared" si="275"/>
        <v>0</v>
      </c>
      <c r="AM1649" s="74">
        <f t="shared" si="276"/>
        <v>1</v>
      </c>
      <c r="AN1649" s="74">
        <f t="shared" si="277"/>
        <v>0</v>
      </c>
      <c r="AP1649" s="318" t="s">
        <v>3548</v>
      </c>
    </row>
    <row r="1650" spans="1:42" ht="15.75" hidden="1">
      <c r="A1650" s="68" t="s">
        <v>526</v>
      </c>
      <c r="B1650" s="69" t="s">
        <v>2917</v>
      </c>
      <c r="C1650" s="68">
        <v>315502</v>
      </c>
      <c r="D1650" s="70" t="s">
        <v>2920</v>
      </c>
      <c r="E1650" s="70" t="s">
        <v>2919</v>
      </c>
      <c r="F1650" s="71">
        <v>1</v>
      </c>
      <c r="G1650" s="72"/>
      <c r="H1650" s="69">
        <v>1</v>
      </c>
      <c r="I1650" s="80"/>
      <c r="J1650" s="80"/>
      <c r="K1650" s="73"/>
      <c r="L1650" s="73"/>
      <c r="M1650" s="72"/>
      <c r="N1650" s="73">
        <v>1335344.6000000001</v>
      </c>
      <c r="O1650" s="68" t="s">
        <v>1901</v>
      </c>
      <c r="P1650" s="68">
        <v>2</v>
      </c>
      <c r="Q1650" s="95" t="s">
        <v>2204</v>
      </c>
      <c r="R1650" s="123">
        <v>0.9</v>
      </c>
      <c r="S1650" s="123">
        <v>0.9</v>
      </c>
      <c r="T1650" s="96">
        <v>43409</v>
      </c>
      <c r="U1650" s="95"/>
      <c r="V1650" s="95"/>
      <c r="W1650" s="95"/>
      <c r="X1650" s="267"/>
      <c r="Y1650" s="266">
        <v>43248</v>
      </c>
      <c r="Z1650" s="266">
        <v>43254</v>
      </c>
      <c r="AA1650" s="266">
        <v>43308</v>
      </c>
      <c r="AB1650" s="267"/>
      <c r="AC1650" s="267"/>
      <c r="AD1650" s="267"/>
      <c r="AE1650" s="113">
        <f t="shared" si="268"/>
        <v>0</v>
      </c>
      <c r="AF1650" s="74">
        <f t="shared" si="269"/>
        <v>0</v>
      </c>
      <c r="AG1650" s="74">
        <f t="shared" si="270"/>
        <v>0</v>
      </c>
      <c r="AH1650" s="74">
        <f t="shared" si="271"/>
        <v>1</v>
      </c>
      <c r="AI1650" s="74">
        <f t="shared" si="272"/>
        <v>0</v>
      </c>
      <c r="AJ1650" s="74">
        <f t="shared" si="273"/>
        <v>0</v>
      </c>
      <c r="AK1650" s="74">
        <f t="shared" si="274"/>
        <v>0</v>
      </c>
      <c r="AL1650" s="74">
        <f t="shared" si="275"/>
        <v>0</v>
      </c>
      <c r="AM1650" s="74">
        <f t="shared" si="276"/>
        <v>1</v>
      </c>
      <c r="AN1650" s="74">
        <f t="shared" si="277"/>
        <v>0</v>
      </c>
      <c r="AP1650" s="318" t="s">
        <v>3548</v>
      </c>
    </row>
    <row r="1651" spans="1:42" ht="15.75" hidden="1">
      <c r="A1651" s="68" t="s">
        <v>526</v>
      </c>
      <c r="B1651" s="69" t="s">
        <v>2921</v>
      </c>
      <c r="C1651" s="68">
        <v>304012</v>
      </c>
      <c r="D1651" s="70" t="s">
        <v>2922</v>
      </c>
      <c r="E1651" s="70" t="s">
        <v>2923</v>
      </c>
      <c r="F1651" s="71">
        <v>1</v>
      </c>
      <c r="G1651" s="72"/>
      <c r="H1651" s="69">
        <v>1</v>
      </c>
      <c r="I1651" s="80"/>
      <c r="J1651" s="80"/>
      <c r="K1651" s="73"/>
      <c r="L1651" s="73"/>
      <c r="M1651" s="72"/>
      <c r="N1651" s="73">
        <v>1575318.14</v>
      </c>
      <c r="O1651" s="68" t="s">
        <v>1901</v>
      </c>
      <c r="P1651" s="68">
        <v>2</v>
      </c>
      <c r="Q1651" s="95" t="s">
        <v>2204</v>
      </c>
      <c r="R1651" s="123">
        <v>0.2</v>
      </c>
      <c r="S1651" s="123">
        <v>0.25</v>
      </c>
      <c r="T1651" s="148">
        <v>43447</v>
      </c>
      <c r="U1651" s="99"/>
      <c r="V1651" s="95"/>
      <c r="W1651" s="95"/>
      <c r="X1651" s="148">
        <v>43259</v>
      </c>
      <c r="Y1651" s="148">
        <v>43269</v>
      </c>
      <c r="Z1651" s="148">
        <v>43284</v>
      </c>
      <c r="AA1651" s="148">
        <v>43292</v>
      </c>
      <c r="AB1651" s="148">
        <v>43299</v>
      </c>
      <c r="AC1651" s="99" t="s">
        <v>2924</v>
      </c>
      <c r="AD1651" s="269">
        <v>1550017.52</v>
      </c>
      <c r="AE1651" s="113">
        <f t="shared" si="268"/>
        <v>0</v>
      </c>
      <c r="AF1651" s="74">
        <f t="shared" si="269"/>
        <v>0</v>
      </c>
      <c r="AG1651" s="74">
        <f t="shared" si="270"/>
        <v>0</v>
      </c>
      <c r="AH1651" s="74">
        <f t="shared" si="271"/>
        <v>1</v>
      </c>
      <c r="AI1651" s="74">
        <f t="shared" si="272"/>
        <v>0</v>
      </c>
      <c r="AJ1651" s="74">
        <f t="shared" si="273"/>
        <v>0</v>
      </c>
      <c r="AK1651" s="74">
        <f t="shared" si="274"/>
        <v>0</v>
      </c>
      <c r="AL1651" s="74">
        <f t="shared" si="275"/>
        <v>0</v>
      </c>
      <c r="AM1651" s="74">
        <f t="shared" si="276"/>
        <v>1</v>
      </c>
      <c r="AN1651" s="74">
        <f t="shared" si="277"/>
        <v>0</v>
      </c>
      <c r="AP1651" s="318" t="s">
        <v>3548</v>
      </c>
    </row>
    <row r="1652" spans="1:42" ht="15.75" hidden="1">
      <c r="A1652" s="68" t="s">
        <v>526</v>
      </c>
      <c r="B1652" s="69" t="s">
        <v>2921</v>
      </c>
      <c r="C1652" s="68">
        <v>304018</v>
      </c>
      <c r="D1652" s="70" t="s">
        <v>2925</v>
      </c>
      <c r="E1652" s="70" t="s">
        <v>2926</v>
      </c>
      <c r="F1652" s="71">
        <v>2</v>
      </c>
      <c r="G1652" s="72"/>
      <c r="H1652" s="69">
        <v>1</v>
      </c>
      <c r="I1652" s="80"/>
      <c r="J1652" s="80"/>
      <c r="K1652" s="73"/>
      <c r="L1652" s="73"/>
      <c r="M1652" s="72"/>
      <c r="N1652" s="73">
        <v>2290379.34</v>
      </c>
      <c r="O1652" s="68" t="s">
        <v>1901</v>
      </c>
      <c r="P1652" s="68">
        <v>2</v>
      </c>
      <c r="Q1652" s="95" t="s">
        <v>2204</v>
      </c>
      <c r="R1652" s="123">
        <v>0.2</v>
      </c>
      <c r="S1652" s="123">
        <v>0.2</v>
      </c>
      <c r="T1652" s="148">
        <v>43447</v>
      </c>
      <c r="U1652" s="99"/>
      <c r="V1652" s="95"/>
      <c r="W1652" s="95"/>
      <c r="X1652" s="148">
        <v>43259</v>
      </c>
      <c r="Y1652" s="148">
        <v>43269</v>
      </c>
      <c r="Z1652" s="148">
        <v>43284</v>
      </c>
      <c r="AA1652" s="148">
        <v>43292</v>
      </c>
      <c r="AB1652" s="148">
        <v>43299</v>
      </c>
      <c r="AC1652" s="99" t="s">
        <v>2924</v>
      </c>
      <c r="AD1652" s="269">
        <v>2233156.5699999998</v>
      </c>
      <c r="AE1652" s="113">
        <f t="shared" si="268"/>
        <v>0</v>
      </c>
      <c r="AF1652" s="74">
        <f t="shared" si="269"/>
        <v>0</v>
      </c>
      <c r="AG1652" s="74">
        <f t="shared" si="270"/>
        <v>0</v>
      </c>
      <c r="AH1652" s="74">
        <f t="shared" si="271"/>
        <v>1</v>
      </c>
      <c r="AI1652" s="74">
        <f t="shared" si="272"/>
        <v>0</v>
      </c>
      <c r="AJ1652" s="74">
        <f t="shared" si="273"/>
        <v>0</v>
      </c>
      <c r="AK1652" s="74">
        <f t="shared" si="274"/>
        <v>0</v>
      </c>
      <c r="AL1652" s="74">
        <f t="shared" si="275"/>
        <v>0</v>
      </c>
      <c r="AM1652" s="74">
        <f t="shared" si="276"/>
        <v>1</v>
      </c>
      <c r="AN1652" s="74">
        <f t="shared" si="277"/>
        <v>0</v>
      </c>
      <c r="AP1652" s="318" t="s">
        <v>3548</v>
      </c>
    </row>
    <row r="1653" spans="1:42" ht="45" hidden="1">
      <c r="A1653" s="68" t="s">
        <v>526</v>
      </c>
      <c r="B1653" s="69" t="s">
        <v>2927</v>
      </c>
      <c r="C1653" s="68">
        <v>304024</v>
      </c>
      <c r="D1653" s="70" t="s">
        <v>2928</v>
      </c>
      <c r="E1653" s="70" t="s">
        <v>2929</v>
      </c>
      <c r="F1653" s="71">
        <v>1</v>
      </c>
      <c r="G1653" s="72"/>
      <c r="H1653" s="69">
        <v>1</v>
      </c>
      <c r="I1653" s="80"/>
      <c r="J1653" s="80"/>
      <c r="K1653" s="73"/>
      <c r="L1653" s="73"/>
      <c r="M1653" s="72"/>
      <c r="N1653" s="73">
        <v>2803883.95</v>
      </c>
      <c r="O1653" s="68" t="s">
        <v>1901</v>
      </c>
      <c r="P1653" s="68">
        <v>2</v>
      </c>
      <c r="Q1653" s="95" t="s">
        <v>2378</v>
      </c>
      <c r="R1653" s="123">
        <v>1</v>
      </c>
      <c r="S1653" s="123">
        <v>1</v>
      </c>
      <c r="T1653" s="96">
        <v>43439</v>
      </c>
      <c r="U1653" s="95"/>
      <c r="V1653" s="95"/>
      <c r="W1653" s="95" t="s">
        <v>2930</v>
      </c>
      <c r="X1653" s="270">
        <v>43217</v>
      </c>
      <c r="Y1653" s="270"/>
      <c r="Z1653" s="270">
        <v>43230</v>
      </c>
      <c r="AA1653" s="270">
        <v>43259</v>
      </c>
      <c r="AB1653" s="270">
        <v>43312</v>
      </c>
      <c r="AC1653" s="271" t="s">
        <v>2931</v>
      </c>
      <c r="AD1653" s="272">
        <v>2786248.77</v>
      </c>
      <c r="AE1653" s="113">
        <f t="shared" si="268"/>
        <v>0</v>
      </c>
      <c r="AF1653" s="74">
        <f t="shared" si="269"/>
        <v>0</v>
      </c>
      <c r="AG1653" s="74">
        <f t="shared" si="270"/>
        <v>0</v>
      </c>
      <c r="AH1653" s="74">
        <f t="shared" si="271"/>
        <v>0</v>
      </c>
      <c r="AI1653" s="74">
        <f t="shared" si="272"/>
        <v>1</v>
      </c>
      <c r="AJ1653" s="74">
        <f t="shared" si="273"/>
        <v>0</v>
      </c>
      <c r="AK1653" s="74">
        <f t="shared" si="274"/>
        <v>0</v>
      </c>
      <c r="AL1653" s="74">
        <f t="shared" si="275"/>
        <v>0</v>
      </c>
      <c r="AM1653" s="74">
        <f t="shared" si="276"/>
        <v>0</v>
      </c>
      <c r="AN1653" s="74">
        <f t="shared" si="277"/>
        <v>1</v>
      </c>
      <c r="AP1653" s="318" t="s">
        <v>3548</v>
      </c>
    </row>
    <row r="1654" spans="1:42" ht="45" hidden="1">
      <c r="A1654" s="68" t="s">
        <v>526</v>
      </c>
      <c r="B1654" s="69" t="s">
        <v>2927</v>
      </c>
      <c r="C1654" s="68">
        <v>304037</v>
      </c>
      <c r="D1654" s="70" t="s">
        <v>2932</v>
      </c>
      <c r="E1654" s="70" t="s">
        <v>2933</v>
      </c>
      <c r="F1654" s="71">
        <v>1</v>
      </c>
      <c r="G1654" s="72"/>
      <c r="H1654" s="69">
        <v>1</v>
      </c>
      <c r="I1654" s="80"/>
      <c r="J1654" s="80"/>
      <c r="K1654" s="73"/>
      <c r="L1654" s="73"/>
      <c r="M1654" s="72"/>
      <c r="N1654" s="73">
        <v>1149848.54</v>
      </c>
      <c r="O1654" s="68" t="s">
        <v>1901</v>
      </c>
      <c r="P1654" s="68">
        <v>2</v>
      </c>
      <c r="Q1654" s="95" t="s">
        <v>2378</v>
      </c>
      <c r="R1654" s="123">
        <v>1</v>
      </c>
      <c r="S1654" s="123">
        <v>1</v>
      </c>
      <c r="T1654" s="96">
        <v>43439</v>
      </c>
      <c r="U1654" s="95"/>
      <c r="V1654" s="95"/>
      <c r="W1654" s="270" t="s">
        <v>2934</v>
      </c>
      <c r="X1654" s="270">
        <v>43217</v>
      </c>
      <c r="Y1654" s="270"/>
      <c r="Z1654" s="270">
        <v>43230</v>
      </c>
      <c r="AA1654" s="270">
        <v>43259</v>
      </c>
      <c r="AB1654" s="270">
        <v>43312</v>
      </c>
      <c r="AC1654" s="271" t="s">
        <v>2931</v>
      </c>
      <c r="AD1654" s="272">
        <v>1140754.8400000001</v>
      </c>
      <c r="AE1654" s="113">
        <f t="shared" si="268"/>
        <v>0</v>
      </c>
      <c r="AF1654" s="74">
        <f t="shared" si="269"/>
        <v>0</v>
      </c>
      <c r="AG1654" s="74">
        <f t="shared" si="270"/>
        <v>0</v>
      </c>
      <c r="AH1654" s="74">
        <f t="shared" si="271"/>
        <v>0</v>
      </c>
      <c r="AI1654" s="74">
        <f t="shared" si="272"/>
        <v>1</v>
      </c>
      <c r="AJ1654" s="74">
        <f t="shared" si="273"/>
        <v>0</v>
      </c>
      <c r="AK1654" s="74">
        <f t="shared" si="274"/>
        <v>0</v>
      </c>
      <c r="AL1654" s="74">
        <f t="shared" si="275"/>
        <v>0</v>
      </c>
      <c r="AM1654" s="74">
        <f t="shared" si="276"/>
        <v>0</v>
      </c>
      <c r="AN1654" s="74">
        <f t="shared" si="277"/>
        <v>1</v>
      </c>
      <c r="AP1654" s="318" t="s">
        <v>3548</v>
      </c>
    </row>
    <row r="1655" spans="1:42" ht="60" hidden="1">
      <c r="A1655" s="68" t="s">
        <v>526</v>
      </c>
      <c r="B1655" s="69" t="s">
        <v>2927</v>
      </c>
      <c r="C1655" s="68">
        <v>315207</v>
      </c>
      <c r="D1655" s="70" t="s">
        <v>2935</v>
      </c>
      <c r="E1655" s="70" t="s">
        <v>2936</v>
      </c>
      <c r="F1655" s="71">
        <v>1</v>
      </c>
      <c r="G1655" s="72"/>
      <c r="H1655" s="69">
        <v>1</v>
      </c>
      <c r="I1655" s="80"/>
      <c r="J1655" s="80"/>
      <c r="K1655" s="73"/>
      <c r="L1655" s="73"/>
      <c r="M1655" s="72"/>
      <c r="N1655" s="73">
        <v>3088427.99</v>
      </c>
      <c r="O1655" s="68" t="s">
        <v>1901</v>
      </c>
      <c r="P1655" s="68">
        <v>2</v>
      </c>
      <c r="Q1655" s="95" t="s">
        <v>2378</v>
      </c>
      <c r="R1655" s="123">
        <v>1</v>
      </c>
      <c r="S1655" s="123">
        <v>1</v>
      </c>
      <c r="T1655" s="96">
        <v>43439</v>
      </c>
      <c r="U1655" s="95"/>
      <c r="V1655" s="95"/>
      <c r="W1655" s="270" t="s">
        <v>1951</v>
      </c>
      <c r="X1655" s="270">
        <v>43217</v>
      </c>
      <c r="Y1655" s="270"/>
      <c r="Z1655" s="270">
        <v>43230</v>
      </c>
      <c r="AA1655" s="270">
        <v>43259</v>
      </c>
      <c r="AB1655" s="270">
        <v>43315</v>
      </c>
      <c r="AC1655" s="271" t="s">
        <v>2937</v>
      </c>
      <c r="AD1655" s="272">
        <v>3059883.65</v>
      </c>
      <c r="AE1655" s="113">
        <f t="shared" si="268"/>
        <v>0</v>
      </c>
      <c r="AF1655" s="74">
        <f t="shared" si="269"/>
        <v>0</v>
      </c>
      <c r="AG1655" s="74">
        <f t="shared" si="270"/>
        <v>0</v>
      </c>
      <c r="AH1655" s="74">
        <f t="shared" si="271"/>
        <v>0</v>
      </c>
      <c r="AI1655" s="74">
        <f t="shared" si="272"/>
        <v>1</v>
      </c>
      <c r="AJ1655" s="74">
        <f t="shared" si="273"/>
        <v>0</v>
      </c>
      <c r="AK1655" s="74">
        <f t="shared" si="274"/>
        <v>0</v>
      </c>
      <c r="AL1655" s="74">
        <f t="shared" si="275"/>
        <v>0</v>
      </c>
      <c r="AM1655" s="74">
        <f t="shared" si="276"/>
        <v>0</v>
      </c>
      <c r="AN1655" s="74">
        <f t="shared" si="277"/>
        <v>1</v>
      </c>
      <c r="AP1655" s="318" t="s">
        <v>3548</v>
      </c>
    </row>
    <row r="1656" spans="1:42" ht="15.75" hidden="1">
      <c r="A1656" s="68" t="s">
        <v>526</v>
      </c>
      <c r="B1656" s="69" t="s">
        <v>2938</v>
      </c>
      <c r="C1656" s="68">
        <v>304169</v>
      </c>
      <c r="D1656" s="70" t="s">
        <v>2939</v>
      </c>
      <c r="E1656" s="70" t="s">
        <v>2940</v>
      </c>
      <c r="F1656" s="71">
        <v>2</v>
      </c>
      <c r="G1656" s="72"/>
      <c r="H1656" s="69">
        <v>1</v>
      </c>
      <c r="I1656" s="80"/>
      <c r="J1656" s="80"/>
      <c r="K1656" s="73"/>
      <c r="L1656" s="73"/>
      <c r="M1656" s="72"/>
      <c r="N1656" s="73">
        <v>2548844.06</v>
      </c>
      <c r="O1656" s="68" t="s">
        <v>1901</v>
      </c>
      <c r="P1656" s="68">
        <v>2</v>
      </c>
      <c r="Q1656" s="95" t="s">
        <v>2378</v>
      </c>
      <c r="R1656" s="123">
        <v>1</v>
      </c>
      <c r="S1656" s="123">
        <v>1</v>
      </c>
      <c r="T1656" s="95"/>
      <c r="U1656" s="95"/>
      <c r="V1656" s="95"/>
      <c r="W1656" s="267" t="s">
        <v>2941</v>
      </c>
      <c r="X1656" s="273">
        <v>43328</v>
      </c>
      <c r="Y1656" s="267" t="s">
        <v>2942</v>
      </c>
      <c r="Z1656" s="273">
        <v>43334</v>
      </c>
      <c r="AA1656" s="267"/>
      <c r="AB1656" s="267"/>
      <c r="AC1656" s="267" t="s">
        <v>2943</v>
      </c>
      <c r="AD1656" s="267"/>
      <c r="AE1656" s="113">
        <f t="shared" si="268"/>
        <v>0</v>
      </c>
      <c r="AF1656" s="74">
        <f t="shared" si="269"/>
        <v>0</v>
      </c>
      <c r="AG1656" s="74">
        <f t="shared" si="270"/>
        <v>0</v>
      </c>
      <c r="AH1656" s="74">
        <f t="shared" si="271"/>
        <v>0</v>
      </c>
      <c r="AI1656" s="74">
        <f t="shared" si="272"/>
        <v>1</v>
      </c>
      <c r="AJ1656" s="74">
        <f t="shared" si="273"/>
        <v>0</v>
      </c>
      <c r="AK1656" s="74">
        <f t="shared" si="274"/>
        <v>0</v>
      </c>
      <c r="AL1656" s="74">
        <f t="shared" si="275"/>
        <v>0</v>
      </c>
      <c r="AM1656" s="74">
        <f t="shared" si="276"/>
        <v>0</v>
      </c>
      <c r="AN1656" s="74">
        <f t="shared" si="277"/>
        <v>1</v>
      </c>
      <c r="AP1656" s="318" t="s">
        <v>3548</v>
      </c>
    </row>
    <row r="1657" spans="1:42" ht="15.75" hidden="1">
      <c r="A1657" s="68" t="s">
        <v>526</v>
      </c>
      <c r="B1657" s="69" t="s">
        <v>2944</v>
      </c>
      <c r="C1657" s="68">
        <v>304041</v>
      </c>
      <c r="D1657" s="70" t="s">
        <v>2945</v>
      </c>
      <c r="E1657" s="70" t="s">
        <v>2946</v>
      </c>
      <c r="F1657" s="71">
        <v>2</v>
      </c>
      <c r="G1657" s="72"/>
      <c r="H1657" s="69">
        <v>1</v>
      </c>
      <c r="I1657" s="80"/>
      <c r="J1657" s="80"/>
      <c r="K1657" s="73"/>
      <c r="L1657" s="73"/>
      <c r="M1657" s="72"/>
      <c r="N1657" s="73">
        <v>2506678.54</v>
      </c>
      <c r="O1657" s="68" t="s">
        <v>1901</v>
      </c>
      <c r="P1657" s="68">
        <v>2</v>
      </c>
      <c r="Q1657" s="95" t="s">
        <v>2204</v>
      </c>
      <c r="R1657" s="123">
        <v>0.8</v>
      </c>
      <c r="S1657" s="123">
        <v>0.8</v>
      </c>
      <c r="T1657" s="95"/>
      <c r="U1657" s="95"/>
      <c r="V1657" s="95"/>
      <c r="W1657" s="95"/>
      <c r="X1657" s="266">
        <v>43319</v>
      </c>
      <c r="Y1657" s="266">
        <v>43332</v>
      </c>
      <c r="Z1657" s="266">
        <v>43348</v>
      </c>
      <c r="AA1657" s="266">
        <v>43351</v>
      </c>
      <c r="AB1657" s="266">
        <v>43356</v>
      </c>
      <c r="AC1657" s="267"/>
      <c r="AD1657" s="267"/>
      <c r="AE1657" s="113">
        <f t="shared" si="268"/>
        <v>0</v>
      </c>
      <c r="AF1657" s="74">
        <f t="shared" si="269"/>
        <v>0</v>
      </c>
      <c r="AG1657" s="74">
        <f t="shared" si="270"/>
        <v>0</v>
      </c>
      <c r="AH1657" s="74">
        <f t="shared" si="271"/>
        <v>1</v>
      </c>
      <c r="AI1657" s="74">
        <f t="shared" si="272"/>
        <v>0</v>
      </c>
      <c r="AJ1657" s="74">
        <f t="shared" si="273"/>
        <v>0</v>
      </c>
      <c r="AK1657" s="74">
        <f t="shared" si="274"/>
        <v>0</v>
      </c>
      <c r="AL1657" s="74">
        <f t="shared" si="275"/>
        <v>0</v>
      </c>
      <c r="AM1657" s="74">
        <f t="shared" si="276"/>
        <v>1</v>
      </c>
      <c r="AN1657" s="74">
        <f t="shared" si="277"/>
        <v>0</v>
      </c>
      <c r="AP1657" s="318" t="s">
        <v>3548</v>
      </c>
    </row>
    <row r="1658" spans="1:42" ht="15.75" hidden="1">
      <c r="A1658" s="68" t="s">
        <v>526</v>
      </c>
      <c r="B1658" s="69" t="s">
        <v>2947</v>
      </c>
      <c r="C1658" s="68"/>
      <c r="D1658" s="70" t="s">
        <v>2948</v>
      </c>
      <c r="E1658" s="70" t="s">
        <v>2949</v>
      </c>
      <c r="F1658" s="71">
        <v>4</v>
      </c>
      <c r="G1658" s="72"/>
      <c r="H1658" s="69">
        <v>1</v>
      </c>
      <c r="I1658" s="80"/>
      <c r="J1658" s="80"/>
      <c r="K1658" s="73"/>
      <c r="L1658" s="73"/>
      <c r="M1658" s="72"/>
      <c r="N1658" s="73">
        <v>4667328.3</v>
      </c>
      <c r="O1658" s="68" t="s">
        <v>1901</v>
      </c>
      <c r="P1658" s="68">
        <v>2</v>
      </c>
      <c r="Q1658" s="95" t="s">
        <v>2204</v>
      </c>
      <c r="R1658" s="123">
        <v>0.5</v>
      </c>
      <c r="S1658" s="123">
        <v>0.85</v>
      </c>
      <c r="T1658" s="95"/>
      <c r="U1658" s="95"/>
      <c r="V1658" s="95"/>
      <c r="W1658" s="95"/>
      <c r="X1658" s="204">
        <v>43259</v>
      </c>
      <c r="Y1658" s="204">
        <v>43265</v>
      </c>
      <c r="Z1658" s="204">
        <v>43283</v>
      </c>
      <c r="AA1658" s="204">
        <v>43291</v>
      </c>
      <c r="AB1658" s="204">
        <v>43319</v>
      </c>
      <c r="AC1658" s="95"/>
      <c r="AD1658" s="274">
        <v>4638510.6100000003</v>
      </c>
      <c r="AE1658" s="113">
        <f t="shared" si="268"/>
        <v>0</v>
      </c>
      <c r="AF1658" s="74">
        <f t="shared" si="269"/>
        <v>0</v>
      </c>
      <c r="AG1658" s="74">
        <f t="shared" si="270"/>
        <v>0</v>
      </c>
      <c r="AH1658" s="74">
        <f t="shared" si="271"/>
        <v>1</v>
      </c>
      <c r="AI1658" s="74">
        <f t="shared" si="272"/>
        <v>0</v>
      </c>
      <c r="AJ1658" s="74">
        <f t="shared" si="273"/>
        <v>0</v>
      </c>
      <c r="AK1658" s="74">
        <f t="shared" si="274"/>
        <v>0</v>
      </c>
      <c r="AL1658" s="74">
        <f t="shared" si="275"/>
        <v>0</v>
      </c>
      <c r="AM1658" s="74">
        <f t="shared" si="276"/>
        <v>1</v>
      </c>
      <c r="AN1658" s="74">
        <f t="shared" si="277"/>
        <v>0</v>
      </c>
      <c r="AO1658" t="s">
        <v>3545</v>
      </c>
      <c r="AP1658" s="318" t="s">
        <v>3548</v>
      </c>
    </row>
    <row r="1659" spans="1:42" ht="15.75" hidden="1">
      <c r="A1659" s="68" t="s">
        <v>598</v>
      </c>
      <c r="B1659" s="69" t="s">
        <v>599</v>
      </c>
      <c r="C1659" s="68">
        <v>304205</v>
      </c>
      <c r="D1659" s="70" t="s">
        <v>2950</v>
      </c>
      <c r="E1659" s="70" t="s">
        <v>622</v>
      </c>
      <c r="F1659" s="71">
        <v>2</v>
      </c>
      <c r="G1659" s="72"/>
      <c r="H1659" s="69">
        <v>1</v>
      </c>
      <c r="I1659" s="80"/>
      <c r="J1659" s="80"/>
      <c r="K1659" s="73"/>
      <c r="L1659" s="73"/>
      <c r="M1659" s="72"/>
      <c r="N1659" s="73">
        <v>4870283.68</v>
      </c>
      <c r="O1659" s="68" t="s">
        <v>1901</v>
      </c>
      <c r="P1659" s="68">
        <v>2</v>
      </c>
      <c r="Q1659" s="95" t="s">
        <v>2204</v>
      </c>
      <c r="R1659" s="347">
        <v>0.95</v>
      </c>
      <c r="S1659" s="100">
        <v>0.98</v>
      </c>
      <c r="T1659" s="95"/>
      <c r="U1659" s="95"/>
      <c r="V1659" s="95"/>
      <c r="W1659" s="95"/>
      <c r="X1659" s="95"/>
      <c r="Y1659" s="95"/>
      <c r="Z1659" s="95"/>
      <c r="AA1659" s="95"/>
      <c r="AB1659" s="95"/>
      <c r="AC1659" s="95"/>
      <c r="AD1659" s="95"/>
      <c r="AE1659" s="113">
        <f t="shared" si="268"/>
        <v>0</v>
      </c>
      <c r="AF1659" s="74">
        <f t="shared" si="269"/>
        <v>0</v>
      </c>
      <c r="AG1659" s="74">
        <f t="shared" si="270"/>
        <v>0</v>
      </c>
      <c r="AH1659" s="74">
        <f t="shared" si="271"/>
        <v>1</v>
      </c>
      <c r="AI1659" s="74">
        <f t="shared" si="272"/>
        <v>0</v>
      </c>
      <c r="AJ1659" s="74">
        <f t="shared" si="273"/>
        <v>0</v>
      </c>
      <c r="AK1659" s="74">
        <f t="shared" si="274"/>
        <v>0</v>
      </c>
      <c r="AL1659" s="74">
        <f t="shared" si="275"/>
        <v>0</v>
      </c>
      <c r="AM1659" s="74">
        <f t="shared" si="276"/>
        <v>1</v>
      </c>
      <c r="AN1659" s="74">
        <f t="shared" si="277"/>
        <v>0</v>
      </c>
      <c r="AP1659" s="359" t="s">
        <v>3548</v>
      </c>
    </row>
    <row r="1660" spans="1:42" ht="15.75" hidden="1">
      <c r="A1660" s="68" t="s">
        <v>598</v>
      </c>
      <c r="B1660" s="69" t="s">
        <v>599</v>
      </c>
      <c r="C1660" s="68">
        <v>304175</v>
      </c>
      <c r="D1660" s="70" t="s">
        <v>2951</v>
      </c>
      <c r="E1660" s="70" t="s">
        <v>626</v>
      </c>
      <c r="F1660" s="71">
        <v>2</v>
      </c>
      <c r="G1660" s="72"/>
      <c r="H1660" s="69">
        <v>1</v>
      </c>
      <c r="I1660" s="80"/>
      <c r="J1660" s="80"/>
      <c r="K1660" s="73"/>
      <c r="L1660" s="73"/>
      <c r="M1660" s="72"/>
      <c r="N1660" s="73">
        <v>1488006.88</v>
      </c>
      <c r="O1660" s="68" t="s">
        <v>1901</v>
      </c>
      <c r="P1660" s="68">
        <v>2</v>
      </c>
      <c r="Q1660" s="95" t="s">
        <v>2170</v>
      </c>
      <c r="R1660" s="347">
        <v>0.99</v>
      </c>
      <c r="S1660" s="100">
        <v>1</v>
      </c>
      <c r="T1660" s="95"/>
      <c r="U1660" s="95"/>
      <c r="V1660" s="95"/>
      <c r="W1660" s="95"/>
      <c r="X1660" s="95"/>
      <c r="Y1660" s="95"/>
      <c r="Z1660" s="95"/>
      <c r="AA1660" s="95"/>
      <c r="AB1660" s="95"/>
      <c r="AC1660" s="95"/>
      <c r="AD1660" s="95"/>
      <c r="AE1660" s="113">
        <f t="shared" si="268"/>
        <v>0</v>
      </c>
      <c r="AF1660" s="74">
        <f t="shared" si="269"/>
        <v>0</v>
      </c>
      <c r="AG1660" s="74">
        <f t="shared" si="270"/>
        <v>0</v>
      </c>
      <c r="AH1660" s="74">
        <f t="shared" si="271"/>
        <v>0</v>
      </c>
      <c r="AI1660" s="74">
        <f t="shared" si="272"/>
        <v>1</v>
      </c>
      <c r="AJ1660" s="74">
        <f t="shared" si="273"/>
        <v>0</v>
      </c>
      <c r="AK1660" s="74">
        <f t="shared" si="274"/>
        <v>0</v>
      </c>
      <c r="AL1660" s="74">
        <f t="shared" si="275"/>
        <v>0</v>
      </c>
      <c r="AM1660" s="74">
        <f t="shared" si="276"/>
        <v>0</v>
      </c>
      <c r="AN1660" s="74">
        <f t="shared" si="277"/>
        <v>1</v>
      </c>
      <c r="AP1660" s="359" t="s">
        <v>3548</v>
      </c>
    </row>
    <row r="1661" spans="1:42" ht="15.75" hidden="1">
      <c r="A1661" s="68" t="s">
        <v>598</v>
      </c>
      <c r="B1661" s="69" t="s">
        <v>2952</v>
      </c>
      <c r="C1661" s="68">
        <v>304396</v>
      </c>
      <c r="D1661" s="70" t="s">
        <v>2953</v>
      </c>
      <c r="E1661" s="70" t="s">
        <v>2954</v>
      </c>
      <c r="F1661" s="71">
        <v>1</v>
      </c>
      <c r="G1661" s="72"/>
      <c r="H1661" s="69">
        <v>1</v>
      </c>
      <c r="I1661" s="80"/>
      <c r="J1661" s="80"/>
      <c r="K1661" s="73"/>
      <c r="L1661" s="73"/>
      <c r="M1661" s="72"/>
      <c r="N1661" s="73">
        <v>1136880.49</v>
      </c>
      <c r="O1661" s="68" t="s">
        <v>1901</v>
      </c>
      <c r="P1661" s="68">
        <v>2</v>
      </c>
      <c r="Q1661" s="95" t="s">
        <v>2170</v>
      </c>
      <c r="R1661" s="347">
        <v>0.45</v>
      </c>
      <c r="S1661" s="123">
        <v>1</v>
      </c>
      <c r="T1661" s="95"/>
      <c r="U1661" s="95"/>
      <c r="V1661" s="95"/>
      <c r="W1661" s="95"/>
      <c r="X1661" s="95"/>
      <c r="Y1661" s="95"/>
      <c r="Z1661" s="95"/>
      <c r="AA1661" s="95"/>
      <c r="AB1661" s="95"/>
      <c r="AC1661" s="95"/>
      <c r="AD1661" s="95"/>
      <c r="AE1661" s="113">
        <f t="shared" si="268"/>
        <v>0</v>
      </c>
      <c r="AF1661" s="74">
        <f t="shared" si="269"/>
        <v>0</v>
      </c>
      <c r="AG1661" s="74">
        <f t="shared" si="270"/>
        <v>0</v>
      </c>
      <c r="AH1661" s="74">
        <f t="shared" si="271"/>
        <v>0</v>
      </c>
      <c r="AI1661" s="74">
        <f t="shared" si="272"/>
        <v>1</v>
      </c>
      <c r="AJ1661" s="74">
        <f t="shared" si="273"/>
        <v>0</v>
      </c>
      <c r="AK1661" s="74">
        <f t="shared" si="274"/>
        <v>0</v>
      </c>
      <c r="AL1661" s="74">
        <f t="shared" si="275"/>
        <v>0</v>
      </c>
      <c r="AM1661" s="74">
        <f t="shared" si="276"/>
        <v>0</v>
      </c>
      <c r="AN1661" s="91">
        <f t="shared" si="277"/>
        <v>1</v>
      </c>
      <c r="AO1661" s="92" t="s">
        <v>2955</v>
      </c>
      <c r="AP1661" s="359" t="s">
        <v>3548</v>
      </c>
    </row>
    <row r="1662" spans="1:42" ht="15.75" hidden="1">
      <c r="A1662" s="68" t="s">
        <v>598</v>
      </c>
      <c r="B1662" s="69" t="s">
        <v>2952</v>
      </c>
      <c r="C1662" s="68">
        <v>304376</v>
      </c>
      <c r="D1662" s="70" t="s">
        <v>617</v>
      </c>
      <c r="E1662" s="70" t="s">
        <v>2954</v>
      </c>
      <c r="F1662" s="71">
        <v>1</v>
      </c>
      <c r="G1662" s="72"/>
      <c r="H1662" s="69">
        <v>1</v>
      </c>
      <c r="I1662" s="80"/>
      <c r="J1662" s="80"/>
      <c r="K1662" s="73"/>
      <c r="L1662" s="73"/>
      <c r="M1662" s="72"/>
      <c r="N1662" s="73">
        <v>525546.17000000004</v>
      </c>
      <c r="O1662" s="68" t="s">
        <v>1901</v>
      </c>
      <c r="P1662" s="68">
        <v>2</v>
      </c>
      <c r="Q1662" s="283" t="s">
        <v>2170</v>
      </c>
      <c r="R1662" s="347">
        <v>0.45</v>
      </c>
      <c r="S1662" s="123">
        <v>1</v>
      </c>
      <c r="T1662" s="95"/>
      <c r="U1662" s="95"/>
      <c r="V1662" s="95"/>
      <c r="W1662" s="95"/>
      <c r="X1662" s="95"/>
      <c r="Y1662" s="95"/>
      <c r="Z1662" s="95"/>
      <c r="AA1662" s="95"/>
      <c r="AB1662" s="95"/>
      <c r="AC1662" s="95"/>
      <c r="AD1662" s="95"/>
      <c r="AE1662" s="113">
        <f t="shared" si="268"/>
        <v>0</v>
      </c>
      <c r="AF1662" s="74">
        <f t="shared" si="269"/>
        <v>0</v>
      </c>
      <c r="AG1662" s="74">
        <f t="shared" si="270"/>
        <v>0</v>
      </c>
      <c r="AH1662" s="74">
        <f t="shared" si="271"/>
        <v>0</v>
      </c>
      <c r="AI1662" s="74">
        <f t="shared" si="272"/>
        <v>1</v>
      </c>
      <c r="AJ1662" s="74">
        <f t="shared" si="273"/>
        <v>0</v>
      </c>
      <c r="AK1662" s="74">
        <f t="shared" si="274"/>
        <v>0</v>
      </c>
      <c r="AL1662" s="74">
        <f t="shared" si="275"/>
        <v>0</v>
      </c>
      <c r="AM1662" s="74">
        <f t="shared" si="276"/>
        <v>0</v>
      </c>
      <c r="AN1662" s="91">
        <f t="shared" si="277"/>
        <v>1</v>
      </c>
      <c r="AO1662" s="92" t="s">
        <v>2955</v>
      </c>
      <c r="AP1662" s="359" t="s">
        <v>3548</v>
      </c>
    </row>
    <row r="1663" spans="1:42" ht="31.5" hidden="1">
      <c r="A1663" s="68" t="s">
        <v>598</v>
      </c>
      <c r="B1663" s="69" t="s">
        <v>2952</v>
      </c>
      <c r="C1663" s="68">
        <v>304377</v>
      </c>
      <c r="D1663" s="70" t="s">
        <v>2956</v>
      </c>
      <c r="E1663" s="70" t="s">
        <v>2954</v>
      </c>
      <c r="F1663" s="71">
        <v>1</v>
      </c>
      <c r="G1663" s="72"/>
      <c r="H1663" s="69">
        <v>1</v>
      </c>
      <c r="I1663" s="80"/>
      <c r="J1663" s="80"/>
      <c r="K1663" s="73"/>
      <c r="L1663" s="73"/>
      <c r="M1663" s="72"/>
      <c r="N1663" s="73">
        <v>6449590.2000000002</v>
      </c>
      <c r="O1663" s="68" t="s">
        <v>1901</v>
      </c>
      <c r="P1663" s="68">
        <v>2</v>
      </c>
      <c r="Q1663" s="283" t="s">
        <v>2170</v>
      </c>
      <c r="R1663" s="347">
        <v>0.65</v>
      </c>
      <c r="S1663" s="123">
        <v>1</v>
      </c>
      <c r="T1663" s="95"/>
      <c r="U1663" s="95"/>
      <c r="V1663" s="95"/>
      <c r="W1663" s="95"/>
      <c r="X1663" s="95"/>
      <c r="Y1663" s="95"/>
      <c r="Z1663" s="95"/>
      <c r="AA1663" s="95"/>
      <c r="AB1663" s="95"/>
      <c r="AC1663" s="95"/>
      <c r="AD1663" s="95"/>
      <c r="AE1663" s="113">
        <f t="shared" si="268"/>
        <v>0</v>
      </c>
      <c r="AF1663" s="74">
        <f t="shared" si="269"/>
        <v>0</v>
      </c>
      <c r="AG1663" s="74">
        <f t="shared" si="270"/>
        <v>0</v>
      </c>
      <c r="AH1663" s="74">
        <f t="shared" si="271"/>
        <v>0</v>
      </c>
      <c r="AI1663" s="74">
        <f t="shared" si="272"/>
        <v>1</v>
      </c>
      <c r="AJ1663" s="74">
        <f t="shared" si="273"/>
        <v>0</v>
      </c>
      <c r="AK1663" s="74">
        <f t="shared" si="274"/>
        <v>0</v>
      </c>
      <c r="AL1663" s="74">
        <f t="shared" si="275"/>
        <v>0</v>
      </c>
      <c r="AM1663" s="74">
        <f t="shared" si="276"/>
        <v>0</v>
      </c>
      <c r="AN1663" s="91">
        <f t="shared" si="277"/>
        <v>1</v>
      </c>
      <c r="AO1663" s="92" t="s">
        <v>2955</v>
      </c>
      <c r="AP1663" s="359" t="s">
        <v>3548</v>
      </c>
    </row>
    <row r="1664" spans="1:42" ht="15.75" hidden="1">
      <c r="A1664" s="68" t="s">
        <v>598</v>
      </c>
      <c r="B1664" s="69" t="s">
        <v>2952</v>
      </c>
      <c r="C1664" s="68">
        <v>316202</v>
      </c>
      <c r="D1664" s="70" t="s">
        <v>2957</v>
      </c>
      <c r="E1664" s="70" t="s">
        <v>2954</v>
      </c>
      <c r="F1664" s="71">
        <v>1</v>
      </c>
      <c r="G1664" s="72"/>
      <c r="H1664" s="69">
        <v>1</v>
      </c>
      <c r="I1664" s="80"/>
      <c r="J1664" s="80"/>
      <c r="K1664" s="73"/>
      <c r="L1664" s="73"/>
      <c r="M1664" s="72"/>
      <c r="N1664" s="73">
        <v>278196.92</v>
      </c>
      <c r="O1664" s="68" t="s">
        <v>1901</v>
      </c>
      <c r="P1664" s="68">
        <v>2</v>
      </c>
      <c r="Q1664" s="283" t="s">
        <v>2170</v>
      </c>
      <c r="R1664" s="347">
        <v>0.35</v>
      </c>
      <c r="S1664" s="123">
        <v>1</v>
      </c>
      <c r="T1664" s="95"/>
      <c r="U1664" s="95"/>
      <c r="V1664" s="95"/>
      <c r="W1664" s="95"/>
      <c r="X1664" s="95"/>
      <c r="Y1664" s="95"/>
      <c r="Z1664" s="95"/>
      <c r="AA1664" s="95"/>
      <c r="AB1664" s="95"/>
      <c r="AC1664" s="95"/>
      <c r="AD1664" s="95"/>
      <c r="AE1664" s="113">
        <f t="shared" si="268"/>
        <v>0</v>
      </c>
      <c r="AF1664" s="74">
        <f t="shared" si="269"/>
        <v>0</v>
      </c>
      <c r="AG1664" s="74">
        <f t="shared" si="270"/>
        <v>0</v>
      </c>
      <c r="AH1664" s="74">
        <f t="shared" si="271"/>
        <v>0</v>
      </c>
      <c r="AI1664" s="74">
        <f t="shared" si="272"/>
        <v>1</v>
      </c>
      <c r="AJ1664" s="74">
        <f t="shared" si="273"/>
        <v>0</v>
      </c>
      <c r="AK1664" s="74">
        <f t="shared" si="274"/>
        <v>0</v>
      </c>
      <c r="AL1664" s="74">
        <f t="shared" si="275"/>
        <v>0</v>
      </c>
      <c r="AM1664" s="74">
        <f t="shared" si="276"/>
        <v>0</v>
      </c>
      <c r="AN1664" s="91">
        <f t="shared" si="277"/>
        <v>1</v>
      </c>
      <c r="AO1664" s="92" t="s">
        <v>2955</v>
      </c>
      <c r="AP1664" s="359" t="s">
        <v>3548</v>
      </c>
    </row>
    <row r="1665" spans="1:42" ht="15.75" hidden="1">
      <c r="A1665" s="68" t="s">
        <v>598</v>
      </c>
      <c r="B1665" s="69" t="s">
        <v>2952</v>
      </c>
      <c r="C1665" s="68">
        <v>304379</v>
      </c>
      <c r="D1665" s="70" t="s">
        <v>2958</v>
      </c>
      <c r="E1665" s="70" t="s">
        <v>2954</v>
      </c>
      <c r="F1665" s="71">
        <v>2</v>
      </c>
      <c r="G1665" s="72"/>
      <c r="H1665" s="69">
        <v>1</v>
      </c>
      <c r="I1665" s="80"/>
      <c r="J1665" s="80"/>
      <c r="K1665" s="73"/>
      <c r="L1665" s="73"/>
      <c r="M1665" s="72"/>
      <c r="N1665" s="73">
        <v>591519.51</v>
      </c>
      <c r="O1665" s="68" t="s">
        <v>1901</v>
      </c>
      <c r="P1665" s="68">
        <v>2</v>
      </c>
      <c r="Q1665" s="283" t="s">
        <v>2204</v>
      </c>
      <c r="R1665" s="347">
        <v>0.3</v>
      </c>
      <c r="S1665" s="123">
        <v>0.35</v>
      </c>
      <c r="T1665" s="95"/>
      <c r="U1665" s="95"/>
      <c r="V1665" s="95"/>
      <c r="W1665" s="95"/>
      <c r="X1665" s="95"/>
      <c r="Y1665" s="95"/>
      <c r="Z1665" s="95"/>
      <c r="AA1665" s="95"/>
      <c r="AB1665" s="95"/>
      <c r="AC1665" s="95"/>
      <c r="AD1665" s="95"/>
      <c r="AE1665" s="113">
        <f t="shared" si="268"/>
        <v>0</v>
      </c>
      <c r="AF1665" s="74">
        <f t="shared" si="269"/>
        <v>0</v>
      </c>
      <c r="AG1665" s="74">
        <f t="shared" si="270"/>
        <v>0</v>
      </c>
      <c r="AH1665" s="74">
        <f t="shared" si="271"/>
        <v>1</v>
      </c>
      <c r="AI1665" s="74">
        <f t="shared" si="272"/>
        <v>0</v>
      </c>
      <c r="AJ1665" s="74">
        <f t="shared" si="273"/>
        <v>0</v>
      </c>
      <c r="AK1665" s="74">
        <f t="shared" si="274"/>
        <v>0</v>
      </c>
      <c r="AL1665" s="74">
        <f t="shared" si="275"/>
        <v>0</v>
      </c>
      <c r="AM1665" s="74">
        <f t="shared" si="276"/>
        <v>1</v>
      </c>
      <c r="AN1665" s="91">
        <f t="shared" si="277"/>
        <v>0</v>
      </c>
      <c r="AO1665" s="92" t="s">
        <v>2955</v>
      </c>
      <c r="AP1665" s="359" t="s">
        <v>3548</v>
      </c>
    </row>
    <row r="1666" spans="1:42" ht="15.75" hidden="1">
      <c r="A1666" s="68" t="s">
        <v>598</v>
      </c>
      <c r="B1666" s="69" t="s">
        <v>2952</v>
      </c>
      <c r="C1666" s="68">
        <v>304380</v>
      </c>
      <c r="D1666" s="70" t="s">
        <v>2959</v>
      </c>
      <c r="E1666" s="70" t="s">
        <v>2954</v>
      </c>
      <c r="F1666" s="71">
        <v>2</v>
      </c>
      <c r="G1666" s="72"/>
      <c r="H1666" s="69">
        <v>1</v>
      </c>
      <c r="I1666" s="80"/>
      <c r="J1666" s="80"/>
      <c r="K1666" s="73"/>
      <c r="L1666" s="73"/>
      <c r="M1666" s="72"/>
      <c r="N1666" s="73">
        <v>412886.5</v>
      </c>
      <c r="O1666" s="68" t="s">
        <v>1901</v>
      </c>
      <c r="P1666" s="68">
        <v>2</v>
      </c>
      <c r="Q1666" s="283" t="s">
        <v>2204</v>
      </c>
      <c r="R1666" s="347">
        <v>0.3</v>
      </c>
      <c r="S1666" s="123">
        <v>0.35</v>
      </c>
      <c r="T1666" s="95"/>
      <c r="U1666" s="95"/>
      <c r="V1666" s="95"/>
      <c r="W1666" s="95"/>
      <c r="X1666" s="95"/>
      <c r="Y1666" s="95"/>
      <c r="Z1666" s="95"/>
      <c r="AA1666" s="95"/>
      <c r="AB1666" s="95"/>
      <c r="AC1666" s="95"/>
      <c r="AD1666" s="95"/>
      <c r="AE1666" s="113">
        <f t="shared" si="268"/>
        <v>0</v>
      </c>
      <c r="AF1666" s="74">
        <f t="shared" si="269"/>
        <v>0</v>
      </c>
      <c r="AG1666" s="74">
        <f t="shared" si="270"/>
        <v>0</v>
      </c>
      <c r="AH1666" s="74">
        <f t="shared" si="271"/>
        <v>1</v>
      </c>
      <c r="AI1666" s="74">
        <f t="shared" si="272"/>
        <v>0</v>
      </c>
      <c r="AJ1666" s="74">
        <f t="shared" si="273"/>
        <v>0</v>
      </c>
      <c r="AK1666" s="74">
        <f t="shared" si="274"/>
        <v>0</v>
      </c>
      <c r="AL1666" s="74">
        <f t="shared" si="275"/>
        <v>0</v>
      </c>
      <c r="AM1666" s="74">
        <f t="shared" si="276"/>
        <v>1</v>
      </c>
      <c r="AN1666" s="91">
        <f t="shared" si="277"/>
        <v>0</v>
      </c>
      <c r="AO1666" s="92" t="s">
        <v>2955</v>
      </c>
      <c r="AP1666" s="359" t="s">
        <v>3548</v>
      </c>
    </row>
    <row r="1667" spans="1:42" ht="15.75" hidden="1">
      <c r="A1667" s="68" t="s">
        <v>598</v>
      </c>
      <c r="B1667" s="69" t="s">
        <v>2952</v>
      </c>
      <c r="C1667" s="68">
        <v>304364</v>
      </c>
      <c r="D1667" s="70" t="s">
        <v>2960</v>
      </c>
      <c r="E1667" s="70" t="s">
        <v>2954</v>
      </c>
      <c r="F1667" s="71">
        <v>2</v>
      </c>
      <c r="G1667" s="72"/>
      <c r="H1667" s="69">
        <v>1</v>
      </c>
      <c r="I1667" s="80"/>
      <c r="J1667" s="80"/>
      <c r="K1667" s="73"/>
      <c r="L1667" s="73"/>
      <c r="M1667" s="72"/>
      <c r="N1667" s="73">
        <v>317915.81</v>
      </c>
      <c r="O1667" s="68" t="s">
        <v>1901</v>
      </c>
      <c r="P1667" s="68">
        <v>2</v>
      </c>
      <c r="Q1667" s="283" t="s">
        <v>2204</v>
      </c>
      <c r="R1667" s="347">
        <v>0.55000000000000004</v>
      </c>
      <c r="S1667" s="123">
        <v>0.9</v>
      </c>
      <c r="T1667" s="95"/>
      <c r="U1667" s="95"/>
      <c r="V1667" s="95"/>
      <c r="W1667" s="95"/>
      <c r="X1667" s="95"/>
      <c r="Y1667" s="95"/>
      <c r="Z1667" s="95"/>
      <c r="AA1667" s="95"/>
      <c r="AB1667" s="95"/>
      <c r="AC1667" s="95"/>
      <c r="AD1667" s="95"/>
      <c r="AE1667" s="113">
        <f t="shared" si="268"/>
        <v>0</v>
      </c>
      <c r="AF1667" s="74">
        <f t="shared" si="269"/>
        <v>0</v>
      </c>
      <c r="AG1667" s="74">
        <f t="shared" si="270"/>
        <v>0</v>
      </c>
      <c r="AH1667" s="74">
        <f t="shared" si="271"/>
        <v>1</v>
      </c>
      <c r="AI1667" s="74">
        <f t="shared" si="272"/>
        <v>0</v>
      </c>
      <c r="AJ1667" s="74">
        <f t="shared" si="273"/>
        <v>0</v>
      </c>
      <c r="AK1667" s="74">
        <f t="shared" si="274"/>
        <v>0</v>
      </c>
      <c r="AL1667" s="74">
        <f t="shared" si="275"/>
        <v>0</v>
      </c>
      <c r="AM1667" s="74">
        <f t="shared" si="276"/>
        <v>1</v>
      </c>
      <c r="AN1667" s="91">
        <f t="shared" si="277"/>
        <v>0</v>
      </c>
      <c r="AO1667" s="92" t="s">
        <v>2955</v>
      </c>
      <c r="AP1667" s="359" t="s">
        <v>3548</v>
      </c>
    </row>
    <row r="1668" spans="1:42" ht="15.75" hidden="1">
      <c r="A1668" s="68" t="s">
        <v>598</v>
      </c>
      <c r="B1668" s="69" t="s">
        <v>2952</v>
      </c>
      <c r="C1668" s="68">
        <v>316201</v>
      </c>
      <c r="D1668" s="70" t="s">
        <v>2961</v>
      </c>
      <c r="E1668" s="70" t="s">
        <v>2954</v>
      </c>
      <c r="F1668" s="71">
        <v>2</v>
      </c>
      <c r="G1668" s="72"/>
      <c r="H1668" s="69">
        <v>1</v>
      </c>
      <c r="I1668" s="80"/>
      <c r="J1668" s="80"/>
      <c r="K1668" s="73"/>
      <c r="L1668" s="73"/>
      <c r="M1668" s="72"/>
      <c r="N1668" s="73">
        <v>233327.26</v>
      </c>
      <c r="O1668" s="68" t="s">
        <v>1901</v>
      </c>
      <c r="P1668" s="68">
        <v>2</v>
      </c>
      <c r="Q1668" s="283" t="s">
        <v>2204</v>
      </c>
      <c r="R1668" s="347">
        <v>0.3</v>
      </c>
      <c r="S1668" s="123">
        <v>0.35</v>
      </c>
      <c r="T1668" s="95"/>
      <c r="U1668" s="95"/>
      <c r="V1668" s="95"/>
      <c r="W1668" s="95"/>
      <c r="X1668" s="95"/>
      <c r="Y1668" s="95"/>
      <c r="Z1668" s="95"/>
      <c r="AA1668" s="95"/>
      <c r="AB1668" s="95"/>
      <c r="AC1668" s="95"/>
      <c r="AD1668" s="95"/>
      <c r="AE1668" s="113">
        <f t="shared" si="268"/>
        <v>0</v>
      </c>
      <c r="AF1668" s="74">
        <f t="shared" si="269"/>
        <v>0</v>
      </c>
      <c r="AG1668" s="74">
        <f t="shared" si="270"/>
        <v>0</v>
      </c>
      <c r="AH1668" s="74">
        <f t="shared" si="271"/>
        <v>1</v>
      </c>
      <c r="AI1668" s="74">
        <f t="shared" si="272"/>
        <v>0</v>
      </c>
      <c r="AJ1668" s="74">
        <f t="shared" si="273"/>
        <v>0</v>
      </c>
      <c r="AK1668" s="74">
        <f t="shared" si="274"/>
        <v>0</v>
      </c>
      <c r="AL1668" s="74">
        <f t="shared" si="275"/>
        <v>0</v>
      </c>
      <c r="AM1668" s="74">
        <f t="shared" si="276"/>
        <v>1</v>
      </c>
      <c r="AN1668" s="91">
        <f t="shared" si="277"/>
        <v>0</v>
      </c>
      <c r="AO1668" s="92" t="s">
        <v>2955</v>
      </c>
      <c r="AP1668" s="359" t="s">
        <v>3548</v>
      </c>
    </row>
    <row r="1669" spans="1:42" ht="31.5" hidden="1">
      <c r="A1669" s="68" t="s">
        <v>598</v>
      </c>
      <c r="B1669" s="69" t="s">
        <v>2952</v>
      </c>
      <c r="C1669" s="68">
        <v>304381</v>
      </c>
      <c r="D1669" s="70" t="s">
        <v>2962</v>
      </c>
      <c r="E1669" s="70" t="s">
        <v>2954</v>
      </c>
      <c r="F1669" s="71">
        <v>3</v>
      </c>
      <c r="G1669" s="72"/>
      <c r="H1669" s="69">
        <v>1</v>
      </c>
      <c r="I1669" s="80"/>
      <c r="J1669" s="80"/>
      <c r="K1669" s="73"/>
      <c r="L1669" s="73"/>
      <c r="M1669" s="72"/>
      <c r="N1669" s="73">
        <v>695170.9</v>
      </c>
      <c r="O1669" s="68" t="s">
        <v>1901</v>
      </c>
      <c r="P1669" s="68">
        <v>2</v>
      </c>
      <c r="Q1669" s="283" t="s">
        <v>2204</v>
      </c>
      <c r="R1669" s="347">
        <v>0.5</v>
      </c>
      <c r="S1669" s="123">
        <v>0.9</v>
      </c>
      <c r="T1669" s="95"/>
      <c r="U1669" s="95"/>
      <c r="V1669" s="95"/>
      <c r="W1669" s="95"/>
      <c r="X1669" s="95"/>
      <c r="Y1669" s="95"/>
      <c r="Z1669" s="95"/>
      <c r="AA1669" s="95"/>
      <c r="AB1669" s="95"/>
      <c r="AC1669" s="95"/>
      <c r="AD1669" s="95"/>
      <c r="AE1669" s="113">
        <f t="shared" si="268"/>
        <v>0</v>
      </c>
      <c r="AF1669" s="74">
        <f t="shared" si="269"/>
        <v>0</v>
      </c>
      <c r="AG1669" s="74">
        <f t="shared" si="270"/>
        <v>0</v>
      </c>
      <c r="AH1669" s="74">
        <f t="shared" si="271"/>
        <v>1</v>
      </c>
      <c r="AI1669" s="74">
        <f t="shared" si="272"/>
        <v>0</v>
      </c>
      <c r="AJ1669" s="74">
        <f t="shared" si="273"/>
        <v>0</v>
      </c>
      <c r="AK1669" s="74">
        <f t="shared" si="274"/>
        <v>0</v>
      </c>
      <c r="AL1669" s="74">
        <f t="shared" si="275"/>
        <v>0</v>
      </c>
      <c r="AM1669" s="74">
        <f t="shared" si="276"/>
        <v>1</v>
      </c>
      <c r="AN1669" s="91">
        <f t="shared" si="277"/>
        <v>0</v>
      </c>
      <c r="AO1669" s="92" t="s">
        <v>2955</v>
      </c>
      <c r="AP1669" s="359" t="s">
        <v>3548</v>
      </c>
    </row>
    <row r="1670" spans="1:42" ht="15.75" hidden="1">
      <c r="A1670" s="68" t="s">
        <v>598</v>
      </c>
      <c r="B1670" s="69" t="s">
        <v>2952</v>
      </c>
      <c r="C1670" s="68">
        <v>304387</v>
      </c>
      <c r="D1670" s="70" t="s">
        <v>2963</v>
      </c>
      <c r="E1670" s="70" t="s">
        <v>2954</v>
      </c>
      <c r="F1670" s="71">
        <v>3</v>
      </c>
      <c r="G1670" s="72"/>
      <c r="H1670" s="69">
        <v>1</v>
      </c>
      <c r="I1670" s="80"/>
      <c r="J1670" s="80"/>
      <c r="K1670" s="73"/>
      <c r="L1670" s="73"/>
      <c r="M1670" s="72"/>
      <c r="N1670" s="73">
        <v>370656.24</v>
      </c>
      <c r="O1670" s="68" t="s">
        <v>1901</v>
      </c>
      <c r="P1670" s="68">
        <v>2</v>
      </c>
      <c r="Q1670" s="283" t="s">
        <v>2170</v>
      </c>
      <c r="R1670" s="347">
        <v>0.35</v>
      </c>
      <c r="S1670" s="123">
        <v>1</v>
      </c>
      <c r="T1670" s="95"/>
      <c r="U1670" s="95"/>
      <c r="V1670" s="95"/>
      <c r="W1670" s="95"/>
      <c r="X1670" s="95"/>
      <c r="Y1670" s="95"/>
      <c r="Z1670" s="95"/>
      <c r="AA1670" s="95"/>
      <c r="AB1670" s="95"/>
      <c r="AC1670" s="95"/>
      <c r="AD1670" s="95"/>
      <c r="AE1670" s="113">
        <f t="shared" si="268"/>
        <v>0</v>
      </c>
      <c r="AF1670" s="74">
        <f t="shared" si="269"/>
        <v>0</v>
      </c>
      <c r="AG1670" s="74">
        <f t="shared" si="270"/>
        <v>0</v>
      </c>
      <c r="AH1670" s="74">
        <f t="shared" si="271"/>
        <v>0</v>
      </c>
      <c r="AI1670" s="74">
        <f t="shared" si="272"/>
        <v>1</v>
      </c>
      <c r="AJ1670" s="74">
        <f t="shared" si="273"/>
        <v>0</v>
      </c>
      <c r="AK1670" s="74">
        <f t="shared" si="274"/>
        <v>0</v>
      </c>
      <c r="AL1670" s="74">
        <f t="shared" si="275"/>
        <v>0</v>
      </c>
      <c r="AM1670" s="74">
        <f t="shared" si="276"/>
        <v>0</v>
      </c>
      <c r="AN1670" s="91">
        <f t="shared" si="277"/>
        <v>1</v>
      </c>
      <c r="AO1670" s="92" t="s">
        <v>2955</v>
      </c>
      <c r="AP1670" s="359" t="s">
        <v>3548</v>
      </c>
    </row>
    <row r="1671" spans="1:42" ht="15.75" hidden="1">
      <c r="A1671" s="68" t="s">
        <v>598</v>
      </c>
      <c r="B1671" s="69" t="s">
        <v>2952</v>
      </c>
      <c r="C1671" s="68">
        <v>304355</v>
      </c>
      <c r="D1671" s="70" t="s">
        <v>2964</v>
      </c>
      <c r="E1671" s="70" t="s">
        <v>2954</v>
      </c>
      <c r="F1671" s="71">
        <v>3</v>
      </c>
      <c r="G1671" s="72"/>
      <c r="H1671" s="69">
        <v>1</v>
      </c>
      <c r="I1671" s="80"/>
      <c r="J1671" s="80"/>
      <c r="K1671" s="73"/>
      <c r="L1671" s="73"/>
      <c r="M1671" s="72"/>
      <c r="N1671" s="73">
        <v>515482.7</v>
      </c>
      <c r="O1671" s="68" t="s">
        <v>1901</v>
      </c>
      <c r="P1671" s="68">
        <v>2</v>
      </c>
      <c r="Q1671" s="283" t="s">
        <v>2204</v>
      </c>
      <c r="R1671" s="347">
        <v>0.3</v>
      </c>
      <c r="S1671" s="123">
        <v>0.35</v>
      </c>
      <c r="T1671" s="95"/>
      <c r="U1671" s="95"/>
      <c r="V1671" s="95"/>
      <c r="W1671" s="95"/>
      <c r="X1671" s="95"/>
      <c r="Y1671" s="95"/>
      <c r="Z1671" s="95"/>
      <c r="AA1671" s="95"/>
      <c r="AB1671" s="95"/>
      <c r="AC1671" s="95"/>
      <c r="AD1671" s="95"/>
      <c r="AE1671" s="113">
        <f t="shared" si="268"/>
        <v>0</v>
      </c>
      <c r="AF1671" s="74">
        <f t="shared" si="269"/>
        <v>0</v>
      </c>
      <c r="AG1671" s="74">
        <f t="shared" si="270"/>
        <v>0</v>
      </c>
      <c r="AH1671" s="74">
        <f t="shared" si="271"/>
        <v>1</v>
      </c>
      <c r="AI1671" s="74">
        <f t="shared" si="272"/>
        <v>0</v>
      </c>
      <c r="AJ1671" s="74">
        <f t="shared" si="273"/>
        <v>0</v>
      </c>
      <c r="AK1671" s="74">
        <f t="shared" si="274"/>
        <v>0</v>
      </c>
      <c r="AL1671" s="74">
        <f t="shared" si="275"/>
        <v>0</v>
      </c>
      <c r="AM1671" s="74">
        <f t="shared" si="276"/>
        <v>1</v>
      </c>
      <c r="AN1671" s="91">
        <f t="shared" si="277"/>
        <v>0</v>
      </c>
      <c r="AO1671" s="92" t="s">
        <v>2955</v>
      </c>
      <c r="AP1671" s="359" t="s">
        <v>3548</v>
      </c>
    </row>
    <row r="1672" spans="1:42" ht="15.75" hidden="1">
      <c r="A1672" s="68" t="s">
        <v>598</v>
      </c>
      <c r="B1672" s="69" t="s">
        <v>2952</v>
      </c>
      <c r="C1672" s="68">
        <v>304386</v>
      </c>
      <c r="D1672" s="70" t="s">
        <v>2965</v>
      </c>
      <c r="E1672" s="70" t="s">
        <v>2954</v>
      </c>
      <c r="F1672" s="71">
        <v>3</v>
      </c>
      <c r="G1672" s="72"/>
      <c r="H1672" s="69">
        <v>1</v>
      </c>
      <c r="I1672" s="80"/>
      <c r="J1672" s="80"/>
      <c r="K1672" s="73"/>
      <c r="L1672" s="73"/>
      <c r="M1672" s="72"/>
      <c r="N1672" s="73">
        <v>388721.87</v>
      </c>
      <c r="O1672" s="68" t="s">
        <v>1901</v>
      </c>
      <c r="P1672" s="68">
        <v>2</v>
      </c>
      <c r="Q1672" s="283" t="s">
        <v>2170</v>
      </c>
      <c r="R1672" s="347">
        <v>0.55000000000000004</v>
      </c>
      <c r="S1672" s="123">
        <v>1</v>
      </c>
      <c r="T1672" s="95"/>
      <c r="U1672" s="95"/>
      <c r="V1672" s="95"/>
      <c r="W1672" s="95"/>
      <c r="X1672" s="95"/>
      <c r="Y1672" s="95"/>
      <c r="Z1672" s="95"/>
      <c r="AA1672" s="95"/>
      <c r="AB1672" s="95"/>
      <c r="AC1672" s="95"/>
      <c r="AD1672" s="95"/>
      <c r="AE1672" s="113">
        <f t="shared" si="268"/>
        <v>0</v>
      </c>
      <c r="AF1672" s="74">
        <f t="shared" si="269"/>
        <v>0</v>
      </c>
      <c r="AG1672" s="74">
        <f t="shared" si="270"/>
        <v>0</v>
      </c>
      <c r="AH1672" s="74">
        <f t="shared" si="271"/>
        <v>0</v>
      </c>
      <c r="AI1672" s="74">
        <f t="shared" si="272"/>
        <v>1</v>
      </c>
      <c r="AJ1672" s="74">
        <f t="shared" si="273"/>
        <v>0</v>
      </c>
      <c r="AK1672" s="74">
        <f t="shared" si="274"/>
        <v>0</v>
      </c>
      <c r="AL1672" s="74">
        <f t="shared" si="275"/>
        <v>0</v>
      </c>
      <c r="AM1672" s="74">
        <f t="shared" si="276"/>
        <v>0</v>
      </c>
      <c r="AN1672" s="91">
        <f t="shared" si="277"/>
        <v>1</v>
      </c>
      <c r="AO1672" s="92" t="s">
        <v>2955</v>
      </c>
      <c r="AP1672" s="359" t="s">
        <v>3548</v>
      </c>
    </row>
    <row r="1673" spans="1:42" ht="15.75" hidden="1">
      <c r="A1673" s="68" t="s">
        <v>598</v>
      </c>
      <c r="B1673" s="69" t="s">
        <v>2952</v>
      </c>
      <c r="C1673" s="68">
        <v>304392</v>
      </c>
      <c r="D1673" s="70" t="s">
        <v>2966</v>
      </c>
      <c r="E1673" s="70" t="s">
        <v>2954</v>
      </c>
      <c r="F1673" s="71">
        <v>3</v>
      </c>
      <c r="G1673" s="72"/>
      <c r="H1673" s="69">
        <v>1</v>
      </c>
      <c r="I1673" s="80"/>
      <c r="J1673" s="80"/>
      <c r="K1673" s="73"/>
      <c r="L1673" s="73"/>
      <c r="M1673" s="72"/>
      <c r="N1673" s="73">
        <v>329202.03000000003</v>
      </c>
      <c r="O1673" s="68" t="s">
        <v>1901</v>
      </c>
      <c r="P1673" s="68">
        <v>2</v>
      </c>
      <c r="Q1673" s="283" t="s">
        <v>2204</v>
      </c>
      <c r="R1673" s="347">
        <v>0.55000000000000004</v>
      </c>
      <c r="S1673" s="123">
        <v>0.9</v>
      </c>
      <c r="T1673" s="95"/>
      <c r="U1673" s="95"/>
      <c r="V1673" s="95"/>
      <c r="W1673" s="95"/>
      <c r="X1673" s="95"/>
      <c r="Y1673" s="95"/>
      <c r="Z1673" s="95"/>
      <c r="AA1673" s="95"/>
      <c r="AB1673" s="95"/>
      <c r="AC1673" s="95"/>
      <c r="AD1673" s="95"/>
      <c r="AE1673" s="113">
        <f t="shared" si="268"/>
        <v>0</v>
      </c>
      <c r="AF1673" s="74">
        <f t="shared" si="269"/>
        <v>0</v>
      </c>
      <c r="AG1673" s="74">
        <f t="shared" si="270"/>
        <v>0</v>
      </c>
      <c r="AH1673" s="74">
        <f t="shared" si="271"/>
        <v>1</v>
      </c>
      <c r="AI1673" s="74">
        <f t="shared" si="272"/>
        <v>0</v>
      </c>
      <c r="AJ1673" s="74">
        <f t="shared" si="273"/>
        <v>0</v>
      </c>
      <c r="AK1673" s="74">
        <f t="shared" si="274"/>
        <v>0</v>
      </c>
      <c r="AL1673" s="74">
        <f t="shared" si="275"/>
        <v>0</v>
      </c>
      <c r="AM1673" s="74">
        <f t="shared" si="276"/>
        <v>1</v>
      </c>
      <c r="AN1673" s="91">
        <f t="shared" si="277"/>
        <v>0</v>
      </c>
      <c r="AO1673" s="92" t="s">
        <v>2955</v>
      </c>
      <c r="AP1673" s="359" t="s">
        <v>3548</v>
      </c>
    </row>
    <row r="1674" spans="1:42" ht="15.75" hidden="1">
      <c r="A1674" s="68" t="s">
        <v>598</v>
      </c>
      <c r="B1674" s="69" t="s">
        <v>2952</v>
      </c>
      <c r="C1674" s="68">
        <v>304388</v>
      </c>
      <c r="D1674" s="70" t="s">
        <v>2967</v>
      </c>
      <c r="E1674" s="70" t="s">
        <v>2954</v>
      </c>
      <c r="F1674" s="71">
        <v>3</v>
      </c>
      <c r="G1674" s="72"/>
      <c r="H1674" s="69">
        <v>1</v>
      </c>
      <c r="I1674" s="80"/>
      <c r="J1674" s="80"/>
      <c r="K1674" s="73"/>
      <c r="L1674" s="73"/>
      <c r="M1674" s="72"/>
      <c r="N1674" s="73">
        <v>291703.36</v>
      </c>
      <c r="O1674" s="68" t="s">
        <v>1901</v>
      </c>
      <c r="P1674" s="68">
        <v>2</v>
      </c>
      <c r="Q1674" s="283" t="s">
        <v>2170</v>
      </c>
      <c r="R1674" s="347">
        <v>0.35</v>
      </c>
      <c r="S1674" s="123">
        <v>1</v>
      </c>
      <c r="T1674" s="95"/>
      <c r="U1674" s="95"/>
      <c r="V1674" s="95"/>
      <c r="W1674" s="95"/>
      <c r="X1674" s="95"/>
      <c r="Y1674" s="95"/>
      <c r="Z1674" s="95"/>
      <c r="AA1674" s="95"/>
      <c r="AB1674" s="95"/>
      <c r="AC1674" s="95"/>
      <c r="AD1674" s="95"/>
      <c r="AE1674" s="113">
        <f t="shared" si="268"/>
        <v>0</v>
      </c>
      <c r="AF1674" s="74">
        <f t="shared" si="269"/>
        <v>0</v>
      </c>
      <c r="AG1674" s="74">
        <f t="shared" si="270"/>
        <v>0</v>
      </c>
      <c r="AH1674" s="74">
        <f t="shared" si="271"/>
        <v>0</v>
      </c>
      <c r="AI1674" s="74">
        <f t="shared" si="272"/>
        <v>1</v>
      </c>
      <c r="AJ1674" s="74">
        <f t="shared" si="273"/>
        <v>0</v>
      </c>
      <c r="AK1674" s="74">
        <f t="shared" si="274"/>
        <v>0</v>
      </c>
      <c r="AL1674" s="74">
        <f t="shared" si="275"/>
        <v>0</v>
      </c>
      <c r="AM1674" s="74">
        <f t="shared" si="276"/>
        <v>0</v>
      </c>
      <c r="AN1674" s="91">
        <f t="shared" si="277"/>
        <v>1</v>
      </c>
      <c r="AO1674" s="92" t="s">
        <v>2955</v>
      </c>
      <c r="AP1674" s="359" t="s">
        <v>3548</v>
      </c>
    </row>
    <row r="1675" spans="1:42" ht="15.75" hidden="1">
      <c r="A1675" s="68" t="s">
        <v>598</v>
      </c>
      <c r="B1675" s="69" t="s">
        <v>2952</v>
      </c>
      <c r="C1675" s="68">
        <v>304382</v>
      </c>
      <c r="D1675" s="70" t="s">
        <v>2968</v>
      </c>
      <c r="E1675" s="70" t="s">
        <v>2954</v>
      </c>
      <c r="F1675" s="71">
        <v>3</v>
      </c>
      <c r="G1675" s="72"/>
      <c r="H1675" s="69">
        <v>1</v>
      </c>
      <c r="I1675" s="80"/>
      <c r="J1675" s="80"/>
      <c r="K1675" s="73"/>
      <c r="L1675" s="73"/>
      <c r="M1675" s="72"/>
      <c r="N1675" s="73">
        <v>380451.14</v>
      </c>
      <c r="O1675" s="68" t="s">
        <v>1901</v>
      </c>
      <c r="P1675" s="68">
        <v>2</v>
      </c>
      <c r="Q1675" s="283" t="s">
        <v>2204</v>
      </c>
      <c r="R1675" s="347">
        <v>0.55000000000000004</v>
      </c>
      <c r="S1675" s="123">
        <v>0.9</v>
      </c>
      <c r="T1675" s="95"/>
      <c r="U1675" s="95"/>
      <c r="V1675" s="95"/>
      <c r="W1675" s="95"/>
      <c r="X1675" s="95"/>
      <c r="Y1675" s="95"/>
      <c r="Z1675" s="95"/>
      <c r="AA1675" s="95"/>
      <c r="AB1675" s="95"/>
      <c r="AC1675" s="95"/>
      <c r="AD1675" s="95"/>
      <c r="AE1675" s="113">
        <f t="shared" si="268"/>
        <v>0</v>
      </c>
      <c r="AF1675" s="74">
        <f t="shared" si="269"/>
        <v>0</v>
      </c>
      <c r="AG1675" s="74">
        <f t="shared" si="270"/>
        <v>0</v>
      </c>
      <c r="AH1675" s="74">
        <f t="shared" si="271"/>
        <v>1</v>
      </c>
      <c r="AI1675" s="74">
        <f t="shared" si="272"/>
        <v>0</v>
      </c>
      <c r="AJ1675" s="74">
        <f t="shared" si="273"/>
        <v>0</v>
      </c>
      <c r="AK1675" s="74">
        <f t="shared" si="274"/>
        <v>0</v>
      </c>
      <c r="AL1675" s="74">
        <f t="shared" si="275"/>
        <v>0</v>
      </c>
      <c r="AM1675" s="74">
        <f t="shared" si="276"/>
        <v>1</v>
      </c>
      <c r="AN1675" s="91">
        <f t="shared" si="277"/>
        <v>0</v>
      </c>
      <c r="AO1675" s="92" t="s">
        <v>2955</v>
      </c>
      <c r="AP1675" s="359" t="s">
        <v>3548</v>
      </c>
    </row>
    <row r="1676" spans="1:42" ht="31.5" hidden="1">
      <c r="A1676" s="68" t="s">
        <v>598</v>
      </c>
      <c r="B1676" s="69" t="s">
        <v>2952</v>
      </c>
      <c r="C1676" s="68">
        <v>304342</v>
      </c>
      <c r="D1676" s="70" t="s">
        <v>2969</v>
      </c>
      <c r="E1676" s="70" t="s">
        <v>2954</v>
      </c>
      <c r="F1676" s="71">
        <v>3</v>
      </c>
      <c r="G1676" s="72"/>
      <c r="H1676" s="69">
        <v>1</v>
      </c>
      <c r="I1676" s="80"/>
      <c r="J1676" s="80"/>
      <c r="K1676" s="73"/>
      <c r="L1676" s="73"/>
      <c r="M1676" s="72"/>
      <c r="N1676" s="73">
        <v>331453.28000000003</v>
      </c>
      <c r="O1676" s="68" t="s">
        <v>1901</v>
      </c>
      <c r="P1676" s="68">
        <v>2</v>
      </c>
      <c r="Q1676" s="283" t="s">
        <v>2378</v>
      </c>
      <c r="R1676" s="347">
        <v>1</v>
      </c>
      <c r="S1676" s="123">
        <v>1</v>
      </c>
      <c r="T1676" s="95"/>
      <c r="U1676" s="95"/>
      <c r="V1676" s="95"/>
      <c r="W1676" s="95"/>
      <c r="X1676" s="95"/>
      <c r="Y1676" s="95"/>
      <c r="Z1676" s="95"/>
      <c r="AA1676" s="95"/>
      <c r="AB1676" s="95"/>
      <c r="AC1676" s="95"/>
      <c r="AD1676" s="95"/>
      <c r="AE1676" s="113">
        <f t="shared" si="268"/>
        <v>0</v>
      </c>
      <c r="AF1676" s="74">
        <f t="shared" si="269"/>
        <v>0</v>
      </c>
      <c r="AG1676" s="74">
        <f t="shared" si="270"/>
        <v>0</v>
      </c>
      <c r="AH1676" s="74">
        <f t="shared" si="271"/>
        <v>0</v>
      </c>
      <c r="AI1676" s="74">
        <f t="shared" si="272"/>
        <v>1</v>
      </c>
      <c r="AJ1676" s="74">
        <f t="shared" si="273"/>
        <v>0</v>
      </c>
      <c r="AK1676" s="74">
        <f t="shared" si="274"/>
        <v>0</v>
      </c>
      <c r="AL1676" s="74">
        <f t="shared" si="275"/>
        <v>0</v>
      </c>
      <c r="AM1676" s="74">
        <f t="shared" si="276"/>
        <v>0</v>
      </c>
      <c r="AN1676" s="91">
        <f t="shared" si="277"/>
        <v>1</v>
      </c>
      <c r="AO1676" s="92" t="s">
        <v>2955</v>
      </c>
      <c r="AP1676" s="359" t="s">
        <v>3548</v>
      </c>
    </row>
    <row r="1677" spans="1:42" ht="15.75" hidden="1">
      <c r="A1677" s="68" t="s">
        <v>598</v>
      </c>
      <c r="B1677" s="69" t="s">
        <v>2952</v>
      </c>
      <c r="C1677" s="68">
        <v>304373</v>
      </c>
      <c r="D1677" s="70" t="s">
        <v>2970</v>
      </c>
      <c r="E1677" s="70" t="s">
        <v>2954</v>
      </c>
      <c r="F1677" s="71">
        <v>3</v>
      </c>
      <c r="G1677" s="72"/>
      <c r="H1677" s="69">
        <v>1</v>
      </c>
      <c r="I1677" s="80"/>
      <c r="J1677" s="80"/>
      <c r="K1677" s="73"/>
      <c r="L1677" s="73"/>
      <c r="M1677" s="72"/>
      <c r="N1677" s="73">
        <v>256124.71</v>
      </c>
      <c r="O1677" s="68" t="s">
        <v>1901</v>
      </c>
      <c r="P1677" s="68">
        <v>2</v>
      </c>
      <c r="Q1677" s="283" t="s">
        <v>2204</v>
      </c>
      <c r="R1677" s="347">
        <v>0.6</v>
      </c>
      <c r="S1677" s="123">
        <v>0.9</v>
      </c>
      <c r="T1677" s="95"/>
      <c r="U1677" s="95"/>
      <c r="V1677" s="95"/>
      <c r="W1677" s="95"/>
      <c r="X1677" s="95"/>
      <c r="Y1677" s="95"/>
      <c r="Z1677" s="95"/>
      <c r="AA1677" s="95"/>
      <c r="AB1677" s="95"/>
      <c r="AC1677" s="95"/>
      <c r="AD1677" s="95"/>
      <c r="AE1677" s="113">
        <f t="shared" si="268"/>
        <v>0</v>
      </c>
      <c r="AF1677" s="74">
        <f t="shared" si="269"/>
        <v>0</v>
      </c>
      <c r="AG1677" s="74">
        <f t="shared" si="270"/>
        <v>0</v>
      </c>
      <c r="AH1677" s="74">
        <f t="shared" si="271"/>
        <v>1</v>
      </c>
      <c r="AI1677" s="74">
        <f t="shared" si="272"/>
        <v>0</v>
      </c>
      <c r="AJ1677" s="74">
        <f t="shared" si="273"/>
        <v>0</v>
      </c>
      <c r="AK1677" s="74">
        <f t="shared" si="274"/>
        <v>0</v>
      </c>
      <c r="AL1677" s="74">
        <f t="shared" si="275"/>
        <v>0</v>
      </c>
      <c r="AM1677" s="74">
        <f t="shared" si="276"/>
        <v>1</v>
      </c>
      <c r="AN1677" s="91">
        <f t="shared" si="277"/>
        <v>0</v>
      </c>
      <c r="AO1677" s="92" t="s">
        <v>2955</v>
      </c>
      <c r="AP1677" s="359" t="s">
        <v>3548</v>
      </c>
    </row>
    <row r="1678" spans="1:42" ht="15.75" hidden="1">
      <c r="A1678" s="68" t="s">
        <v>598</v>
      </c>
      <c r="B1678" s="69" t="s">
        <v>2952</v>
      </c>
      <c r="C1678" s="68">
        <v>304395</v>
      </c>
      <c r="D1678" s="70" t="s">
        <v>2971</v>
      </c>
      <c r="E1678" s="70" t="s">
        <v>2954</v>
      </c>
      <c r="F1678" s="71">
        <v>3</v>
      </c>
      <c r="G1678" s="72"/>
      <c r="H1678" s="69">
        <v>1</v>
      </c>
      <c r="I1678" s="80"/>
      <c r="J1678" s="80"/>
      <c r="K1678" s="73"/>
      <c r="L1678" s="73"/>
      <c r="M1678" s="72"/>
      <c r="N1678" s="73">
        <v>366616.43</v>
      </c>
      <c r="O1678" s="68" t="s">
        <v>1901</v>
      </c>
      <c r="P1678" s="68">
        <v>2</v>
      </c>
      <c r="Q1678" s="283" t="s">
        <v>2378</v>
      </c>
      <c r="R1678" s="347">
        <v>1</v>
      </c>
      <c r="S1678" s="123">
        <v>1</v>
      </c>
      <c r="T1678" s="95"/>
      <c r="U1678" s="95"/>
      <c r="V1678" s="95"/>
      <c r="W1678" s="95"/>
      <c r="X1678" s="95"/>
      <c r="Y1678" s="95"/>
      <c r="Z1678" s="95"/>
      <c r="AA1678" s="95"/>
      <c r="AB1678" s="95"/>
      <c r="AC1678" s="95"/>
      <c r="AD1678" s="95"/>
      <c r="AE1678" s="113">
        <f t="shared" si="268"/>
        <v>0</v>
      </c>
      <c r="AF1678" s="74">
        <f t="shared" si="269"/>
        <v>0</v>
      </c>
      <c r="AG1678" s="74">
        <f t="shared" si="270"/>
        <v>0</v>
      </c>
      <c r="AH1678" s="74">
        <f t="shared" si="271"/>
        <v>0</v>
      </c>
      <c r="AI1678" s="74">
        <f t="shared" si="272"/>
        <v>1</v>
      </c>
      <c r="AJ1678" s="74">
        <f t="shared" si="273"/>
        <v>0</v>
      </c>
      <c r="AK1678" s="74">
        <f t="shared" si="274"/>
        <v>0</v>
      </c>
      <c r="AL1678" s="74">
        <f t="shared" si="275"/>
        <v>0</v>
      </c>
      <c r="AM1678" s="74">
        <f t="shared" si="276"/>
        <v>0</v>
      </c>
      <c r="AN1678" s="91">
        <f t="shared" si="277"/>
        <v>1</v>
      </c>
      <c r="AO1678" s="92" t="s">
        <v>2955</v>
      </c>
      <c r="AP1678" s="359" t="s">
        <v>3548</v>
      </c>
    </row>
    <row r="1679" spans="1:42" ht="15.75" hidden="1">
      <c r="A1679" s="68" t="s">
        <v>598</v>
      </c>
      <c r="B1679" s="69" t="s">
        <v>2952</v>
      </c>
      <c r="C1679" s="68">
        <v>304361</v>
      </c>
      <c r="D1679" s="70" t="s">
        <v>2972</v>
      </c>
      <c r="E1679" s="70" t="s">
        <v>2954</v>
      </c>
      <c r="F1679" s="71">
        <v>3</v>
      </c>
      <c r="G1679" s="72"/>
      <c r="H1679" s="69">
        <v>1</v>
      </c>
      <c r="I1679" s="80"/>
      <c r="J1679" s="80"/>
      <c r="K1679" s="73"/>
      <c r="L1679" s="73"/>
      <c r="M1679" s="72"/>
      <c r="N1679" s="73">
        <v>1150615.6399999999</v>
      </c>
      <c r="O1679" s="68" t="s">
        <v>1901</v>
      </c>
      <c r="P1679" s="68">
        <v>2</v>
      </c>
      <c r="Q1679" s="283" t="s">
        <v>2204</v>
      </c>
      <c r="R1679" s="347">
        <v>0.25</v>
      </c>
      <c r="S1679" s="123">
        <v>0.9</v>
      </c>
      <c r="T1679" s="95"/>
      <c r="U1679" s="95"/>
      <c r="V1679" s="95"/>
      <c r="W1679" s="95"/>
      <c r="X1679" s="95"/>
      <c r="Y1679" s="95"/>
      <c r="Z1679" s="95"/>
      <c r="AA1679" s="95"/>
      <c r="AB1679" s="95"/>
      <c r="AC1679" s="95"/>
      <c r="AD1679" s="95"/>
      <c r="AE1679" s="113">
        <f t="shared" si="268"/>
        <v>0</v>
      </c>
      <c r="AF1679" s="74">
        <f t="shared" si="269"/>
        <v>0</v>
      </c>
      <c r="AG1679" s="74">
        <f t="shared" si="270"/>
        <v>0</v>
      </c>
      <c r="AH1679" s="74">
        <f t="shared" si="271"/>
        <v>1</v>
      </c>
      <c r="AI1679" s="74">
        <f t="shared" si="272"/>
        <v>0</v>
      </c>
      <c r="AJ1679" s="74">
        <f t="shared" si="273"/>
        <v>0</v>
      </c>
      <c r="AK1679" s="74">
        <f t="shared" si="274"/>
        <v>0</v>
      </c>
      <c r="AL1679" s="74">
        <f t="shared" si="275"/>
        <v>0</v>
      </c>
      <c r="AM1679" s="74">
        <f t="shared" si="276"/>
        <v>1</v>
      </c>
      <c r="AN1679" s="91">
        <f t="shared" si="277"/>
        <v>0</v>
      </c>
      <c r="AO1679" s="92" t="s">
        <v>2955</v>
      </c>
      <c r="AP1679" s="359" t="s">
        <v>3548</v>
      </c>
    </row>
    <row r="1680" spans="1:42" ht="15.75" hidden="1">
      <c r="A1680" s="68" t="s">
        <v>598</v>
      </c>
      <c r="B1680" s="69" t="s">
        <v>2952</v>
      </c>
      <c r="C1680" s="68">
        <v>304350</v>
      </c>
      <c r="D1680" s="70" t="s">
        <v>2973</v>
      </c>
      <c r="E1680" s="70" t="s">
        <v>2954</v>
      </c>
      <c r="F1680" s="71">
        <v>3</v>
      </c>
      <c r="G1680" s="72"/>
      <c r="H1680" s="69">
        <v>1</v>
      </c>
      <c r="I1680" s="80"/>
      <c r="J1680" s="80"/>
      <c r="K1680" s="73"/>
      <c r="L1680" s="73"/>
      <c r="M1680" s="72"/>
      <c r="N1680" s="73">
        <v>499043.45</v>
      </c>
      <c r="O1680" s="68" t="s">
        <v>1901</v>
      </c>
      <c r="P1680" s="68">
        <v>2</v>
      </c>
      <c r="Q1680" s="283" t="s">
        <v>2204</v>
      </c>
      <c r="R1680" s="347">
        <v>0.6</v>
      </c>
      <c r="S1680" s="123">
        <v>0.9</v>
      </c>
      <c r="T1680" s="95"/>
      <c r="U1680" s="95"/>
      <c r="V1680" s="95"/>
      <c r="W1680" s="95"/>
      <c r="X1680" s="95"/>
      <c r="Y1680" s="95"/>
      <c r="Z1680" s="95"/>
      <c r="AA1680" s="95"/>
      <c r="AB1680" s="95"/>
      <c r="AC1680" s="95"/>
      <c r="AD1680" s="95"/>
      <c r="AE1680" s="113">
        <f t="shared" si="268"/>
        <v>0</v>
      </c>
      <c r="AF1680" s="74">
        <f t="shared" si="269"/>
        <v>0</v>
      </c>
      <c r="AG1680" s="74">
        <f t="shared" si="270"/>
        <v>0</v>
      </c>
      <c r="AH1680" s="74">
        <f t="shared" si="271"/>
        <v>1</v>
      </c>
      <c r="AI1680" s="74">
        <f t="shared" si="272"/>
        <v>0</v>
      </c>
      <c r="AJ1680" s="74">
        <f t="shared" si="273"/>
        <v>0</v>
      </c>
      <c r="AK1680" s="74">
        <f t="shared" si="274"/>
        <v>0</v>
      </c>
      <c r="AL1680" s="74">
        <f t="shared" si="275"/>
        <v>0</v>
      </c>
      <c r="AM1680" s="74">
        <f t="shared" si="276"/>
        <v>1</v>
      </c>
      <c r="AN1680" s="91">
        <f t="shared" si="277"/>
        <v>0</v>
      </c>
      <c r="AO1680" s="92" t="s">
        <v>2955</v>
      </c>
      <c r="AP1680" s="359" t="s">
        <v>3548</v>
      </c>
    </row>
    <row r="1681" spans="1:42" ht="15.75" hidden="1">
      <c r="A1681" s="68" t="s">
        <v>598</v>
      </c>
      <c r="B1681" s="69" t="s">
        <v>2952</v>
      </c>
      <c r="C1681" s="68">
        <v>304348</v>
      </c>
      <c r="D1681" s="70" t="s">
        <v>2974</v>
      </c>
      <c r="E1681" s="70" t="s">
        <v>2954</v>
      </c>
      <c r="F1681" s="71">
        <v>3</v>
      </c>
      <c r="G1681" s="72"/>
      <c r="H1681" s="69">
        <v>1</v>
      </c>
      <c r="I1681" s="80"/>
      <c r="J1681" s="80"/>
      <c r="K1681" s="73"/>
      <c r="L1681" s="73"/>
      <c r="M1681" s="72"/>
      <c r="N1681" s="73">
        <v>699926.67</v>
      </c>
      <c r="O1681" s="68" t="s">
        <v>1901</v>
      </c>
      <c r="P1681" s="68">
        <v>2</v>
      </c>
      <c r="Q1681" s="283" t="s">
        <v>2378</v>
      </c>
      <c r="R1681" s="347">
        <v>1</v>
      </c>
      <c r="S1681" s="123">
        <v>1</v>
      </c>
      <c r="T1681" s="95"/>
      <c r="U1681" s="95"/>
      <c r="V1681" s="95"/>
      <c r="W1681" s="95"/>
      <c r="X1681" s="95"/>
      <c r="Y1681" s="95"/>
      <c r="Z1681" s="95"/>
      <c r="AA1681" s="95"/>
      <c r="AB1681" s="95"/>
      <c r="AC1681" s="95"/>
      <c r="AD1681" s="95"/>
      <c r="AE1681" s="113">
        <f t="shared" si="268"/>
        <v>0</v>
      </c>
      <c r="AF1681" s="74">
        <f t="shared" si="269"/>
        <v>0</v>
      </c>
      <c r="AG1681" s="74">
        <f t="shared" si="270"/>
        <v>0</v>
      </c>
      <c r="AH1681" s="74">
        <f t="shared" si="271"/>
        <v>0</v>
      </c>
      <c r="AI1681" s="74">
        <f t="shared" si="272"/>
        <v>1</v>
      </c>
      <c r="AJ1681" s="74">
        <f t="shared" si="273"/>
        <v>0</v>
      </c>
      <c r="AK1681" s="74">
        <f t="shared" si="274"/>
        <v>0</v>
      </c>
      <c r="AL1681" s="74">
        <f t="shared" si="275"/>
        <v>0</v>
      </c>
      <c r="AM1681" s="74">
        <f t="shared" si="276"/>
        <v>0</v>
      </c>
      <c r="AN1681" s="91">
        <f t="shared" si="277"/>
        <v>1</v>
      </c>
      <c r="AO1681" s="92" t="s">
        <v>2955</v>
      </c>
      <c r="AP1681" s="359" t="s">
        <v>3548</v>
      </c>
    </row>
    <row r="1682" spans="1:42" ht="15.75" hidden="1">
      <c r="A1682" s="68" t="s">
        <v>598</v>
      </c>
      <c r="B1682" s="69" t="s">
        <v>2952</v>
      </c>
      <c r="C1682" s="68">
        <v>304394</v>
      </c>
      <c r="D1682" s="70" t="s">
        <v>2975</v>
      </c>
      <c r="E1682" s="70" t="s">
        <v>2954</v>
      </c>
      <c r="F1682" s="71">
        <v>3</v>
      </c>
      <c r="G1682" s="72"/>
      <c r="H1682" s="69">
        <v>1</v>
      </c>
      <c r="I1682" s="80"/>
      <c r="J1682" s="80"/>
      <c r="K1682" s="73"/>
      <c r="L1682" s="73"/>
      <c r="M1682" s="72"/>
      <c r="N1682" s="73">
        <v>292433.51</v>
      </c>
      <c r="O1682" s="68" t="s">
        <v>1901</v>
      </c>
      <c r="P1682" s="68">
        <v>2</v>
      </c>
      <c r="Q1682" s="283" t="s">
        <v>2204</v>
      </c>
      <c r="R1682" s="347">
        <v>0.25</v>
      </c>
      <c r="S1682" s="123">
        <v>0.35</v>
      </c>
      <c r="T1682" s="95"/>
      <c r="U1682" s="95"/>
      <c r="V1682" s="95"/>
      <c r="W1682" s="95"/>
      <c r="X1682" s="95"/>
      <c r="Y1682" s="95"/>
      <c r="Z1682" s="95"/>
      <c r="AA1682" s="95"/>
      <c r="AB1682" s="95"/>
      <c r="AC1682" s="95"/>
      <c r="AD1682" s="95"/>
      <c r="AE1682" s="113">
        <f t="shared" si="268"/>
        <v>0</v>
      </c>
      <c r="AF1682" s="74">
        <f t="shared" si="269"/>
        <v>0</v>
      </c>
      <c r="AG1682" s="74">
        <f t="shared" si="270"/>
        <v>0</v>
      </c>
      <c r="AH1682" s="74">
        <f t="shared" si="271"/>
        <v>1</v>
      </c>
      <c r="AI1682" s="74">
        <f t="shared" si="272"/>
        <v>0</v>
      </c>
      <c r="AJ1682" s="74">
        <f t="shared" si="273"/>
        <v>0</v>
      </c>
      <c r="AK1682" s="74">
        <f t="shared" si="274"/>
        <v>0</v>
      </c>
      <c r="AL1682" s="74">
        <f t="shared" si="275"/>
        <v>0</v>
      </c>
      <c r="AM1682" s="74">
        <f t="shared" si="276"/>
        <v>1</v>
      </c>
      <c r="AN1682" s="91">
        <f t="shared" si="277"/>
        <v>0</v>
      </c>
      <c r="AO1682" s="92" t="s">
        <v>2955</v>
      </c>
      <c r="AP1682" s="359" t="s">
        <v>3548</v>
      </c>
    </row>
    <row r="1683" spans="1:42" ht="15.75" hidden="1">
      <c r="A1683" s="68" t="s">
        <v>598</v>
      </c>
      <c r="B1683" s="69" t="s">
        <v>2976</v>
      </c>
      <c r="C1683" s="68">
        <v>304300</v>
      </c>
      <c r="D1683" s="70" t="s">
        <v>2977</v>
      </c>
      <c r="E1683" s="70" t="s">
        <v>2978</v>
      </c>
      <c r="F1683" s="71">
        <v>1</v>
      </c>
      <c r="G1683" s="72"/>
      <c r="H1683" s="69">
        <v>1</v>
      </c>
      <c r="I1683" s="80"/>
      <c r="J1683" s="80"/>
      <c r="K1683" s="73"/>
      <c r="L1683" s="73"/>
      <c r="M1683" s="72"/>
      <c r="N1683" s="73">
        <v>3765128.18</v>
      </c>
      <c r="O1683" s="68" t="s">
        <v>1901</v>
      </c>
      <c r="P1683" s="68">
        <v>2</v>
      </c>
      <c r="Q1683" s="95" t="s">
        <v>2378</v>
      </c>
      <c r="R1683" s="347"/>
      <c r="S1683" s="100">
        <v>1</v>
      </c>
      <c r="T1683" s="95"/>
      <c r="U1683" s="95"/>
      <c r="V1683" s="95"/>
      <c r="W1683" s="95"/>
      <c r="X1683" s="95"/>
      <c r="Y1683" s="95"/>
      <c r="Z1683" s="95"/>
      <c r="AA1683" s="95"/>
      <c r="AB1683" s="95"/>
      <c r="AC1683" s="95"/>
      <c r="AD1683" s="95"/>
      <c r="AE1683" s="113">
        <f t="shared" si="268"/>
        <v>0</v>
      </c>
      <c r="AF1683" s="74">
        <f t="shared" si="269"/>
        <v>0</v>
      </c>
      <c r="AG1683" s="74">
        <f t="shared" si="270"/>
        <v>0</v>
      </c>
      <c r="AH1683" s="74">
        <f t="shared" si="271"/>
        <v>0</v>
      </c>
      <c r="AI1683" s="74">
        <f t="shared" si="272"/>
        <v>1</v>
      </c>
      <c r="AJ1683" s="74">
        <f t="shared" si="273"/>
        <v>0</v>
      </c>
      <c r="AK1683" s="74">
        <f t="shared" si="274"/>
        <v>0</v>
      </c>
      <c r="AL1683" s="74">
        <f t="shared" si="275"/>
        <v>0</v>
      </c>
      <c r="AM1683" s="74">
        <f t="shared" si="276"/>
        <v>0</v>
      </c>
      <c r="AN1683" s="74">
        <f t="shared" si="277"/>
        <v>1</v>
      </c>
      <c r="AP1683" s="359" t="s">
        <v>3548</v>
      </c>
    </row>
    <row r="1684" spans="1:42" ht="15.75" hidden="1">
      <c r="A1684" s="68" t="s">
        <v>598</v>
      </c>
      <c r="B1684" s="69" t="s">
        <v>2976</v>
      </c>
      <c r="C1684" s="68">
        <v>304311</v>
      </c>
      <c r="D1684" s="70" t="s">
        <v>2979</v>
      </c>
      <c r="E1684" s="70" t="s">
        <v>2980</v>
      </c>
      <c r="F1684" s="71">
        <v>1</v>
      </c>
      <c r="G1684" s="72"/>
      <c r="H1684" s="69">
        <v>1</v>
      </c>
      <c r="I1684" s="80"/>
      <c r="J1684" s="80"/>
      <c r="K1684" s="73"/>
      <c r="L1684" s="73"/>
      <c r="M1684" s="72"/>
      <c r="N1684" s="73">
        <v>4353915.6500000004</v>
      </c>
      <c r="O1684" s="68" t="s">
        <v>1901</v>
      </c>
      <c r="P1684" s="68">
        <v>2</v>
      </c>
      <c r="Q1684" s="95" t="s">
        <v>2378</v>
      </c>
      <c r="R1684" s="347"/>
      <c r="S1684" s="100">
        <v>1</v>
      </c>
      <c r="T1684" s="95"/>
      <c r="U1684" s="95"/>
      <c r="V1684" s="95"/>
      <c r="W1684" s="95"/>
      <c r="X1684" s="95"/>
      <c r="Y1684" s="95"/>
      <c r="Z1684" s="95"/>
      <c r="AA1684" s="95"/>
      <c r="AB1684" s="95"/>
      <c r="AC1684" s="95"/>
      <c r="AD1684" s="95"/>
      <c r="AE1684" s="113">
        <f t="shared" si="268"/>
        <v>0</v>
      </c>
      <c r="AF1684" s="74">
        <f t="shared" si="269"/>
        <v>0</v>
      </c>
      <c r="AG1684" s="74">
        <f t="shared" si="270"/>
        <v>0</v>
      </c>
      <c r="AH1684" s="74">
        <f t="shared" si="271"/>
        <v>0</v>
      </c>
      <c r="AI1684" s="74">
        <f t="shared" si="272"/>
        <v>1</v>
      </c>
      <c r="AJ1684" s="74">
        <f t="shared" si="273"/>
        <v>0</v>
      </c>
      <c r="AK1684" s="74">
        <f t="shared" si="274"/>
        <v>0</v>
      </c>
      <c r="AL1684" s="74">
        <f t="shared" si="275"/>
        <v>0</v>
      </c>
      <c r="AM1684" s="74">
        <f t="shared" si="276"/>
        <v>0</v>
      </c>
      <c r="AN1684" s="74">
        <f t="shared" si="277"/>
        <v>1</v>
      </c>
      <c r="AP1684" s="359" t="s">
        <v>3548</v>
      </c>
    </row>
    <row r="1685" spans="1:42" ht="31.5" hidden="1">
      <c r="A1685" s="68" t="s">
        <v>598</v>
      </c>
      <c r="B1685" s="69" t="s">
        <v>2981</v>
      </c>
      <c r="C1685" s="68">
        <v>129771</v>
      </c>
      <c r="D1685" s="70" t="s">
        <v>2982</v>
      </c>
      <c r="E1685" s="70" t="s">
        <v>2983</v>
      </c>
      <c r="F1685" s="71">
        <v>1</v>
      </c>
      <c r="G1685" s="72"/>
      <c r="H1685" s="69">
        <v>1</v>
      </c>
      <c r="I1685" s="80"/>
      <c r="J1685" s="80"/>
      <c r="K1685" s="73"/>
      <c r="L1685" s="73"/>
      <c r="M1685" s="72"/>
      <c r="N1685" s="73">
        <v>1574224.53</v>
      </c>
      <c r="O1685" s="68" t="s">
        <v>1901</v>
      </c>
      <c r="P1685" s="68">
        <v>2</v>
      </c>
      <c r="Q1685" s="163" t="s">
        <v>2378</v>
      </c>
      <c r="R1685" s="347">
        <v>1</v>
      </c>
      <c r="S1685" s="123">
        <v>1</v>
      </c>
      <c r="T1685" s="318" t="s">
        <v>3527</v>
      </c>
      <c r="U1685" s="318" t="s">
        <v>3527</v>
      </c>
      <c r="V1685" s="318" t="s">
        <v>3528</v>
      </c>
      <c r="W1685" s="318" t="s">
        <v>3528</v>
      </c>
      <c r="X1685" s="318" t="s">
        <v>3529</v>
      </c>
      <c r="Y1685" s="318" t="s">
        <v>3530</v>
      </c>
      <c r="Z1685" s="318" t="s">
        <v>3531</v>
      </c>
      <c r="AA1685" s="318" t="s">
        <v>3532</v>
      </c>
      <c r="AB1685" s="318" t="s">
        <v>3533</v>
      </c>
      <c r="AC1685" s="318" t="s">
        <v>3415</v>
      </c>
      <c r="AD1685" s="378">
        <v>1566392.57</v>
      </c>
      <c r="AE1685" s="113">
        <f t="shared" si="268"/>
        <v>0</v>
      </c>
      <c r="AF1685" s="74">
        <f t="shared" si="269"/>
        <v>0</v>
      </c>
      <c r="AG1685" s="74">
        <f t="shared" si="270"/>
        <v>0</v>
      </c>
      <c r="AH1685" s="74">
        <f t="shared" si="271"/>
        <v>0</v>
      </c>
      <c r="AI1685" s="74">
        <f t="shared" si="272"/>
        <v>1</v>
      </c>
      <c r="AJ1685" s="74">
        <f t="shared" si="273"/>
        <v>0</v>
      </c>
      <c r="AK1685" s="74">
        <f t="shared" si="274"/>
        <v>0</v>
      </c>
      <c r="AL1685" s="74">
        <f t="shared" si="275"/>
        <v>0</v>
      </c>
      <c r="AM1685" s="74">
        <f t="shared" si="276"/>
        <v>0</v>
      </c>
      <c r="AN1685" s="275">
        <f t="shared" si="277"/>
        <v>1</v>
      </c>
      <c r="AO1685" s="276"/>
      <c r="AP1685" s="359" t="s">
        <v>3548</v>
      </c>
    </row>
    <row r="1686" spans="1:42" ht="15.75" hidden="1">
      <c r="A1686" s="68" t="s">
        <v>598</v>
      </c>
      <c r="B1686" s="68" t="s">
        <v>2984</v>
      </c>
      <c r="C1686" s="68">
        <v>304326</v>
      </c>
      <c r="D1686" s="70" t="s">
        <v>2985</v>
      </c>
      <c r="E1686" s="70" t="s">
        <v>2986</v>
      </c>
      <c r="F1686" s="71">
        <v>2</v>
      </c>
      <c r="G1686" s="72"/>
      <c r="H1686" s="80">
        <v>1</v>
      </c>
      <c r="I1686" s="80"/>
      <c r="J1686" s="80"/>
      <c r="K1686" s="73"/>
      <c r="L1686" s="73"/>
      <c r="M1686" s="72"/>
      <c r="N1686" s="73">
        <v>6004556.6500000004</v>
      </c>
      <c r="O1686" s="68" t="s">
        <v>1901</v>
      </c>
      <c r="P1686" s="68">
        <v>2</v>
      </c>
      <c r="Q1686" s="95" t="s">
        <v>2378</v>
      </c>
      <c r="R1686" s="100">
        <v>1</v>
      </c>
      <c r="S1686" s="100">
        <v>1</v>
      </c>
      <c r="T1686" s="329">
        <v>43489</v>
      </c>
      <c r="U1686" s="311"/>
      <c r="V1686" s="311"/>
      <c r="W1686" s="311"/>
      <c r="X1686" s="330">
        <v>43265</v>
      </c>
      <c r="Y1686" s="330">
        <v>43249</v>
      </c>
      <c r="Z1686" s="330">
        <v>43277</v>
      </c>
      <c r="AA1686" s="330">
        <v>43291</v>
      </c>
      <c r="AB1686" s="330">
        <v>43305</v>
      </c>
      <c r="AC1686" s="311" t="s">
        <v>3417</v>
      </c>
      <c r="AD1686" s="331">
        <v>5944653.7300000004</v>
      </c>
      <c r="AE1686" s="113">
        <f t="shared" si="268"/>
        <v>0</v>
      </c>
      <c r="AF1686" s="74">
        <f t="shared" si="269"/>
        <v>0</v>
      </c>
      <c r="AG1686" s="74">
        <f t="shared" si="270"/>
        <v>0</v>
      </c>
      <c r="AH1686" s="74">
        <f t="shared" si="271"/>
        <v>0</v>
      </c>
      <c r="AI1686" s="74">
        <f t="shared" si="272"/>
        <v>1</v>
      </c>
      <c r="AJ1686" s="74">
        <f t="shared" si="273"/>
        <v>0</v>
      </c>
      <c r="AK1686" s="74">
        <f t="shared" si="274"/>
        <v>0</v>
      </c>
      <c r="AL1686" s="74">
        <f t="shared" si="275"/>
        <v>0</v>
      </c>
      <c r="AM1686" s="74">
        <f t="shared" si="276"/>
        <v>0</v>
      </c>
      <c r="AN1686" s="74">
        <f t="shared" si="277"/>
        <v>1</v>
      </c>
      <c r="AP1686" s="359" t="s">
        <v>3548</v>
      </c>
    </row>
    <row r="1687" spans="1:42" ht="15.75" hidden="1">
      <c r="A1687" s="68" t="s">
        <v>598</v>
      </c>
      <c r="B1687" s="68" t="s">
        <v>2984</v>
      </c>
      <c r="C1687" s="68">
        <v>304321</v>
      </c>
      <c r="D1687" s="70" t="s">
        <v>2987</v>
      </c>
      <c r="E1687" s="70" t="s">
        <v>2988</v>
      </c>
      <c r="F1687" s="71">
        <v>2</v>
      </c>
      <c r="G1687" s="72"/>
      <c r="H1687" s="80">
        <v>1</v>
      </c>
      <c r="I1687" s="80"/>
      <c r="J1687" s="80"/>
      <c r="K1687" s="73"/>
      <c r="L1687" s="73"/>
      <c r="M1687" s="72"/>
      <c r="N1687" s="73">
        <v>2039801.11</v>
      </c>
      <c r="O1687" s="68" t="s">
        <v>1901</v>
      </c>
      <c r="P1687" s="68">
        <v>2</v>
      </c>
      <c r="Q1687" s="95" t="s">
        <v>2378</v>
      </c>
      <c r="R1687" s="100">
        <v>1</v>
      </c>
      <c r="S1687" s="100">
        <v>1</v>
      </c>
      <c r="T1687" s="329">
        <v>43489</v>
      </c>
      <c r="U1687" s="311"/>
      <c r="V1687" s="311"/>
      <c r="W1687" s="311"/>
      <c r="X1687" s="330">
        <v>43265</v>
      </c>
      <c r="Y1687" s="330">
        <v>43249</v>
      </c>
      <c r="Z1687" s="330">
        <v>43277</v>
      </c>
      <c r="AA1687" s="330">
        <v>43291</v>
      </c>
      <c r="AB1687" s="330">
        <v>43305</v>
      </c>
      <c r="AC1687" s="311" t="s">
        <v>3417</v>
      </c>
      <c r="AD1687" s="331">
        <v>2024474.47</v>
      </c>
      <c r="AE1687" s="113">
        <f t="shared" ref="AE1687:AE1750" si="278">IF($Q1687="Reverted",1,0)</f>
        <v>0</v>
      </c>
      <c r="AF1687" s="74">
        <f t="shared" ref="AF1687:AF1750" si="279">IF($Q1687="Not yet started",1,0)</f>
        <v>0</v>
      </c>
      <c r="AG1687" s="74">
        <f t="shared" ref="AG1687:AG1750" si="280">IF($Q1687="Under Procurement",1,0)</f>
        <v>0</v>
      </c>
      <c r="AH1687" s="74">
        <f t="shared" ref="AH1687:AH1750" si="281">IF($Q1687="Ongoing",1,0)</f>
        <v>0</v>
      </c>
      <c r="AI1687" s="74">
        <f t="shared" ref="AI1687:AI1750" si="282">IF($Q1687="Completed",1,0)</f>
        <v>1</v>
      </c>
      <c r="AJ1687" s="74">
        <f t="shared" ref="AJ1687:AJ1750" si="283">IF($AE1687=1,$H1687,0)</f>
        <v>0</v>
      </c>
      <c r="AK1687" s="74">
        <f t="shared" ref="AK1687:AK1750" si="284">IF($AF1687=1,$H1687,0)</f>
        <v>0</v>
      </c>
      <c r="AL1687" s="74">
        <f t="shared" ref="AL1687:AL1750" si="285">IF($AG1687=1,$H1687,0)</f>
        <v>0</v>
      </c>
      <c r="AM1687" s="74">
        <f t="shared" ref="AM1687:AM1750" si="286">IF($AH1687=1,$H1687,0)</f>
        <v>0</v>
      </c>
      <c r="AN1687" s="74">
        <f t="shared" ref="AN1687:AN1750" si="287">IF($AI1687=1,$H1687,0)</f>
        <v>1</v>
      </c>
      <c r="AP1687" s="359" t="s">
        <v>3548</v>
      </c>
    </row>
    <row r="1688" spans="1:42" ht="15.75" hidden="1">
      <c r="A1688" s="68" t="s">
        <v>598</v>
      </c>
      <c r="B1688" s="68" t="s">
        <v>2984</v>
      </c>
      <c r="C1688" s="68">
        <v>304319</v>
      </c>
      <c r="D1688" s="70" t="s">
        <v>2989</v>
      </c>
      <c r="E1688" s="70" t="s">
        <v>2988</v>
      </c>
      <c r="F1688" s="71">
        <v>2</v>
      </c>
      <c r="G1688" s="72"/>
      <c r="H1688" s="80">
        <v>1</v>
      </c>
      <c r="I1688" s="80"/>
      <c r="J1688" s="80"/>
      <c r="K1688" s="73"/>
      <c r="L1688" s="73"/>
      <c r="M1688" s="72"/>
      <c r="N1688" s="73">
        <v>6223202.3499999996</v>
      </c>
      <c r="O1688" s="68" t="s">
        <v>1901</v>
      </c>
      <c r="P1688" s="68">
        <v>2</v>
      </c>
      <c r="Q1688" s="95" t="s">
        <v>2378</v>
      </c>
      <c r="R1688" s="100">
        <v>1</v>
      </c>
      <c r="S1688" s="100">
        <v>1</v>
      </c>
      <c r="T1688" s="329">
        <v>43489</v>
      </c>
      <c r="U1688" s="311"/>
      <c r="V1688" s="311"/>
      <c r="W1688" s="311"/>
      <c r="X1688" s="330">
        <v>43265</v>
      </c>
      <c r="Y1688" s="330">
        <v>43249</v>
      </c>
      <c r="Z1688" s="330">
        <v>43277</v>
      </c>
      <c r="AA1688" s="330">
        <v>43291</v>
      </c>
      <c r="AB1688" s="330">
        <v>43305</v>
      </c>
      <c r="AC1688" s="311" t="s">
        <v>3417</v>
      </c>
      <c r="AD1688" s="331">
        <v>6186729.6900000004</v>
      </c>
      <c r="AE1688" s="113">
        <f t="shared" si="278"/>
        <v>0</v>
      </c>
      <c r="AF1688" s="74">
        <f t="shared" si="279"/>
        <v>0</v>
      </c>
      <c r="AG1688" s="74">
        <f t="shared" si="280"/>
        <v>0</v>
      </c>
      <c r="AH1688" s="74">
        <f t="shared" si="281"/>
        <v>0</v>
      </c>
      <c r="AI1688" s="74">
        <f t="shared" si="282"/>
        <v>1</v>
      </c>
      <c r="AJ1688" s="74">
        <f t="shared" si="283"/>
        <v>0</v>
      </c>
      <c r="AK1688" s="74">
        <f t="shared" si="284"/>
        <v>0</v>
      </c>
      <c r="AL1688" s="74">
        <f t="shared" si="285"/>
        <v>0</v>
      </c>
      <c r="AM1688" s="74">
        <f t="shared" si="286"/>
        <v>0</v>
      </c>
      <c r="AN1688" s="74">
        <f t="shared" si="287"/>
        <v>1</v>
      </c>
      <c r="AP1688" s="359" t="s">
        <v>3548</v>
      </c>
    </row>
    <row r="1689" spans="1:42" ht="31.5" hidden="1">
      <c r="A1689" s="68" t="s">
        <v>598</v>
      </c>
      <c r="B1689" s="69" t="s">
        <v>2990</v>
      </c>
      <c r="C1689" s="68">
        <v>304405</v>
      </c>
      <c r="D1689" s="70" t="s">
        <v>2991</v>
      </c>
      <c r="E1689" s="70" t="s">
        <v>2992</v>
      </c>
      <c r="F1689" s="71">
        <v>2</v>
      </c>
      <c r="G1689" s="72"/>
      <c r="H1689" s="69">
        <v>1</v>
      </c>
      <c r="I1689" s="80"/>
      <c r="J1689" s="80"/>
      <c r="K1689" s="73"/>
      <c r="L1689" s="73"/>
      <c r="M1689" s="72"/>
      <c r="N1689" s="73">
        <v>2086018.36</v>
      </c>
      <c r="O1689" s="68" t="s">
        <v>1901</v>
      </c>
      <c r="P1689" s="68">
        <v>2</v>
      </c>
      <c r="Q1689" s="95" t="s">
        <v>2378</v>
      </c>
      <c r="R1689" s="354">
        <v>1</v>
      </c>
      <c r="S1689" s="100">
        <v>1</v>
      </c>
      <c r="T1689" s="95"/>
      <c r="U1689" s="95"/>
      <c r="V1689" s="95"/>
      <c r="W1689" s="95"/>
      <c r="X1689" s="95"/>
      <c r="Y1689" s="95"/>
      <c r="Z1689" s="95"/>
      <c r="AA1689" s="95"/>
      <c r="AB1689" s="95"/>
      <c r="AC1689" s="95"/>
      <c r="AD1689" s="95"/>
      <c r="AE1689" s="113">
        <f t="shared" si="278"/>
        <v>0</v>
      </c>
      <c r="AF1689" s="74">
        <f t="shared" si="279"/>
        <v>0</v>
      </c>
      <c r="AG1689" s="74">
        <f t="shared" si="280"/>
        <v>0</v>
      </c>
      <c r="AH1689" s="74">
        <f t="shared" si="281"/>
        <v>0</v>
      </c>
      <c r="AI1689" s="74">
        <f t="shared" si="282"/>
        <v>1</v>
      </c>
      <c r="AJ1689" s="74">
        <f t="shared" si="283"/>
        <v>0</v>
      </c>
      <c r="AK1689" s="74">
        <f t="shared" si="284"/>
        <v>0</v>
      </c>
      <c r="AL1689" s="74">
        <f t="shared" si="285"/>
        <v>0</v>
      </c>
      <c r="AM1689" s="74">
        <f t="shared" si="286"/>
        <v>0</v>
      </c>
      <c r="AN1689" s="74">
        <f t="shared" si="287"/>
        <v>1</v>
      </c>
      <c r="AP1689" s="359" t="s">
        <v>3548</v>
      </c>
    </row>
    <row r="1690" spans="1:42" ht="15.75" hidden="1">
      <c r="A1690" s="68" t="s">
        <v>598</v>
      </c>
      <c r="B1690" s="69" t="s">
        <v>2990</v>
      </c>
      <c r="C1690" s="68">
        <v>316401</v>
      </c>
      <c r="D1690" s="70" t="s">
        <v>2993</v>
      </c>
      <c r="E1690" s="70" t="s">
        <v>2992</v>
      </c>
      <c r="F1690" s="71">
        <v>2</v>
      </c>
      <c r="G1690" s="72"/>
      <c r="H1690" s="69">
        <v>1</v>
      </c>
      <c r="I1690" s="80"/>
      <c r="J1690" s="80"/>
      <c r="K1690" s="73"/>
      <c r="L1690" s="73"/>
      <c r="M1690" s="72"/>
      <c r="N1690" s="73">
        <v>2972771.38</v>
      </c>
      <c r="O1690" s="68" t="s">
        <v>1901</v>
      </c>
      <c r="P1690" s="68">
        <v>2</v>
      </c>
      <c r="Q1690" s="95" t="s">
        <v>2378</v>
      </c>
      <c r="R1690" s="354">
        <v>1</v>
      </c>
      <c r="S1690" s="100">
        <v>1</v>
      </c>
      <c r="T1690" s="95"/>
      <c r="U1690" s="95"/>
      <c r="V1690" s="95"/>
      <c r="W1690" s="95"/>
      <c r="X1690" s="95"/>
      <c r="Y1690" s="95"/>
      <c r="Z1690" s="95"/>
      <c r="AA1690" s="95"/>
      <c r="AB1690" s="95"/>
      <c r="AC1690" s="95"/>
      <c r="AD1690" s="95"/>
      <c r="AE1690" s="113">
        <f t="shared" si="278"/>
        <v>0</v>
      </c>
      <c r="AF1690" s="74">
        <f t="shared" si="279"/>
        <v>0</v>
      </c>
      <c r="AG1690" s="74">
        <f t="shared" si="280"/>
        <v>0</v>
      </c>
      <c r="AH1690" s="74">
        <f t="shared" si="281"/>
        <v>0</v>
      </c>
      <c r="AI1690" s="74">
        <f t="shared" si="282"/>
        <v>1</v>
      </c>
      <c r="AJ1690" s="74">
        <f t="shared" si="283"/>
        <v>0</v>
      </c>
      <c r="AK1690" s="74">
        <f t="shared" si="284"/>
        <v>0</v>
      </c>
      <c r="AL1690" s="74">
        <f t="shared" si="285"/>
        <v>0</v>
      </c>
      <c r="AM1690" s="74">
        <f t="shared" si="286"/>
        <v>0</v>
      </c>
      <c r="AN1690" s="74">
        <f t="shared" si="287"/>
        <v>1</v>
      </c>
      <c r="AP1690" s="359" t="s">
        <v>3548</v>
      </c>
    </row>
    <row r="1691" spans="1:42" ht="31.5" hidden="1">
      <c r="A1691" s="69" t="s">
        <v>598</v>
      </c>
      <c r="B1691" s="69" t="s">
        <v>2994</v>
      </c>
      <c r="C1691" s="69">
        <v>304231</v>
      </c>
      <c r="D1691" s="81" t="s">
        <v>2995</v>
      </c>
      <c r="E1691" s="81" t="s">
        <v>2996</v>
      </c>
      <c r="F1691" s="69">
        <v>1</v>
      </c>
      <c r="G1691" s="69"/>
      <c r="H1691" s="69">
        <v>1</v>
      </c>
      <c r="I1691" s="69"/>
      <c r="J1691" s="69"/>
      <c r="K1691" s="69"/>
      <c r="L1691" s="69"/>
      <c r="M1691" s="86"/>
      <c r="N1691" s="73">
        <v>884175.83</v>
      </c>
      <c r="O1691" s="68" t="s">
        <v>1901</v>
      </c>
      <c r="P1691" s="68">
        <v>2</v>
      </c>
      <c r="Q1691" s="95" t="s">
        <v>2378</v>
      </c>
      <c r="R1691" s="354">
        <v>1</v>
      </c>
      <c r="S1691" s="123">
        <v>1</v>
      </c>
      <c r="T1691" s="95"/>
      <c r="U1691" s="95"/>
      <c r="V1691" s="95"/>
      <c r="W1691" s="95"/>
      <c r="X1691" s="95"/>
      <c r="Y1691" s="95"/>
      <c r="Z1691" s="95"/>
      <c r="AA1691" s="95"/>
      <c r="AB1691" s="95"/>
      <c r="AC1691" s="95"/>
      <c r="AD1691" s="95"/>
      <c r="AE1691" s="113">
        <f t="shared" si="278"/>
        <v>0</v>
      </c>
      <c r="AF1691" s="74">
        <f t="shared" si="279"/>
        <v>0</v>
      </c>
      <c r="AG1691" s="74">
        <f t="shared" si="280"/>
        <v>0</v>
      </c>
      <c r="AH1691" s="74">
        <f t="shared" si="281"/>
        <v>0</v>
      </c>
      <c r="AI1691" s="74">
        <f t="shared" si="282"/>
        <v>1</v>
      </c>
      <c r="AJ1691" s="74">
        <f t="shared" si="283"/>
        <v>0</v>
      </c>
      <c r="AK1691" s="74">
        <f t="shared" si="284"/>
        <v>0</v>
      </c>
      <c r="AL1691" s="74">
        <f t="shared" si="285"/>
        <v>0</v>
      </c>
      <c r="AM1691" s="74">
        <f t="shared" si="286"/>
        <v>0</v>
      </c>
      <c r="AN1691" s="74">
        <f t="shared" si="287"/>
        <v>1</v>
      </c>
      <c r="AP1691" s="359" t="s">
        <v>3548</v>
      </c>
    </row>
    <row r="1692" spans="1:42" ht="31.5" hidden="1">
      <c r="A1692" s="69" t="s">
        <v>598</v>
      </c>
      <c r="B1692" s="69" t="s">
        <v>2994</v>
      </c>
      <c r="C1692" s="69">
        <v>304232</v>
      </c>
      <c r="D1692" s="81" t="s">
        <v>2997</v>
      </c>
      <c r="E1692" s="81" t="s">
        <v>2996</v>
      </c>
      <c r="F1692" s="69">
        <v>1</v>
      </c>
      <c r="G1692" s="69"/>
      <c r="H1692" s="69">
        <v>1</v>
      </c>
      <c r="I1692" s="69"/>
      <c r="J1692" s="69"/>
      <c r="K1692" s="69"/>
      <c r="L1692" s="69"/>
      <c r="M1692" s="86"/>
      <c r="N1692" s="73">
        <v>523181.14</v>
      </c>
      <c r="O1692" s="68" t="s">
        <v>1901</v>
      </c>
      <c r="P1692" s="68">
        <v>2</v>
      </c>
      <c r="Q1692" s="95" t="s">
        <v>2378</v>
      </c>
      <c r="R1692" s="354">
        <v>1</v>
      </c>
      <c r="S1692" s="123">
        <v>1</v>
      </c>
      <c r="T1692" s="95"/>
      <c r="U1692" s="95"/>
      <c r="V1692" s="95"/>
      <c r="W1692" s="95"/>
      <c r="X1692" s="95"/>
      <c r="Y1692" s="95"/>
      <c r="Z1692" s="95"/>
      <c r="AA1692" s="95"/>
      <c r="AB1692" s="95"/>
      <c r="AC1692" s="95"/>
      <c r="AD1692" s="95"/>
      <c r="AE1692" s="113">
        <f t="shared" si="278"/>
        <v>0</v>
      </c>
      <c r="AF1692" s="74">
        <f t="shared" si="279"/>
        <v>0</v>
      </c>
      <c r="AG1692" s="74">
        <f t="shared" si="280"/>
        <v>0</v>
      </c>
      <c r="AH1692" s="74">
        <f t="shared" si="281"/>
        <v>0</v>
      </c>
      <c r="AI1692" s="74">
        <f t="shared" si="282"/>
        <v>1</v>
      </c>
      <c r="AJ1692" s="74">
        <f t="shared" si="283"/>
        <v>0</v>
      </c>
      <c r="AK1692" s="74">
        <f t="shared" si="284"/>
        <v>0</v>
      </c>
      <c r="AL1692" s="74">
        <f t="shared" si="285"/>
        <v>0</v>
      </c>
      <c r="AM1692" s="74">
        <f t="shared" si="286"/>
        <v>0</v>
      </c>
      <c r="AN1692" s="74">
        <f t="shared" si="287"/>
        <v>1</v>
      </c>
      <c r="AP1692" s="359" t="s">
        <v>3548</v>
      </c>
    </row>
    <row r="1693" spans="1:42" ht="31.5" hidden="1">
      <c r="A1693" s="69" t="s">
        <v>598</v>
      </c>
      <c r="B1693" s="69" t="s">
        <v>2994</v>
      </c>
      <c r="C1693" s="69">
        <v>322401</v>
      </c>
      <c r="D1693" s="81" t="s">
        <v>2998</v>
      </c>
      <c r="E1693" s="81" t="s">
        <v>2996</v>
      </c>
      <c r="F1693" s="69">
        <v>1</v>
      </c>
      <c r="G1693" s="69"/>
      <c r="H1693" s="69">
        <v>1</v>
      </c>
      <c r="I1693" s="69"/>
      <c r="J1693" s="69"/>
      <c r="K1693" s="69"/>
      <c r="L1693" s="69"/>
      <c r="M1693" s="86"/>
      <c r="N1693" s="73">
        <v>319590.45</v>
      </c>
      <c r="O1693" s="68" t="s">
        <v>1901</v>
      </c>
      <c r="P1693" s="68">
        <v>2</v>
      </c>
      <c r="Q1693" s="95" t="s">
        <v>2378</v>
      </c>
      <c r="R1693" s="354">
        <v>1</v>
      </c>
      <c r="S1693" s="123">
        <v>1</v>
      </c>
      <c r="T1693" s="95"/>
      <c r="U1693" s="95"/>
      <c r="V1693" s="95"/>
      <c r="W1693" s="95"/>
      <c r="X1693" s="95"/>
      <c r="Y1693" s="95"/>
      <c r="Z1693" s="95"/>
      <c r="AA1693" s="95"/>
      <c r="AB1693" s="95"/>
      <c r="AC1693" s="95"/>
      <c r="AD1693" s="95"/>
      <c r="AE1693" s="113">
        <f t="shared" si="278"/>
        <v>0</v>
      </c>
      <c r="AF1693" s="74">
        <f t="shared" si="279"/>
        <v>0</v>
      </c>
      <c r="AG1693" s="74">
        <f t="shared" si="280"/>
        <v>0</v>
      </c>
      <c r="AH1693" s="74">
        <f t="shared" si="281"/>
        <v>0</v>
      </c>
      <c r="AI1693" s="74">
        <f t="shared" si="282"/>
        <v>1</v>
      </c>
      <c r="AJ1693" s="74">
        <f t="shared" si="283"/>
        <v>0</v>
      </c>
      <c r="AK1693" s="74">
        <f t="shared" si="284"/>
        <v>0</v>
      </c>
      <c r="AL1693" s="74">
        <f t="shared" si="285"/>
        <v>0</v>
      </c>
      <c r="AM1693" s="74">
        <f t="shared" si="286"/>
        <v>0</v>
      </c>
      <c r="AN1693" s="74">
        <f t="shared" si="287"/>
        <v>1</v>
      </c>
      <c r="AP1693" s="359" t="s">
        <v>3548</v>
      </c>
    </row>
    <row r="1694" spans="1:42" ht="31.5" hidden="1">
      <c r="A1694" s="68" t="s">
        <v>598</v>
      </c>
      <c r="B1694" s="69" t="s">
        <v>2994</v>
      </c>
      <c r="C1694" s="68">
        <v>500426</v>
      </c>
      <c r="D1694" s="70" t="s">
        <v>2999</v>
      </c>
      <c r="E1694" s="70" t="s">
        <v>2996</v>
      </c>
      <c r="F1694" s="71">
        <v>1</v>
      </c>
      <c r="G1694" s="72"/>
      <c r="H1694" s="69">
        <v>1</v>
      </c>
      <c r="I1694" s="80"/>
      <c r="J1694" s="80"/>
      <c r="K1694" s="73"/>
      <c r="L1694" s="73"/>
      <c r="M1694" s="72"/>
      <c r="N1694" s="73">
        <v>195718.99</v>
      </c>
      <c r="O1694" s="68" t="s">
        <v>1901</v>
      </c>
      <c r="P1694" s="68">
        <v>2</v>
      </c>
      <c r="Q1694" s="95" t="s">
        <v>2378</v>
      </c>
      <c r="R1694" s="354">
        <v>1</v>
      </c>
      <c r="S1694" s="123">
        <v>1</v>
      </c>
      <c r="T1694" s="95"/>
      <c r="U1694" s="95"/>
      <c r="V1694" s="95"/>
      <c r="W1694" s="95"/>
      <c r="X1694" s="95"/>
      <c r="Y1694" s="95"/>
      <c r="Z1694" s="95"/>
      <c r="AA1694" s="95"/>
      <c r="AB1694" s="95"/>
      <c r="AC1694" s="95"/>
      <c r="AD1694" s="95"/>
      <c r="AE1694" s="113">
        <f t="shared" si="278"/>
        <v>0</v>
      </c>
      <c r="AF1694" s="74">
        <f t="shared" si="279"/>
        <v>0</v>
      </c>
      <c r="AG1694" s="74">
        <f t="shared" si="280"/>
        <v>0</v>
      </c>
      <c r="AH1694" s="74">
        <f t="shared" si="281"/>
        <v>0</v>
      </c>
      <c r="AI1694" s="74">
        <f t="shared" si="282"/>
        <v>1</v>
      </c>
      <c r="AJ1694" s="74">
        <f t="shared" si="283"/>
        <v>0</v>
      </c>
      <c r="AK1694" s="74">
        <f t="shared" si="284"/>
        <v>0</v>
      </c>
      <c r="AL1694" s="74">
        <f t="shared" si="285"/>
        <v>0</v>
      </c>
      <c r="AM1694" s="74">
        <f t="shared" si="286"/>
        <v>0</v>
      </c>
      <c r="AN1694" s="74">
        <f t="shared" si="287"/>
        <v>1</v>
      </c>
      <c r="AP1694" s="359" t="s">
        <v>3548</v>
      </c>
    </row>
    <row r="1695" spans="1:42" ht="15.75" hidden="1">
      <c r="A1695" s="68" t="s">
        <v>1060</v>
      </c>
      <c r="B1695" s="69" t="s">
        <v>3000</v>
      </c>
      <c r="C1695" s="68">
        <v>304634</v>
      </c>
      <c r="D1695" s="70" t="s">
        <v>3001</v>
      </c>
      <c r="E1695" s="70" t="s">
        <v>3002</v>
      </c>
      <c r="F1695" s="71">
        <v>1</v>
      </c>
      <c r="G1695" s="72"/>
      <c r="H1695" s="69">
        <v>1</v>
      </c>
      <c r="I1695" s="80"/>
      <c r="J1695" s="80"/>
      <c r="K1695" s="73"/>
      <c r="L1695" s="73"/>
      <c r="M1695" s="72"/>
      <c r="N1695" s="73">
        <v>4427334.88</v>
      </c>
      <c r="O1695" s="68" t="s">
        <v>1901</v>
      </c>
      <c r="P1695" s="68">
        <v>2</v>
      </c>
      <c r="Q1695" s="163" t="s">
        <v>2378</v>
      </c>
      <c r="R1695" s="354"/>
      <c r="S1695" s="123">
        <v>1</v>
      </c>
      <c r="T1695" s="95"/>
      <c r="U1695" s="95"/>
      <c r="V1695" s="95"/>
      <c r="W1695" s="95"/>
      <c r="X1695" s="95"/>
      <c r="Y1695" s="95"/>
      <c r="Z1695" s="95"/>
      <c r="AA1695" s="95"/>
      <c r="AB1695" s="95"/>
      <c r="AC1695" s="95"/>
      <c r="AD1695" s="95"/>
      <c r="AE1695" s="113">
        <f t="shared" si="278"/>
        <v>0</v>
      </c>
      <c r="AF1695" s="74">
        <f t="shared" si="279"/>
        <v>0</v>
      </c>
      <c r="AG1695" s="74">
        <f t="shared" si="280"/>
        <v>0</v>
      </c>
      <c r="AH1695" s="74">
        <f t="shared" si="281"/>
        <v>0</v>
      </c>
      <c r="AI1695" s="74">
        <f t="shared" si="282"/>
        <v>1</v>
      </c>
      <c r="AJ1695" s="74">
        <f t="shared" si="283"/>
        <v>0</v>
      </c>
      <c r="AK1695" s="74">
        <f t="shared" si="284"/>
        <v>0</v>
      </c>
      <c r="AL1695" s="74">
        <f t="shared" si="285"/>
        <v>0</v>
      </c>
      <c r="AM1695" s="74">
        <f t="shared" si="286"/>
        <v>0</v>
      </c>
      <c r="AN1695" s="74">
        <f t="shared" si="287"/>
        <v>1</v>
      </c>
      <c r="AP1695"/>
    </row>
    <row r="1696" spans="1:42" ht="63.75" hidden="1" customHeight="1">
      <c r="A1696" s="68" t="s">
        <v>1060</v>
      </c>
      <c r="B1696" s="69" t="s">
        <v>3003</v>
      </c>
      <c r="C1696" s="68">
        <v>500302</v>
      </c>
      <c r="D1696" s="70" t="s">
        <v>3004</v>
      </c>
      <c r="E1696" s="70" t="s">
        <v>3005</v>
      </c>
      <c r="F1696" s="71">
        <v>1</v>
      </c>
      <c r="G1696" s="72"/>
      <c r="H1696" s="69">
        <v>1</v>
      </c>
      <c r="I1696" s="80"/>
      <c r="J1696" s="80"/>
      <c r="K1696" s="73"/>
      <c r="L1696" s="73"/>
      <c r="M1696" s="72"/>
      <c r="N1696" s="73">
        <v>2502091.86</v>
      </c>
      <c r="O1696" s="68" t="s">
        <v>1901</v>
      </c>
      <c r="P1696" s="68">
        <v>2</v>
      </c>
      <c r="Q1696" s="405" t="s">
        <v>2378</v>
      </c>
      <c r="R1696" s="347"/>
      <c r="S1696" s="100">
        <v>1</v>
      </c>
      <c r="T1696" s="99" t="s">
        <v>3075</v>
      </c>
      <c r="U1696" s="283"/>
      <c r="V1696" s="283"/>
      <c r="W1696" s="95"/>
      <c r="X1696" s="95"/>
      <c r="Y1696" s="95"/>
      <c r="Z1696" s="99" t="s">
        <v>2078</v>
      </c>
      <c r="AA1696" s="95"/>
      <c r="AB1696" s="99" t="s">
        <v>3006</v>
      </c>
      <c r="AC1696" s="114" t="s">
        <v>3077</v>
      </c>
      <c r="AD1696" s="95"/>
      <c r="AE1696" s="113">
        <f t="shared" si="278"/>
        <v>0</v>
      </c>
      <c r="AF1696" s="74">
        <f t="shared" si="279"/>
        <v>0</v>
      </c>
      <c r="AG1696" s="74">
        <f t="shared" si="280"/>
        <v>0</v>
      </c>
      <c r="AH1696" s="74">
        <f t="shared" si="281"/>
        <v>0</v>
      </c>
      <c r="AI1696" s="74">
        <f t="shared" si="282"/>
        <v>1</v>
      </c>
      <c r="AJ1696" s="74">
        <f t="shared" si="283"/>
        <v>0</v>
      </c>
      <c r="AK1696" s="74">
        <f t="shared" si="284"/>
        <v>0</v>
      </c>
      <c r="AL1696" s="74">
        <f t="shared" si="285"/>
        <v>0</v>
      </c>
      <c r="AM1696" s="74">
        <f t="shared" si="286"/>
        <v>0</v>
      </c>
      <c r="AN1696" s="74">
        <f t="shared" si="287"/>
        <v>1</v>
      </c>
      <c r="AP1696"/>
    </row>
    <row r="1697" spans="1:42" ht="31.5" hidden="1">
      <c r="A1697" s="69" t="s">
        <v>1060</v>
      </c>
      <c r="B1697" s="69" t="s">
        <v>3003</v>
      </c>
      <c r="C1697" s="69">
        <v>304646</v>
      </c>
      <c r="D1697" s="81" t="s">
        <v>3007</v>
      </c>
      <c r="E1697" s="81" t="s">
        <v>3005</v>
      </c>
      <c r="F1697" s="69">
        <v>1</v>
      </c>
      <c r="G1697" s="69"/>
      <c r="H1697" s="69">
        <v>1</v>
      </c>
      <c r="I1697" s="69"/>
      <c r="J1697" s="69"/>
      <c r="K1697" s="69"/>
      <c r="L1697" s="69"/>
      <c r="M1697" s="86"/>
      <c r="N1697" s="73">
        <v>2029337.58</v>
      </c>
      <c r="O1697" s="68" t="s">
        <v>1901</v>
      </c>
      <c r="P1697" s="68">
        <v>2</v>
      </c>
      <c r="Q1697" s="405" t="s">
        <v>2378</v>
      </c>
      <c r="R1697" s="347"/>
      <c r="S1697" s="100">
        <v>1</v>
      </c>
      <c r="T1697" s="99" t="s">
        <v>3075</v>
      </c>
      <c r="U1697" s="283" t="s">
        <v>3076</v>
      </c>
      <c r="V1697" s="283"/>
      <c r="W1697" s="95"/>
      <c r="X1697" s="95"/>
      <c r="Y1697" s="95"/>
      <c r="Z1697" s="99" t="s">
        <v>2078</v>
      </c>
      <c r="AA1697" s="95"/>
      <c r="AB1697" s="99" t="s">
        <v>3006</v>
      </c>
      <c r="AC1697" s="114" t="s">
        <v>3078</v>
      </c>
      <c r="AD1697" s="95"/>
      <c r="AE1697" s="113">
        <f t="shared" si="278"/>
        <v>0</v>
      </c>
      <c r="AF1697" s="74">
        <f t="shared" si="279"/>
        <v>0</v>
      </c>
      <c r="AG1697" s="74">
        <f t="shared" si="280"/>
        <v>0</v>
      </c>
      <c r="AH1697" s="74">
        <f t="shared" si="281"/>
        <v>0</v>
      </c>
      <c r="AI1697" s="74">
        <f t="shared" si="282"/>
        <v>1</v>
      </c>
      <c r="AJ1697" s="74">
        <f t="shared" si="283"/>
        <v>0</v>
      </c>
      <c r="AK1697" s="74">
        <f t="shared" si="284"/>
        <v>0</v>
      </c>
      <c r="AL1697" s="74">
        <f t="shared" si="285"/>
        <v>0</v>
      </c>
      <c r="AM1697" s="74">
        <f t="shared" si="286"/>
        <v>0</v>
      </c>
      <c r="AN1697" s="74">
        <f t="shared" si="287"/>
        <v>1</v>
      </c>
      <c r="AP1697"/>
    </row>
    <row r="1698" spans="1:42" ht="31.5" hidden="1">
      <c r="A1698" s="69" t="s">
        <v>1060</v>
      </c>
      <c r="B1698" s="69" t="s">
        <v>3003</v>
      </c>
      <c r="C1698" s="69">
        <v>304650</v>
      </c>
      <c r="D1698" s="81" t="s">
        <v>3008</v>
      </c>
      <c r="E1698" s="81" t="s">
        <v>3005</v>
      </c>
      <c r="F1698" s="69">
        <v>1</v>
      </c>
      <c r="G1698" s="69"/>
      <c r="H1698" s="69">
        <v>1</v>
      </c>
      <c r="I1698" s="69"/>
      <c r="J1698" s="69"/>
      <c r="K1698" s="69"/>
      <c r="L1698" s="69"/>
      <c r="M1698" s="86"/>
      <c r="N1698" s="73">
        <v>2441996.2200000002</v>
      </c>
      <c r="O1698" s="68" t="s">
        <v>1901</v>
      </c>
      <c r="P1698" s="68">
        <v>2</v>
      </c>
      <c r="Q1698" s="405" t="s">
        <v>2378</v>
      </c>
      <c r="R1698" s="347"/>
      <c r="S1698" s="100">
        <v>1</v>
      </c>
      <c r="T1698" s="99" t="s">
        <v>3075</v>
      </c>
      <c r="U1698" s="283" t="s">
        <v>3076</v>
      </c>
      <c r="V1698" s="283"/>
      <c r="W1698" s="95"/>
      <c r="X1698" s="95"/>
      <c r="Y1698" s="95"/>
      <c r="Z1698" s="99" t="s">
        <v>2078</v>
      </c>
      <c r="AA1698" s="95"/>
      <c r="AB1698" s="99" t="s">
        <v>3006</v>
      </c>
      <c r="AC1698" s="117" t="str">
        <f>AC1697</f>
        <v>Kupler Industries Inc.</v>
      </c>
      <c r="AD1698" s="95"/>
      <c r="AE1698" s="113">
        <f t="shared" si="278"/>
        <v>0</v>
      </c>
      <c r="AF1698" s="74">
        <f t="shared" si="279"/>
        <v>0</v>
      </c>
      <c r="AG1698" s="74">
        <f t="shared" si="280"/>
        <v>0</v>
      </c>
      <c r="AH1698" s="74">
        <f t="shared" si="281"/>
        <v>0</v>
      </c>
      <c r="AI1698" s="74">
        <f t="shared" si="282"/>
        <v>1</v>
      </c>
      <c r="AJ1698" s="74">
        <f t="shared" si="283"/>
        <v>0</v>
      </c>
      <c r="AK1698" s="74">
        <f t="shared" si="284"/>
        <v>0</v>
      </c>
      <c r="AL1698" s="74">
        <f t="shared" si="285"/>
        <v>0</v>
      </c>
      <c r="AM1698" s="74">
        <f t="shared" si="286"/>
        <v>0</v>
      </c>
      <c r="AN1698" s="74">
        <f t="shared" si="287"/>
        <v>1</v>
      </c>
      <c r="AP1698"/>
    </row>
    <row r="1699" spans="1:42" ht="31.5" hidden="1">
      <c r="A1699" s="68" t="s">
        <v>1060</v>
      </c>
      <c r="B1699" s="68" t="s">
        <v>3009</v>
      </c>
      <c r="C1699" s="68">
        <v>304661</v>
      </c>
      <c r="D1699" s="70" t="s">
        <v>3010</v>
      </c>
      <c r="E1699" s="70" t="s">
        <v>3011</v>
      </c>
      <c r="F1699" s="68">
        <v>2</v>
      </c>
      <c r="G1699" s="68"/>
      <c r="H1699" s="68">
        <v>1</v>
      </c>
      <c r="I1699" s="68"/>
      <c r="J1699" s="68"/>
      <c r="K1699" s="68"/>
      <c r="L1699" s="68"/>
      <c r="M1699" s="68"/>
      <c r="N1699" s="73">
        <v>4189628.61</v>
      </c>
      <c r="O1699" s="68" t="s">
        <v>1901</v>
      </c>
      <c r="P1699" s="68">
        <v>2</v>
      </c>
      <c r="Q1699" s="404" t="s">
        <v>2204</v>
      </c>
      <c r="R1699" s="354"/>
      <c r="S1699" s="100">
        <v>0.3</v>
      </c>
      <c r="T1699" s="95"/>
      <c r="U1699" s="95"/>
      <c r="V1699" s="95"/>
      <c r="W1699" s="95"/>
      <c r="X1699" s="95"/>
      <c r="Y1699" s="95"/>
      <c r="Z1699" s="95"/>
      <c r="AA1699" s="95"/>
      <c r="AB1699" s="95"/>
      <c r="AC1699" s="95"/>
      <c r="AD1699" s="95"/>
      <c r="AE1699" s="113">
        <f t="shared" si="278"/>
        <v>0</v>
      </c>
      <c r="AF1699" s="74">
        <f t="shared" si="279"/>
        <v>0</v>
      </c>
      <c r="AG1699" s="74">
        <f t="shared" si="280"/>
        <v>0</v>
      </c>
      <c r="AH1699" s="74">
        <f t="shared" si="281"/>
        <v>1</v>
      </c>
      <c r="AI1699" s="74">
        <f t="shared" si="282"/>
        <v>0</v>
      </c>
      <c r="AJ1699" s="74">
        <f t="shared" si="283"/>
        <v>0</v>
      </c>
      <c r="AK1699" s="74">
        <f t="shared" si="284"/>
        <v>0</v>
      </c>
      <c r="AL1699" s="74">
        <f t="shared" si="285"/>
        <v>0</v>
      </c>
      <c r="AM1699" s="74">
        <f t="shared" si="286"/>
        <v>1</v>
      </c>
      <c r="AN1699" s="74">
        <f t="shared" si="287"/>
        <v>0</v>
      </c>
      <c r="AP1699"/>
    </row>
    <row r="1700" spans="1:42" ht="31.5" hidden="1">
      <c r="A1700" s="68" t="s">
        <v>1060</v>
      </c>
      <c r="B1700" s="69" t="s">
        <v>3012</v>
      </c>
      <c r="C1700" s="68">
        <v>304671</v>
      </c>
      <c r="D1700" s="70" t="s">
        <v>3013</v>
      </c>
      <c r="E1700" s="70" t="s">
        <v>3014</v>
      </c>
      <c r="F1700" s="71">
        <v>2</v>
      </c>
      <c r="G1700" s="72"/>
      <c r="H1700" s="69">
        <v>1</v>
      </c>
      <c r="I1700" s="80"/>
      <c r="J1700" s="80"/>
      <c r="K1700" s="73"/>
      <c r="L1700" s="73"/>
      <c r="M1700" s="72"/>
      <c r="N1700" s="73">
        <v>5136663.58</v>
      </c>
      <c r="O1700" s="68" t="s">
        <v>1901</v>
      </c>
      <c r="P1700" s="68">
        <v>2</v>
      </c>
      <c r="Q1700" s="405" t="s">
        <v>2204</v>
      </c>
      <c r="R1700" s="347"/>
      <c r="S1700" s="123">
        <v>0.05</v>
      </c>
      <c r="T1700" s="284" t="s">
        <v>3079</v>
      </c>
      <c r="U1700" s="283"/>
      <c r="V1700" s="130" t="s">
        <v>3080</v>
      </c>
      <c r="W1700" s="130" t="s">
        <v>3081</v>
      </c>
      <c r="X1700" s="130" t="s">
        <v>3082</v>
      </c>
      <c r="Y1700" s="130" t="s">
        <v>3083</v>
      </c>
      <c r="Z1700" s="130" t="s">
        <v>3062</v>
      </c>
      <c r="AA1700" s="114" t="s">
        <v>3084</v>
      </c>
      <c r="AB1700" s="114" t="s">
        <v>3085</v>
      </c>
      <c r="AC1700" s="114" t="s">
        <v>3086</v>
      </c>
      <c r="AD1700" s="269">
        <v>4599881.29</v>
      </c>
      <c r="AE1700" s="113">
        <f t="shared" si="278"/>
        <v>0</v>
      </c>
      <c r="AF1700" s="74">
        <f t="shared" si="279"/>
        <v>0</v>
      </c>
      <c r="AG1700" s="74">
        <f t="shared" si="280"/>
        <v>0</v>
      </c>
      <c r="AH1700" s="74">
        <f t="shared" si="281"/>
        <v>1</v>
      </c>
      <c r="AI1700" s="74">
        <f t="shared" si="282"/>
        <v>0</v>
      </c>
      <c r="AJ1700" s="74">
        <f t="shared" si="283"/>
        <v>0</v>
      </c>
      <c r="AK1700" s="74">
        <f t="shared" si="284"/>
        <v>0</v>
      </c>
      <c r="AL1700" s="74">
        <f t="shared" si="285"/>
        <v>0</v>
      </c>
      <c r="AM1700" s="74">
        <f t="shared" si="286"/>
        <v>1</v>
      </c>
      <c r="AN1700" s="74">
        <f t="shared" si="287"/>
        <v>0</v>
      </c>
      <c r="AP1700"/>
    </row>
    <row r="1701" spans="1:42" ht="15.75" hidden="1">
      <c r="A1701" s="68" t="s">
        <v>1060</v>
      </c>
      <c r="B1701" s="68" t="s">
        <v>3015</v>
      </c>
      <c r="C1701" s="68">
        <v>304559</v>
      </c>
      <c r="D1701" s="70" t="s">
        <v>3016</v>
      </c>
      <c r="E1701" s="70" t="s">
        <v>3017</v>
      </c>
      <c r="F1701" s="71">
        <v>1</v>
      </c>
      <c r="G1701" s="72"/>
      <c r="H1701" s="80">
        <v>1</v>
      </c>
      <c r="I1701" s="80"/>
      <c r="J1701" s="80"/>
      <c r="K1701" s="73"/>
      <c r="L1701" s="73"/>
      <c r="M1701" s="72"/>
      <c r="N1701" s="73">
        <v>9864781.2899999991</v>
      </c>
      <c r="O1701" s="68" t="s">
        <v>1901</v>
      </c>
      <c r="P1701" s="68">
        <v>2</v>
      </c>
      <c r="Q1701" s="408" t="s">
        <v>2378</v>
      </c>
      <c r="R1701" s="354">
        <v>0.4</v>
      </c>
      <c r="S1701" s="123">
        <v>1</v>
      </c>
      <c r="T1701" s="95"/>
      <c r="U1701" s="95"/>
      <c r="V1701" s="95"/>
      <c r="W1701" s="95"/>
      <c r="X1701" s="95"/>
      <c r="Y1701" s="95"/>
      <c r="Z1701" s="95"/>
      <c r="AA1701" s="95"/>
      <c r="AB1701" s="95"/>
      <c r="AC1701" s="95"/>
      <c r="AD1701" s="95"/>
      <c r="AE1701" s="113">
        <f t="shared" si="278"/>
        <v>0</v>
      </c>
      <c r="AF1701" s="74">
        <f t="shared" si="279"/>
        <v>0</v>
      </c>
      <c r="AG1701" s="74">
        <f t="shared" si="280"/>
        <v>0</v>
      </c>
      <c r="AH1701" s="74">
        <f t="shared" si="281"/>
        <v>0</v>
      </c>
      <c r="AI1701" s="74">
        <f t="shared" si="282"/>
        <v>1</v>
      </c>
      <c r="AJ1701" s="74">
        <f t="shared" si="283"/>
        <v>0</v>
      </c>
      <c r="AK1701" s="74">
        <f t="shared" si="284"/>
        <v>0</v>
      </c>
      <c r="AL1701" s="74">
        <f t="shared" si="285"/>
        <v>0</v>
      </c>
      <c r="AM1701" s="74">
        <f t="shared" si="286"/>
        <v>0</v>
      </c>
      <c r="AN1701" s="74">
        <f t="shared" si="287"/>
        <v>1</v>
      </c>
      <c r="AP1701"/>
    </row>
    <row r="1702" spans="1:42" ht="15.75" hidden="1">
      <c r="A1702" s="68" t="s">
        <v>1060</v>
      </c>
      <c r="B1702" s="68" t="s">
        <v>3015</v>
      </c>
      <c r="C1702" s="68">
        <v>304556</v>
      </c>
      <c r="D1702" s="70" t="s">
        <v>3018</v>
      </c>
      <c r="E1702" s="70" t="s">
        <v>3019</v>
      </c>
      <c r="F1702" s="71">
        <v>1</v>
      </c>
      <c r="G1702" s="72"/>
      <c r="H1702" s="80">
        <v>1</v>
      </c>
      <c r="I1702" s="80"/>
      <c r="J1702" s="80"/>
      <c r="K1702" s="73"/>
      <c r="L1702" s="73"/>
      <c r="M1702" s="72"/>
      <c r="N1702" s="73">
        <v>6800902.8499999996</v>
      </c>
      <c r="O1702" s="68" t="s">
        <v>1901</v>
      </c>
      <c r="P1702" s="68">
        <v>2</v>
      </c>
      <c r="Q1702" s="408" t="s">
        <v>2378</v>
      </c>
      <c r="R1702" s="354">
        <v>0.95</v>
      </c>
      <c r="S1702" s="123">
        <v>1</v>
      </c>
      <c r="T1702" s="95"/>
      <c r="U1702" s="95"/>
      <c r="V1702" s="95"/>
      <c r="W1702" s="95"/>
      <c r="X1702" s="95"/>
      <c r="Y1702" s="95"/>
      <c r="Z1702" s="95"/>
      <c r="AA1702" s="95"/>
      <c r="AB1702" s="95"/>
      <c r="AC1702" s="95"/>
      <c r="AD1702" s="95"/>
      <c r="AE1702" s="113">
        <f t="shared" si="278"/>
        <v>0</v>
      </c>
      <c r="AF1702" s="74">
        <f t="shared" si="279"/>
        <v>0</v>
      </c>
      <c r="AG1702" s="74">
        <f t="shared" si="280"/>
        <v>0</v>
      </c>
      <c r="AH1702" s="74">
        <f t="shared" si="281"/>
        <v>0</v>
      </c>
      <c r="AI1702" s="74">
        <f t="shared" si="282"/>
        <v>1</v>
      </c>
      <c r="AJ1702" s="74">
        <f t="shared" si="283"/>
        <v>0</v>
      </c>
      <c r="AK1702" s="74">
        <f t="shared" si="284"/>
        <v>0</v>
      </c>
      <c r="AL1702" s="74">
        <f t="shared" si="285"/>
        <v>0</v>
      </c>
      <c r="AM1702" s="74">
        <f t="shared" si="286"/>
        <v>0</v>
      </c>
      <c r="AN1702" s="74">
        <f t="shared" si="287"/>
        <v>1</v>
      </c>
      <c r="AP1702"/>
    </row>
    <row r="1703" spans="1:42" ht="31.5" hidden="1">
      <c r="A1703" s="68" t="s">
        <v>1060</v>
      </c>
      <c r="B1703" s="68" t="s">
        <v>3020</v>
      </c>
      <c r="C1703" s="68">
        <v>304597</v>
      </c>
      <c r="D1703" s="70" t="s">
        <v>3021</v>
      </c>
      <c r="E1703" s="70" t="s">
        <v>3022</v>
      </c>
      <c r="F1703" s="71">
        <v>1</v>
      </c>
      <c r="G1703" s="72"/>
      <c r="H1703" s="80">
        <v>1</v>
      </c>
      <c r="I1703" s="80"/>
      <c r="J1703" s="80"/>
      <c r="K1703" s="73"/>
      <c r="L1703" s="73"/>
      <c r="M1703" s="72"/>
      <c r="N1703" s="73">
        <v>3336871.31</v>
      </c>
      <c r="O1703" s="68" t="s">
        <v>1901</v>
      </c>
      <c r="P1703" s="68">
        <v>2</v>
      </c>
      <c r="Q1703" s="408" t="s">
        <v>2378</v>
      </c>
      <c r="R1703" s="354">
        <v>1</v>
      </c>
      <c r="S1703" s="123">
        <v>1</v>
      </c>
      <c r="T1703" s="95"/>
      <c r="U1703" s="95"/>
      <c r="V1703" s="95"/>
      <c r="W1703" s="95"/>
      <c r="X1703" s="283" t="s">
        <v>3479</v>
      </c>
      <c r="Y1703" s="283" t="s">
        <v>3480</v>
      </c>
      <c r="Z1703" s="283" t="s">
        <v>3438</v>
      </c>
      <c r="AA1703" s="283" t="s">
        <v>3481</v>
      </c>
      <c r="AB1703" s="283"/>
      <c r="AC1703" s="283" t="s">
        <v>3482</v>
      </c>
      <c r="AD1703" s="134">
        <v>2500055.17</v>
      </c>
      <c r="AE1703" s="113">
        <f t="shared" si="278"/>
        <v>0</v>
      </c>
      <c r="AF1703" s="74">
        <f t="shared" si="279"/>
        <v>0</v>
      </c>
      <c r="AG1703" s="74">
        <f t="shared" si="280"/>
        <v>0</v>
      </c>
      <c r="AH1703" s="74">
        <f t="shared" si="281"/>
        <v>0</v>
      </c>
      <c r="AI1703" s="74">
        <f t="shared" si="282"/>
        <v>1</v>
      </c>
      <c r="AJ1703" s="74">
        <f t="shared" si="283"/>
        <v>0</v>
      </c>
      <c r="AK1703" s="74">
        <f t="shared" si="284"/>
        <v>0</v>
      </c>
      <c r="AL1703" s="74">
        <f t="shared" si="285"/>
        <v>0</v>
      </c>
      <c r="AM1703" s="74">
        <f t="shared" si="286"/>
        <v>0</v>
      </c>
      <c r="AN1703" s="74">
        <f t="shared" si="287"/>
        <v>1</v>
      </c>
      <c r="AP1703" s="359" t="s">
        <v>3548</v>
      </c>
    </row>
    <row r="1704" spans="1:42" ht="15.75" hidden="1">
      <c r="A1704" s="68" t="s">
        <v>1060</v>
      </c>
      <c r="B1704" s="69" t="s">
        <v>3023</v>
      </c>
      <c r="C1704" s="68">
        <v>304624</v>
      </c>
      <c r="D1704" s="70" t="s">
        <v>3024</v>
      </c>
      <c r="E1704" s="70" t="s">
        <v>3025</v>
      </c>
      <c r="F1704" s="71">
        <v>1</v>
      </c>
      <c r="G1704" s="72"/>
      <c r="H1704" s="69">
        <v>1</v>
      </c>
      <c r="I1704" s="80"/>
      <c r="J1704" s="80"/>
      <c r="K1704" s="73"/>
      <c r="L1704" s="73"/>
      <c r="M1704" s="72"/>
      <c r="N1704" s="73">
        <v>4563975.22</v>
      </c>
      <c r="O1704" s="68" t="s">
        <v>1901</v>
      </c>
      <c r="P1704" s="68">
        <v>2</v>
      </c>
      <c r="Q1704" s="404" t="s">
        <v>2378</v>
      </c>
      <c r="R1704" s="354"/>
      <c r="S1704" s="123">
        <v>1</v>
      </c>
      <c r="T1704" s="95"/>
      <c r="U1704" s="95"/>
      <c r="V1704" s="95"/>
      <c r="W1704" s="95"/>
      <c r="X1704" s="95"/>
      <c r="Y1704" s="95"/>
      <c r="Z1704" s="95"/>
      <c r="AA1704" s="95"/>
      <c r="AB1704" s="95"/>
      <c r="AC1704" s="95"/>
      <c r="AD1704" s="95"/>
      <c r="AE1704" s="113">
        <f t="shared" si="278"/>
        <v>0</v>
      </c>
      <c r="AF1704" s="74">
        <f t="shared" si="279"/>
        <v>0</v>
      </c>
      <c r="AG1704" s="74">
        <f t="shared" si="280"/>
        <v>0</v>
      </c>
      <c r="AH1704" s="74">
        <f t="shared" si="281"/>
        <v>0</v>
      </c>
      <c r="AI1704" s="74">
        <f t="shared" si="282"/>
        <v>1</v>
      </c>
      <c r="AJ1704" s="74">
        <f t="shared" si="283"/>
        <v>0</v>
      </c>
      <c r="AK1704" s="74">
        <f t="shared" si="284"/>
        <v>0</v>
      </c>
      <c r="AL1704" s="74">
        <f t="shared" si="285"/>
        <v>0</v>
      </c>
      <c r="AM1704" s="74">
        <f t="shared" si="286"/>
        <v>0</v>
      </c>
      <c r="AN1704" s="74">
        <f t="shared" si="287"/>
        <v>1</v>
      </c>
      <c r="AP1704"/>
    </row>
    <row r="1705" spans="1:42" ht="15.75" hidden="1">
      <c r="A1705" s="293" t="s">
        <v>911</v>
      </c>
      <c r="B1705" s="293" t="s">
        <v>954</v>
      </c>
      <c r="C1705" s="293">
        <v>135259</v>
      </c>
      <c r="D1705" s="294" t="s">
        <v>3095</v>
      </c>
      <c r="E1705" s="294" t="s">
        <v>957</v>
      </c>
      <c r="F1705" s="293">
        <v>0</v>
      </c>
      <c r="G1705" s="295"/>
      <c r="H1705" s="296">
        <v>1</v>
      </c>
      <c r="I1705" s="295"/>
      <c r="J1705" s="297"/>
      <c r="K1705" s="297"/>
      <c r="L1705" s="297"/>
      <c r="M1705" s="306"/>
      <c r="N1705" s="297">
        <v>976624.7</v>
      </c>
      <c r="O1705" s="298" t="s">
        <v>1901</v>
      </c>
      <c r="P1705" s="298">
        <v>3</v>
      </c>
      <c r="Q1705" s="310" t="s">
        <v>2204</v>
      </c>
      <c r="R1705" s="347">
        <v>0.95</v>
      </c>
      <c r="S1705" s="347">
        <v>0.95</v>
      </c>
      <c r="T1705" s="311"/>
      <c r="U1705" s="311"/>
      <c r="V1705" s="311"/>
      <c r="W1705" s="311"/>
      <c r="X1705" s="311"/>
      <c r="Y1705" s="311"/>
      <c r="Z1705" s="311"/>
      <c r="AA1705" s="311"/>
      <c r="AB1705" s="311"/>
      <c r="AC1705" s="311"/>
      <c r="AD1705" s="311"/>
      <c r="AE1705" s="312">
        <f t="shared" si="278"/>
        <v>0</v>
      </c>
      <c r="AF1705" s="312">
        <f t="shared" si="279"/>
        <v>0</v>
      </c>
      <c r="AG1705" s="312">
        <f t="shared" si="280"/>
        <v>0</v>
      </c>
      <c r="AH1705" s="312">
        <f t="shared" si="281"/>
        <v>1</v>
      </c>
      <c r="AI1705" s="312">
        <f t="shared" si="282"/>
        <v>0</v>
      </c>
      <c r="AJ1705" s="312">
        <f t="shared" si="283"/>
        <v>0</v>
      </c>
      <c r="AK1705" s="312">
        <f t="shared" si="284"/>
        <v>0</v>
      </c>
      <c r="AL1705" s="312">
        <f t="shared" si="285"/>
        <v>0</v>
      </c>
      <c r="AM1705" s="312">
        <f t="shared" si="286"/>
        <v>1</v>
      </c>
      <c r="AN1705" s="312">
        <f t="shared" si="287"/>
        <v>0</v>
      </c>
      <c r="AP1705" s="359" t="s">
        <v>3548</v>
      </c>
    </row>
    <row r="1706" spans="1:42" ht="15.75" hidden="1">
      <c r="A1706" s="293" t="s">
        <v>911</v>
      </c>
      <c r="B1706" s="293" t="s">
        <v>954</v>
      </c>
      <c r="C1706" s="293">
        <v>219020</v>
      </c>
      <c r="D1706" s="294" t="s">
        <v>3096</v>
      </c>
      <c r="E1706" s="294" t="s">
        <v>957</v>
      </c>
      <c r="F1706" s="293">
        <v>0</v>
      </c>
      <c r="G1706" s="295"/>
      <c r="H1706" s="296">
        <v>1</v>
      </c>
      <c r="I1706" s="295"/>
      <c r="J1706" s="297"/>
      <c r="K1706" s="297"/>
      <c r="L1706" s="297"/>
      <c r="M1706" s="306"/>
      <c r="N1706" s="297">
        <v>398700.3</v>
      </c>
      <c r="O1706" s="298" t="s">
        <v>1901</v>
      </c>
      <c r="P1706" s="298">
        <v>3</v>
      </c>
      <c r="Q1706" s="310" t="s">
        <v>2204</v>
      </c>
      <c r="R1706" s="347">
        <v>0.95</v>
      </c>
      <c r="S1706" s="347">
        <v>0.95</v>
      </c>
      <c r="T1706" s="311"/>
      <c r="U1706" s="311"/>
      <c r="V1706" s="311"/>
      <c r="W1706" s="311"/>
      <c r="X1706" s="311"/>
      <c r="Y1706" s="311"/>
      <c r="Z1706" s="311"/>
      <c r="AA1706" s="311"/>
      <c r="AB1706" s="311"/>
      <c r="AC1706" s="311"/>
      <c r="AD1706" s="311"/>
      <c r="AE1706" s="312">
        <f t="shared" si="278"/>
        <v>0</v>
      </c>
      <c r="AF1706" s="312">
        <f t="shared" si="279"/>
        <v>0</v>
      </c>
      <c r="AG1706" s="312">
        <f t="shared" si="280"/>
        <v>0</v>
      </c>
      <c r="AH1706" s="312">
        <f t="shared" si="281"/>
        <v>1</v>
      </c>
      <c r="AI1706" s="312">
        <f t="shared" si="282"/>
        <v>0</v>
      </c>
      <c r="AJ1706" s="312">
        <f t="shared" si="283"/>
        <v>0</v>
      </c>
      <c r="AK1706" s="312">
        <f t="shared" si="284"/>
        <v>0</v>
      </c>
      <c r="AL1706" s="312">
        <f t="shared" si="285"/>
        <v>0</v>
      </c>
      <c r="AM1706" s="312">
        <f t="shared" si="286"/>
        <v>1</v>
      </c>
      <c r="AN1706" s="312">
        <f t="shared" si="287"/>
        <v>0</v>
      </c>
      <c r="AP1706" s="359" t="s">
        <v>3549</v>
      </c>
    </row>
    <row r="1707" spans="1:42" ht="15.75" hidden="1">
      <c r="A1707" s="293" t="s">
        <v>911</v>
      </c>
      <c r="B1707" s="293" t="s">
        <v>954</v>
      </c>
      <c r="C1707" s="293">
        <v>305112</v>
      </c>
      <c r="D1707" s="294" t="s">
        <v>3097</v>
      </c>
      <c r="E1707" s="294" t="s">
        <v>957</v>
      </c>
      <c r="F1707" s="293">
        <v>0</v>
      </c>
      <c r="G1707" s="295"/>
      <c r="H1707" s="296">
        <v>1</v>
      </c>
      <c r="I1707" s="295"/>
      <c r="J1707" s="297"/>
      <c r="K1707" s="297"/>
      <c r="L1707" s="297"/>
      <c r="M1707" s="306"/>
      <c r="N1707" s="297">
        <v>1317860.01</v>
      </c>
      <c r="O1707" s="298" t="s">
        <v>1901</v>
      </c>
      <c r="P1707" s="298">
        <v>3</v>
      </c>
      <c r="Q1707" s="310" t="s">
        <v>2204</v>
      </c>
      <c r="R1707" s="347">
        <v>0.95</v>
      </c>
      <c r="S1707" s="347">
        <v>0.95</v>
      </c>
      <c r="T1707" s="311"/>
      <c r="U1707" s="311"/>
      <c r="V1707" s="311"/>
      <c r="W1707" s="311"/>
      <c r="X1707" s="311"/>
      <c r="Y1707" s="311"/>
      <c r="Z1707" s="311"/>
      <c r="AA1707" s="311"/>
      <c r="AB1707" s="311"/>
      <c r="AC1707" s="311"/>
      <c r="AD1707" s="311"/>
      <c r="AE1707" s="312">
        <f t="shared" si="278"/>
        <v>0</v>
      </c>
      <c r="AF1707" s="312">
        <f t="shared" si="279"/>
        <v>0</v>
      </c>
      <c r="AG1707" s="312">
        <f t="shared" si="280"/>
        <v>0</v>
      </c>
      <c r="AH1707" s="312">
        <f t="shared" si="281"/>
        <v>1</v>
      </c>
      <c r="AI1707" s="312">
        <f t="shared" si="282"/>
        <v>0</v>
      </c>
      <c r="AJ1707" s="312">
        <f t="shared" si="283"/>
        <v>0</v>
      </c>
      <c r="AK1707" s="312">
        <f t="shared" si="284"/>
        <v>0</v>
      </c>
      <c r="AL1707" s="312">
        <f t="shared" si="285"/>
        <v>0</v>
      </c>
      <c r="AM1707" s="312">
        <f t="shared" si="286"/>
        <v>1</v>
      </c>
      <c r="AN1707" s="312">
        <f t="shared" si="287"/>
        <v>0</v>
      </c>
      <c r="AP1707" s="359" t="s">
        <v>3548</v>
      </c>
    </row>
    <row r="1708" spans="1:42" ht="31.5" hidden="1">
      <c r="A1708" s="293" t="s">
        <v>911</v>
      </c>
      <c r="B1708" s="293" t="s">
        <v>954</v>
      </c>
      <c r="C1708" s="293">
        <v>305114</v>
      </c>
      <c r="D1708" s="294" t="s">
        <v>3098</v>
      </c>
      <c r="E1708" s="294" t="s">
        <v>957</v>
      </c>
      <c r="F1708" s="293">
        <v>0</v>
      </c>
      <c r="G1708" s="295"/>
      <c r="H1708" s="296">
        <v>1</v>
      </c>
      <c r="I1708" s="295"/>
      <c r="J1708" s="297"/>
      <c r="K1708" s="297"/>
      <c r="L1708" s="297"/>
      <c r="M1708" s="306"/>
      <c r="N1708" s="297">
        <v>1162205.1499999999</v>
      </c>
      <c r="O1708" s="298" t="s">
        <v>1901</v>
      </c>
      <c r="P1708" s="298">
        <v>3</v>
      </c>
      <c r="Q1708" s="310" t="s">
        <v>2204</v>
      </c>
      <c r="R1708" s="347">
        <v>0.95</v>
      </c>
      <c r="S1708" s="347">
        <v>0.95</v>
      </c>
      <c r="T1708" s="311"/>
      <c r="U1708" s="311"/>
      <c r="V1708" s="311"/>
      <c r="W1708" s="311"/>
      <c r="X1708" s="311"/>
      <c r="Y1708" s="311"/>
      <c r="Z1708" s="311"/>
      <c r="AA1708" s="311"/>
      <c r="AB1708" s="311"/>
      <c r="AC1708" s="311"/>
      <c r="AD1708" s="311"/>
      <c r="AE1708" s="312">
        <f t="shared" si="278"/>
        <v>0</v>
      </c>
      <c r="AF1708" s="312">
        <f t="shared" si="279"/>
        <v>0</v>
      </c>
      <c r="AG1708" s="312">
        <f t="shared" si="280"/>
        <v>0</v>
      </c>
      <c r="AH1708" s="312">
        <f t="shared" si="281"/>
        <v>1</v>
      </c>
      <c r="AI1708" s="312">
        <f t="shared" si="282"/>
        <v>0</v>
      </c>
      <c r="AJ1708" s="312">
        <f t="shared" si="283"/>
        <v>0</v>
      </c>
      <c r="AK1708" s="312">
        <f t="shared" si="284"/>
        <v>0</v>
      </c>
      <c r="AL1708" s="312">
        <f t="shared" si="285"/>
        <v>0</v>
      </c>
      <c r="AM1708" s="312">
        <f t="shared" si="286"/>
        <v>1</v>
      </c>
      <c r="AN1708" s="312">
        <f t="shared" si="287"/>
        <v>0</v>
      </c>
      <c r="AP1708" s="359" t="s">
        <v>3548</v>
      </c>
    </row>
    <row r="1709" spans="1:42" ht="15.75" hidden="1">
      <c r="A1709" s="293" t="s">
        <v>911</v>
      </c>
      <c r="B1709" s="293" t="s">
        <v>954</v>
      </c>
      <c r="C1709" s="293">
        <v>318802</v>
      </c>
      <c r="D1709" s="294" t="s">
        <v>3099</v>
      </c>
      <c r="E1709" s="294" t="s">
        <v>957</v>
      </c>
      <c r="F1709" s="293">
        <v>0</v>
      </c>
      <c r="G1709" s="295"/>
      <c r="H1709" s="296">
        <v>1</v>
      </c>
      <c r="I1709" s="295"/>
      <c r="J1709" s="297"/>
      <c r="K1709" s="297"/>
      <c r="L1709" s="297"/>
      <c r="M1709" s="306"/>
      <c r="N1709" s="297">
        <v>1282984.5900000001</v>
      </c>
      <c r="O1709" s="298" t="s">
        <v>1901</v>
      </c>
      <c r="P1709" s="298">
        <v>3</v>
      </c>
      <c r="Q1709" s="310" t="s">
        <v>2204</v>
      </c>
      <c r="R1709" s="347">
        <v>0.95</v>
      </c>
      <c r="S1709" s="347">
        <v>0.95</v>
      </c>
      <c r="T1709" s="311"/>
      <c r="U1709" s="311"/>
      <c r="V1709" s="311"/>
      <c r="W1709" s="311"/>
      <c r="X1709" s="311"/>
      <c r="Y1709" s="311"/>
      <c r="Z1709" s="311"/>
      <c r="AA1709" s="311"/>
      <c r="AB1709" s="311"/>
      <c r="AC1709" s="311"/>
      <c r="AD1709" s="311"/>
      <c r="AE1709" s="312">
        <f t="shared" si="278"/>
        <v>0</v>
      </c>
      <c r="AF1709" s="312">
        <f t="shared" si="279"/>
        <v>0</v>
      </c>
      <c r="AG1709" s="312">
        <f t="shared" si="280"/>
        <v>0</v>
      </c>
      <c r="AH1709" s="312">
        <f t="shared" si="281"/>
        <v>1</v>
      </c>
      <c r="AI1709" s="312">
        <f t="shared" si="282"/>
        <v>0</v>
      </c>
      <c r="AJ1709" s="312">
        <f t="shared" si="283"/>
        <v>0</v>
      </c>
      <c r="AK1709" s="312">
        <f t="shared" si="284"/>
        <v>0</v>
      </c>
      <c r="AL1709" s="312">
        <f t="shared" si="285"/>
        <v>0</v>
      </c>
      <c r="AM1709" s="312">
        <f t="shared" si="286"/>
        <v>1</v>
      </c>
      <c r="AN1709" s="312">
        <f t="shared" si="287"/>
        <v>0</v>
      </c>
      <c r="AP1709" s="359" t="s">
        <v>3548</v>
      </c>
    </row>
    <row r="1710" spans="1:42" ht="15.75" hidden="1">
      <c r="A1710" s="293" t="s">
        <v>911</v>
      </c>
      <c r="B1710" s="293" t="s">
        <v>954</v>
      </c>
      <c r="C1710" s="293">
        <v>318812</v>
      </c>
      <c r="D1710" s="294" t="s">
        <v>3100</v>
      </c>
      <c r="E1710" s="294" t="s">
        <v>957</v>
      </c>
      <c r="F1710" s="293">
        <v>0</v>
      </c>
      <c r="G1710" s="295"/>
      <c r="H1710" s="296">
        <v>1</v>
      </c>
      <c r="I1710" s="295"/>
      <c r="J1710" s="297"/>
      <c r="K1710" s="297"/>
      <c r="L1710" s="297"/>
      <c r="M1710" s="306"/>
      <c r="N1710" s="297">
        <v>1253305.67</v>
      </c>
      <c r="O1710" s="298" t="s">
        <v>1901</v>
      </c>
      <c r="P1710" s="298">
        <v>3</v>
      </c>
      <c r="Q1710" s="310" t="s">
        <v>2170</v>
      </c>
      <c r="R1710" s="347">
        <v>1</v>
      </c>
      <c r="S1710" s="347">
        <v>1</v>
      </c>
      <c r="T1710" s="311"/>
      <c r="U1710" s="311"/>
      <c r="V1710" s="311"/>
      <c r="W1710" s="311"/>
      <c r="X1710" s="311"/>
      <c r="Y1710" s="311"/>
      <c r="Z1710" s="311"/>
      <c r="AA1710" s="311"/>
      <c r="AB1710" s="311"/>
      <c r="AC1710" s="311"/>
      <c r="AD1710" s="311"/>
      <c r="AE1710" s="312">
        <f t="shared" si="278"/>
        <v>0</v>
      </c>
      <c r="AF1710" s="312">
        <f t="shared" si="279"/>
        <v>0</v>
      </c>
      <c r="AG1710" s="312">
        <f t="shared" si="280"/>
        <v>0</v>
      </c>
      <c r="AH1710" s="312">
        <f t="shared" si="281"/>
        <v>0</v>
      </c>
      <c r="AI1710" s="312">
        <f t="shared" si="282"/>
        <v>1</v>
      </c>
      <c r="AJ1710" s="312">
        <f t="shared" si="283"/>
        <v>0</v>
      </c>
      <c r="AK1710" s="312">
        <f t="shared" si="284"/>
        <v>0</v>
      </c>
      <c r="AL1710" s="312">
        <f t="shared" si="285"/>
        <v>0</v>
      </c>
      <c r="AM1710" s="312">
        <f t="shared" si="286"/>
        <v>0</v>
      </c>
      <c r="AN1710" s="312">
        <f t="shared" si="287"/>
        <v>1</v>
      </c>
      <c r="AP1710" s="359" t="s">
        <v>3548</v>
      </c>
    </row>
    <row r="1711" spans="1:42" ht="15.75" hidden="1">
      <c r="A1711" s="293" t="s">
        <v>911</v>
      </c>
      <c r="B1711" s="293" t="s">
        <v>954</v>
      </c>
      <c r="C1711" s="293">
        <v>135287</v>
      </c>
      <c r="D1711" s="294" t="s">
        <v>3101</v>
      </c>
      <c r="E1711" s="294" t="s">
        <v>959</v>
      </c>
      <c r="F1711" s="293">
        <v>0</v>
      </c>
      <c r="G1711" s="295"/>
      <c r="H1711" s="296">
        <v>1</v>
      </c>
      <c r="I1711" s="295"/>
      <c r="J1711" s="297"/>
      <c r="K1711" s="297"/>
      <c r="L1711" s="297"/>
      <c r="M1711" s="306"/>
      <c r="N1711" s="297">
        <v>739360.4</v>
      </c>
      <c r="O1711" s="298" t="s">
        <v>1901</v>
      </c>
      <c r="P1711" s="298">
        <v>3</v>
      </c>
      <c r="Q1711" s="310" t="s">
        <v>2170</v>
      </c>
      <c r="R1711" s="347">
        <v>1</v>
      </c>
      <c r="S1711" s="347">
        <v>1</v>
      </c>
      <c r="T1711" s="311"/>
      <c r="U1711" s="311"/>
      <c r="V1711" s="311"/>
      <c r="W1711" s="311"/>
      <c r="X1711" s="311"/>
      <c r="Y1711" s="311"/>
      <c r="Z1711" s="311"/>
      <c r="AA1711" s="311"/>
      <c r="AB1711" s="311"/>
      <c r="AC1711" s="311"/>
      <c r="AD1711" s="311"/>
      <c r="AE1711" s="312">
        <f t="shared" si="278"/>
        <v>0</v>
      </c>
      <c r="AF1711" s="312">
        <f t="shared" si="279"/>
        <v>0</v>
      </c>
      <c r="AG1711" s="312">
        <f t="shared" si="280"/>
        <v>0</v>
      </c>
      <c r="AH1711" s="312">
        <f t="shared" si="281"/>
        <v>0</v>
      </c>
      <c r="AI1711" s="312">
        <f t="shared" si="282"/>
        <v>1</v>
      </c>
      <c r="AJ1711" s="312">
        <f t="shared" si="283"/>
        <v>0</v>
      </c>
      <c r="AK1711" s="312">
        <f t="shared" si="284"/>
        <v>0</v>
      </c>
      <c r="AL1711" s="312">
        <f t="shared" si="285"/>
        <v>0</v>
      </c>
      <c r="AM1711" s="312">
        <f t="shared" si="286"/>
        <v>0</v>
      </c>
      <c r="AN1711" s="312">
        <f t="shared" si="287"/>
        <v>1</v>
      </c>
      <c r="AP1711" s="359" t="s">
        <v>3549</v>
      </c>
    </row>
    <row r="1712" spans="1:42" ht="15.75" hidden="1">
      <c r="A1712" s="293" t="s">
        <v>911</v>
      </c>
      <c r="B1712" s="293" t="s">
        <v>954</v>
      </c>
      <c r="C1712" s="293">
        <v>135289</v>
      </c>
      <c r="D1712" s="294" t="s">
        <v>3102</v>
      </c>
      <c r="E1712" s="294" t="s">
        <v>959</v>
      </c>
      <c r="F1712" s="293">
        <v>0</v>
      </c>
      <c r="G1712" s="295"/>
      <c r="H1712" s="296">
        <v>1</v>
      </c>
      <c r="I1712" s="295"/>
      <c r="J1712" s="297"/>
      <c r="K1712" s="297"/>
      <c r="L1712" s="297"/>
      <c r="M1712" s="306"/>
      <c r="N1712" s="297">
        <v>1214859.8999999999</v>
      </c>
      <c r="O1712" s="298" t="s">
        <v>1901</v>
      </c>
      <c r="P1712" s="298">
        <v>3</v>
      </c>
      <c r="Q1712" s="310" t="s">
        <v>2204</v>
      </c>
      <c r="R1712" s="347">
        <v>0.95</v>
      </c>
      <c r="S1712" s="347">
        <v>0.95</v>
      </c>
      <c r="T1712" s="311"/>
      <c r="U1712" s="311"/>
      <c r="V1712" s="311"/>
      <c r="W1712" s="311"/>
      <c r="X1712" s="311"/>
      <c r="Y1712" s="311"/>
      <c r="Z1712" s="311"/>
      <c r="AA1712" s="311"/>
      <c r="AB1712" s="311"/>
      <c r="AC1712" s="311"/>
      <c r="AD1712" s="311"/>
      <c r="AE1712" s="312">
        <f t="shared" si="278"/>
        <v>0</v>
      </c>
      <c r="AF1712" s="312">
        <f t="shared" si="279"/>
        <v>0</v>
      </c>
      <c r="AG1712" s="312">
        <f t="shared" si="280"/>
        <v>0</v>
      </c>
      <c r="AH1712" s="312">
        <f t="shared" si="281"/>
        <v>1</v>
      </c>
      <c r="AI1712" s="312">
        <f t="shared" si="282"/>
        <v>0</v>
      </c>
      <c r="AJ1712" s="312">
        <f t="shared" si="283"/>
        <v>0</v>
      </c>
      <c r="AK1712" s="312">
        <f t="shared" si="284"/>
        <v>0</v>
      </c>
      <c r="AL1712" s="312">
        <f t="shared" si="285"/>
        <v>0</v>
      </c>
      <c r="AM1712" s="312">
        <f t="shared" si="286"/>
        <v>1</v>
      </c>
      <c r="AN1712" s="312">
        <f t="shared" si="287"/>
        <v>0</v>
      </c>
      <c r="AP1712" s="359" t="s">
        <v>3548</v>
      </c>
    </row>
    <row r="1713" spans="1:42" ht="15.75" hidden="1">
      <c r="A1713" s="293" t="s">
        <v>911</v>
      </c>
      <c r="B1713" s="293" t="s">
        <v>954</v>
      </c>
      <c r="C1713" s="293">
        <v>135294</v>
      </c>
      <c r="D1713" s="294" t="s">
        <v>3103</v>
      </c>
      <c r="E1713" s="294" t="s">
        <v>959</v>
      </c>
      <c r="F1713" s="293">
        <v>0</v>
      </c>
      <c r="G1713" s="295"/>
      <c r="H1713" s="296">
        <v>1</v>
      </c>
      <c r="I1713" s="295"/>
      <c r="J1713" s="297"/>
      <c r="K1713" s="297"/>
      <c r="L1713" s="297"/>
      <c r="M1713" s="306"/>
      <c r="N1713" s="297">
        <v>723531.26</v>
      </c>
      <c r="O1713" s="298" t="s">
        <v>1901</v>
      </c>
      <c r="P1713" s="298">
        <v>3</v>
      </c>
      <c r="Q1713" s="310" t="s">
        <v>2170</v>
      </c>
      <c r="R1713" s="347">
        <v>1</v>
      </c>
      <c r="S1713" s="347">
        <v>1</v>
      </c>
      <c r="T1713" s="311"/>
      <c r="U1713" s="311"/>
      <c r="V1713" s="311"/>
      <c r="W1713" s="311"/>
      <c r="X1713" s="311"/>
      <c r="Y1713" s="311"/>
      <c r="Z1713" s="311"/>
      <c r="AA1713" s="311"/>
      <c r="AB1713" s="311"/>
      <c r="AC1713" s="311"/>
      <c r="AD1713" s="311"/>
      <c r="AE1713" s="312">
        <f t="shared" si="278"/>
        <v>0</v>
      </c>
      <c r="AF1713" s="312">
        <f t="shared" si="279"/>
        <v>0</v>
      </c>
      <c r="AG1713" s="312">
        <f t="shared" si="280"/>
        <v>0</v>
      </c>
      <c r="AH1713" s="312">
        <f t="shared" si="281"/>
        <v>0</v>
      </c>
      <c r="AI1713" s="312">
        <f t="shared" si="282"/>
        <v>1</v>
      </c>
      <c r="AJ1713" s="312">
        <f t="shared" si="283"/>
        <v>0</v>
      </c>
      <c r="AK1713" s="312">
        <f t="shared" si="284"/>
        <v>0</v>
      </c>
      <c r="AL1713" s="312">
        <f t="shared" si="285"/>
        <v>0</v>
      </c>
      <c r="AM1713" s="312">
        <f t="shared" si="286"/>
        <v>0</v>
      </c>
      <c r="AN1713" s="312">
        <f t="shared" si="287"/>
        <v>1</v>
      </c>
      <c r="AP1713" s="359" t="s">
        <v>3549</v>
      </c>
    </row>
    <row r="1714" spans="1:42" ht="15.75" hidden="1">
      <c r="A1714" s="293" t="s">
        <v>911</v>
      </c>
      <c r="B1714" s="293" t="s">
        <v>954</v>
      </c>
      <c r="C1714" s="293">
        <v>135336</v>
      </c>
      <c r="D1714" s="294" t="s">
        <v>3104</v>
      </c>
      <c r="E1714" s="294" t="s">
        <v>78</v>
      </c>
      <c r="F1714" s="293">
        <v>0</v>
      </c>
      <c r="G1714" s="295"/>
      <c r="H1714" s="296">
        <v>1</v>
      </c>
      <c r="I1714" s="295"/>
      <c r="J1714" s="297"/>
      <c r="K1714" s="297"/>
      <c r="L1714" s="297"/>
      <c r="M1714" s="306"/>
      <c r="N1714" s="297">
        <v>1314374.58</v>
      </c>
      <c r="O1714" s="298" t="s">
        <v>1901</v>
      </c>
      <c r="P1714" s="298">
        <v>3</v>
      </c>
      <c r="Q1714" s="310" t="s">
        <v>2204</v>
      </c>
      <c r="R1714" s="347">
        <v>0.95</v>
      </c>
      <c r="S1714" s="347">
        <v>0.95</v>
      </c>
      <c r="T1714" s="311"/>
      <c r="U1714" s="311"/>
      <c r="V1714" s="311"/>
      <c r="W1714" s="311"/>
      <c r="X1714" s="311"/>
      <c r="Y1714" s="311"/>
      <c r="Z1714" s="311"/>
      <c r="AA1714" s="311"/>
      <c r="AB1714" s="311"/>
      <c r="AC1714" s="311"/>
      <c r="AD1714" s="311"/>
      <c r="AE1714" s="312">
        <f t="shared" si="278"/>
        <v>0</v>
      </c>
      <c r="AF1714" s="312">
        <f t="shared" si="279"/>
        <v>0</v>
      </c>
      <c r="AG1714" s="312">
        <f t="shared" si="280"/>
        <v>0</v>
      </c>
      <c r="AH1714" s="312">
        <f t="shared" si="281"/>
        <v>1</v>
      </c>
      <c r="AI1714" s="312">
        <f t="shared" si="282"/>
        <v>0</v>
      </c>
      <c r="AJ1714" s="312">
        <f t="shared" si="283"/>
        <v>0</v>
      </c>
      <c r="AK1714" s="312">
        <f t="shared" si="284"/>
        <v>0</v>
      </c>
      <c r="AL1714" s="312">
        <f t="shared" si="285"/>
        <v>0</v>
      </c>
      <c r="AM1714" s="312">
        <f t="shared" si="286"/>
        <v>1</v>
      </c>
      <c r="AN1714" s="312">
        <f t="shared" si="287"/>
        <v>0</v>
      </c>
      <c r="AP1714" s="359" t="s">
        <v>3548</v>
      </c>
    </row>
    <row r="1715" spans="1:42" ht="15.75" hidden="1">
      <c r="A1715" s="293" t="s">
        <v>911</v>
      </c>
      <c r="B1715" s="293" t="s">
        <v>954</v>
      </c>
      <c r="C1715" s="293">
        <v>135356</v>
      </c>
      <c r="D1715" s="294" t="s">
        <v>3105</v>
      </c>
      <c r="E1715" s="294" t="s">
        <v>966</v>
      </c>
      <c r="F1715" s="293">
        <v>0</v>
      </c>
      <c r="G1715" s="295"/>
      <c r="H1715" s="296">
        <v>1</v>
      </c>
      <c r="I1715" s="295"/>
      <c r="J1715" s="297"/>
      <c r="K1715" s="297"/>
      <c r="L1715" s="297"/>
      <c r="M1715" s="306"/>
      <c r="N1715" s="297">
        <v>513708.94</v>
      </c>
      <c r="O1715" s="298" t="s">
        <v>1901</v>
      </c>
      <c r="P1715" s="298">
        <v>3</v>
      </c>
      <c r="Q1715" s="310" t="s">
        <v>2170</v>
      </c>
      <c r="R1715" s="347">
        <v>1</v>
      </c>
      <c r="S1715" s="347">
        <v>1</v>
      </c>
      <c r="T1715" s="311"/>
      <c r="U1715" s="311"/>
      <c r="V1715" s="311"/>
      <c r="W1715" s="311"/>
      <c r="X1715" s="311"/>
      <c r="Y1715" s="311"/>
      <c r="Z1715" s="311"/>
      <c r="AA1715" s="311"/>
      <c r="AB1715" s="311"/>
      <c r="AC1715" s="311"/>
      <c r="AD1715" s="311"/>
      <c r="AE1715" s="312">
        <f t="shared" si="278"/>
        <v>0</v>
      </c>
      <c r="AF1715" s="312">
        <f t="shared" si="279"/>
        <v>0</v>
      </c>
      <c r="AG1715" s="312">
        <f t="shared" si="280"/>
        <v>0</v>
      </c>
      <c r="AH1715" s="312">
        <f t="shared" si="281"/>
        <v>0</v>
      </c>
      <c r="AI1715" s="312">
        <f t="shared" si="282"/>
        <v>1</v>
      </c>
      <c r="AJ1715" s="312">
        <f t="shared" si="283"/>
        <v>0</v>
      </c>
      <c r="AK1715" s="312">
        <f t="shared" si="284"/>
        <v>0</v>
      </c>
      <c r="AL1715" s="312">
        <f t="shared" si="285"/>
        <v>0</v>
      </c>
      <c r="AM1715" s="312">
        <f t="shared" si="286"/>
        <v>0</v>
      </c>
      <c r="AN1715" s="312">
        <f t="shared" si="287"/>
        <v>1</v>
      </c>
      <c r="AP1715" s="359" t="s">
        <v>3549</v>
      </c>
    </row>
    <row r="1716" spans="1:42" ht="15.75" hidden="1">
      <c r="A1716" s="293" t="s">
        <v>911</v>
      </c>
      <c r="B1716" s="293" t="s">
        <v>954</v>
      </c>
      <c r="C1716" s="293">
        <v>135357</v>
      </c>
      <c r="D1716" s="294" t="s">
        <v>3106</v>
      </c>
      <c r="E1716" s="294" t="s">
        <v>966</v>
      </c>
      <c r="F1716" s="293">
        <v>0</v>
      </c>
      <c r="G1716" s="295"/>
      <c r="H1716" s="296">
        <v>1</v>
      </c>
      <c r="I1716" s="295"/>
      <c r="J1716" s="297"/>
      <c r="K1716" s="297"/>
      <c r="L1716" s="297"/>
      <c r="M1716" s="306"/>
      <c r="N1716" s="297">
        <v>1415078.72</v>
      </c>
      <c r="O1716" s="298" t="s">
        <v>1901</v>
      </c>
      <c r="P1716" s="298">
        <v>3</v>
      </c>
      <c r="Q1716" s="310" t="s">
        <v>2204</v>
      </c>
      <c r="R1716" s="347">
        <v>0.95</v>
      </c>
      <c r="S1716" s="347">
        <v>0.95</v>
      </c>
      <c r="T1716" s="311"/>
      <c r="U1716" s="311"/>
      <c r="V1716" s="311"/>
      <c r="W1716" s="311"/>
      <c r="X1716" s="311"/>
      <c r="Y1716" s="311"/>
      <c r="Z1716" s="311"/>
      <c r="AA1716" s="311"/>
      <c r="AB1716" s="311"/>
      <c r="AC1716" s="311"/>
      <c r="AD1716" s="311"/>
      <c r="AE1716" s="312">
        <f t="shared" si="278"/>
        <v>0</v>
      </c>
      <c r="AF1716" s="312">
        <f t="shared" si="279"/>
        <v>0</v>
      </c>
      <c r="AG1716" s="312">
        <f t="shared" si="280"/>
        <v>0</v>
      </c>
      <c r="AH1716" s="312">
        <f t="shared" si="281"/>
        <v>1</v>
      </c>
      <c r="AI1716" s="312">
        <f t="shared" si="282"/>
        <v>0</v>
      </c>
      <c r="AJ1716" s="312">
        <f t="shared" si="283"/>
        <v>0</v>
      </c>
      <c r="AK1716" s="312">
        <f t="shared" si="284"/>
        <v>0</v>
      </c>
      <c r="AL1716" s="312">
        <f t="shared" si="285"/>
        <v>0</v>
      </c>
      <c r="AM1716" s="312">
        <f t="shared" si="286"/>
        <v>1</v>
      </c>
      <c r="AN1716" s="312">
        <f t="shared" si="287"/>
        <v>0</v>
      </c>
      <c r="AP1716" s="359" t="s">
        <v>3548</v>
      </c>
    </row>
    <row r="1717" spans="1:42" ht="31.5" hidden="1">
      <c r="A1717" s="293" t="s">
        <v>911</v>
      </c>
      <c r="B1717" s="293" t="s">
        <v>954</v>
      </c>
      <c r="C1717" s="293">
        <v>318810</v>
      </c>
      <c r="D1717" s="294" t="s">
        <v>3107</v>
      </c>
      <c r="E1717" s="294" t="s">
        <v>966</v>
      </c>
      <c r="F1717" s="293">
        <v>0</v>
      </c>
      <c r="G1717" s="295"/>
      <c r="H1717" s="296">
        <v>1</v>
      </c>
      <c r="I1717" s="295"/>
      <c r="J1717" s="297"/>
      <c r="K1717" s="297"/>
      <c r="L1717" s="297"/>
      <c r="M1717" s="306"/>
      <c r="N1717" s="297">
        <v>1224974.42</v>
      </c>
      <c r="O1717" s="298" t="s">
        <v>1901</v>
      </c>
      <c r="P1717" s="298">
        <v>3</v>
      </c>
      <c r="Q1717" s="310" t="s">
        <v>2204</v>
      </c>
      <c r="R1717" s="347">
        <v>0.95</v>
      </c>
      <c r="S1717" s="347">
        <v>0.95</v>
      </c>
      <c r="T1717" s="311"/>
      <c r="U1717" s="311"/>
      <c r="V1717" s="311"/>
      <c r="W1717" s="311"/>
      <c r="X1717" s="311"/>
      <c r="Y1717" s="311"/>
      <c r="Z1717" s="311"/>
      <c r="AA1717" s="311"/>
      <c r="AB1717" s="311"/>
      <c r="AC1717" s="311"/>
      <c r="AD1717" s="311"/>
      <c r="AE1717" s="312">
        <f t="shared" si="278"/>
        <v>0</v>
      </c>
      <c r="AF1717" s="312">
        <f t="shared" si="279"/>
        <v>0</v>
      </c>
      <c r="AG1717" s="312">
        <f t="shared" si="280"/>
        <v>0</v>
      </c>
      <c r="AH1717" s="312">
        <f t="shared" si="281"/>
        <v>1</v>
      </c>
      <c r="AI1717" s="312">
        <f t="shared" si="282"/>
        <v>0</v>
      </c>
      <c r="AJ1717" s="312">
        <f t="shared" si="283"/>
        <v>0</v>
      </c>
      <c r="AK1717" s="312">
        <f t="shared" si="284"/>
        <v>0</v>
      </c>
      <c r="AL1717" s="312">
        <f t="shared" si="285"/>
        <v>0</v>
      </c>
      <c r="AM1717" s="312">
        <f t="shared" si="286"/>
        <v>1</v>
      </c>
      <c r="AN1717" s="312">
        <f t="shared" si="287"/>
        <v>0</v>
      </c>
      <c r="AP1717" s="359" t="s">
        <v>3548</v>
      </c>
    </row>
    <row r="1718" spans="1:42" ht="15.75" hidden="1">
      <c r="A1718" s="293" t="s">
        <v>911</v>
      </c>
      <c r="B1718" s="293" t="s">
        <v>954</v>
      </c>
      <c r="C1718" s="293">
        <v>305124</v>
      </c>
      <c r="D1718" s="294" t="s">
        <v>3108</v>
      </c>
      <c r="E1718" s="294" t="s">
        <v>964</v>
      </c>
      <c r="F1718" s="293">
        <v>0</v>
      </c>
      <c r="G1718" s="295"/>
      <c r="H1718" s="296">
        <v>1</v>
      </c>
      <c r="I1718" s="295"/>
      <c r="J1718" s="297"/>
      <c r="K1718" s="297"/>
      <c r="L1718" s="297"/>
      <c r="M1718" s="306"/>
      <c r="N1718" s="297">
        <v>1368646.52</v>
      </c>
      <c r="O1718" s="298" t="s">
        <v>1901</v>
      </c>
      <c r="P1718" s="298">
        <v>3</v>
      </c>
      <c r="Q1718" s="310" t="s">
        <v>2204</v>
      </c>
      <c r="R1718" s="347">
        <v>0.95</v>
      </c>
      <c r="S1718" s="347">
        <v>0.95</v>
      </c>
      <c r="T1718" s="311"/>
      <c r="U1718" s="311"/>
      <c r="V1718" s="311"/>
      <c r="W1718" s="311"/>
      <c r="X1718" s="311"/>
      <c r="Y1718" s="311"/>
      <c r="Z1718" s="311"/>
      <c r="AA1718" s="311"/>
      <c r="AB1718" s="311"/>
      <c r="AC1718" s="311"/>
      <c r="AD1718" s="311"/>
      <c r="AE1718" s="312">
        <f t="shared" si="278"/>
        <v>0</v>
      </c>
      <c r="AF1718" s="312">
        <f t="shared" si="279"/>
        <v>0</v>
      </c>
      <c r="AG1718" s="312">
        <f t="shared" si="280"/>
        <v>0</v>
      </c>
      <c r="AH1718" s="312">
        <f t="shared" si="281"/>
        <v>1</v>
      </c>
      <c r="AI1718" s="312">
        <f t="shared" si="282"/>
        <v>0</v>
      </c>
      <c r="AJ1718" s="312">
        <f t="shared" si="283"/>
        <v>0</v>
      </c>
      <c r="AK1718" s="312">
        <f t="shared" si="284"/>
        <v>0</v>
      </c>
      <c r="AL1718" s="312">
        <f t="shared" si="285"/>
        <v>0</v>
      </c>
      <c r="AM1718" s="312">
        <f t="shared" si="286"/>
        <v>1</v>
      </c>
      <c r="AN1718" s="312">
        <f t="shared" si="287"/>
        <v>0</v>
      </c>
      <c r="AP1718" s="359" t="s">
        <v>3548</v>
      </c>
    </row>
    <row r="1719" spans="1:42" ht="15.75" hidden="1">
      <c r="A1719" s="293" t="s">
        <v>911</v>
      </c>
      <c r="B1719" s="293" t="s">
        <v>954</v>
      </c>
      <c r="C1719" s="293">
        <v>318805</v>
      </c>
      <c r="D1719" s="294" t="s">
        <v>3109</v>
      </c>
      <c r="E1719" s="294" t="s">
        <v>964</v>
      </c>
      <c r="F1719" s="293">
        <v>0</v>
      </c>
      <c r="G1719" s="295"/>
      <c r="H1719" s="296">
        <v>1</v>
      </c>
      <c r="I1719" s="295"/>
      <c r="J1719" s="297"/>
      <c r="K1719" s="297"/>
      <c r="L1719" s="297"/>
      <c r="M1719" s="306"/>
      <c r="N1719" s="297">
        <v>1280614.31</v>
      </c>
      <c r="O1719" s="298" t="s">
        <v>1901</v>
      </c>
      <c r="P1719" s="298">
        <v>3</v>
      </c>
      <c r="Q1719" s="310" t="s">
        <v>2204</v>
      </c>
      <c r="R1719" s="347">
        <v>0.95</v>
      </c>
      <c r="S1719" s="347">
        <v>0.95</v>
      </c>
      <c r="T1719" s="311"/>
      <c r="U1719" s="311"/>
      <c r="V1719" s="311"/>
      <c r="W1719" s="311"/>
      <c r="X1719" s="311"/>
      <c r="Y1719" s="311"/>
      <c r="Z1719" s="311"/>
      <c r="AA1719" s="311"/>
      <c r="AB1719" s="311"/>
      <c r="AC1719" s="311"/>
      <c r="AD1719" s="311"/>
      <c r="AE1719" s="312">
        <f t="shared" si="278"/>
        <v>0</v>
      </c>
      <c r="AF1719" s="312">
        <f t="shared" si="279"/>
        <v>0</v>
      </c>
      <c r="AG1719" s="312">
        <f t="shared" si="280"/>
        <v>0</v>
      </c>
      <c r="AH1719" s="312">
        <f t="shared" si="281"/>
        <v>1</v>
      </c>
      <c r="AI1719" s="312">
        <f t="shared" si="282"/>
        <v>0</v>
      </c>
      <c r="AJ1719" s="312">
        <f t="shared" si="283"/>
        <v>0</v>
      </c>
      <c r="AK1719" s="312">
        <f t="shared" si="284"/>
        <v>0</v>
      </c>
      <c r="AL1719" s="312">
        <f t="shared" si="285"/>
        <v>0</v>
      </c>
      <c r="AM1719" s="312">
        <f t="shared" si="286"/>
        <v>1</v>
      </c>
      <c r="AN1719" s="312">
        <f t="shared" si="287"/>
        <v>0</v>
      </c>
      <c r="AP1719" s="359" t="s">
        <v>3548</v>
      </c>
    </row>
    <row r="1720" spans="1:42" ht="15.75" hidden="1">
      <c r="A1720" s="298" t="s">
        <v>478</v>
      </c>
      <c r="B1720" s="298" t="s">
        <v>491</v>
      </c>
      <c r="C1720" s="298">
        <v>304782</v>
      </c>
      <c r="D1720" s="294" t="s">
        <v>3110</v>
      </c>
      <c r="E1720" s="299" t="s">
        <v>62</v>
      </c>
      <c r="F1720" s="298">
        <v>1</v>
      </c>
      <c r="G1720" s="300"/>
      <c r="H1720" s="301">
        <v>1</v>
      </c>
      <c r="I1720" s="300"/>
      <c r="J1720" s="302"/>
      <c r="K1720" s="302"/>
      <c r="L1720" s="302"/>
      <c r="M1720" s="306"/>
      <c r="N1720" s="302">
        <v>3050000</v>
      </c>
      <c r="O1720" s="298" t="s">
        <v>1901</v>
      </c>
      <c r="P1720" s="298">
        <v>3</v>
      </c>
      <c r="Q1720" s="163" t="s">
        <v>3565</v>
      </c>
      <c r="R1720" s="437">
        <v>0.95</v>
      </c>
      <c r="S1720" s="123">
        <v>0.95</v>
      </c>
      <c r="T1720" s="123">
        <v>0.95</v>
      </c>
      <c r="U1720" s="283"/>
      <c r="V1720" s="283"/>
      <c r="W1720" s="283"/>
      <c r="X1720" s="283"/>
      <c r="Y1720" s="283"/>
      <c r="Z1720" s="283"/>
      <c r="AA1720" s="283"/>
      <c r="AB1720" s="283"/>
      <c r="AC1720" s="283"/>
      <c r="AD1720" s="283"/>
      <c r="AE1720" s="312">
        <f t="shared" si="278"/>
        <v>0</v>
      </c>
      <c r="AF1720" s="312">
        <f t="shared" si="279"/>
        <v>0</v>
      </c>
      <c r="AG1720" s="312">
        <f t="shared" si="280"/>
        <v>0</v>
      </c>
      <c r="AH1720" s="312">
        <f t="shared" si="281"/>
        <v>0</v>
      </c>
      <c r="AI1720" s="312">
        <f t="shared" si="282"/>
        <v>0</v>
      </c>
      <c r="AJ1720" s="312">
        <f t="shared" si="283"/>
        <v>0</v>
      </c>
      <c r="AK1720" s="312">
        <f t="shared" si="284"/>
        <v>0</v>
      </c>
      <c r="AL1720" s="312">
        <f t="shared" si="285"/>
        <v>0</v>
      </c>
      <c r="AM1720" s="312">
        <f t="shared" si="286"/>
        <v>0</v>
      </c>
      <c r="AN1720" s="312">
        <f t="shared" si="287"/>
        <v>0</v>
      </c>
      <c r="AP1720" t="s">
        <v>3548</v>
      </c>
    </row>
    <row r="1721" spans="1:42" ht="31.5" hidden="1">
      <c r="A1721" s="298" t="s">
        <v>478</v>
      </c>
      <c r="B1721" s="298" t="s">
        <v>491</v>
      </c>
      <c r="C1721" s="298">
        <v>304785</v>
      </c>
      <c r="D1721" s="294" t="s">
        <v>3111</v>
      </c>
      <c r="E1721" s="299" t="s">
        <v>3112</v>
      </c>
      <c r="F1721" s="298">
        <v>1</v>
      </c>
      <c r="G1721" s="300"/>
      <c r="H1721" s="301">
        <v>1</v>
      </c>
      <c r="I1721" s="300"/>
      <c r="J1721" s="302"/>
      <c r="K1721" s="302"/>
      <c r="L1721" s="302"/>
      <c r="M1721" s="306"/>
      <c r="N1721" s="302">
        <v>3050000</v>
      </c>
      <c r="O1721" s="298" t="s">
        <v>1901</v>
      </c>
      <c r="P1721" s="298">
        <v>3</v>
      </c>
      <c r="Q1721" s="163" t="s">
        <v>3565</v>
      </c>
      <c r="R1721" s="437">
        <v>0.95</v>
      </c>
      <c r="S1721" s="123">
        <v>0.95</v>
      </c>
      <c r="T1721" s="123">
        <v>0.95</v>
      </c>
      <c r="U1721" s="283"/>
      <c r="V1721" s="283"/>
      <c r="W1721" s="283"/>
      <c r="X1721" s="283"/>
      <c r="Y1721" s="283"/>
      <c r="Z1721" s="283"/>
      <c r="AA1721" s="283"/>
      <c r="AB1721" s="283"/>
      <c r="AC1721" s="283"/>
      <c r="AD1721" s="283"/>
      <c r="AE1721" s="312">
        <f t="shared" si="278"/>
        <v>0</v>
      </c>
      <c r="AF1721" s="312">
        <f t="shared" si="279"/>
        <v>0</v>
      </c>
      <c r="AG1721" s="312">
        <f t="shared" si="280"/>
        <v>0</v>
      </c>
      <c r="AH1721" s="312">
        <f t="shared" si="281"/>
        <v>0</v>
      </c>
      <c r="AI1721" s="312">
        <f t="shared" si="282"/>
        <v>0</v>
      </c>
      <c r="AJ1721" s="312">
        <f t="shared" si="283"/>
        <v>0</v>
      </c>
      <c r="AK1721" s="312">
        <f t="shared" si="284"/>
        <v>0</v>
      </c>
      <c r="AL1721" s="312">
        <f t="shared" si="285"/>
        <v>0</v>
      </c>
      <c r="AM1721" s="312">
        <f t="shared" si="286"/>
        <v>0</v>
      </c>
      <c r="AN1721" s="312">
        <f t="shared" si="287"/>
        <v>0</v>
      </c>
      <c r="AP1721" t="s">
        <v>3548</v>
      </c>
    </row>
    <row r="1722" spans="1:42" ht="31.5" hidden="1">
      <c r="A1722" s="298" t="s">
        <v>478</v>
      </c>
      <c r="B1722" s="298" t="s">
        <v>491</v>
      </c>
      <c r="C1722" s="298">
        <v>132224</v>
      </c>
      <c r="D1722" s="294" t="s">
        <v>3113</v>
      </c>
      <c r="E1722" s="299" t="s">
        <v>3114</v>
      </c>
      <c r="F1722" s="298">
        <v>1</v>
      </c>
      <c r="G1722" s="300"/>
      <c r="H1722" s="300">
        <v>1</v>
      </c>
      <c r="I1722" s="300"/>
      <c r="J1722" s="302"/>
      <c r="K1722" s="302"/>
      <c r="L1722" s="302"/>
      <c r="M1722" s="306"/>
      <c r="N1722" s="302">
        <v>3000000</v>
      </c>
      <c r="O1722" s="298" t="s">
        <v>1901</v>
      </c>
      <c r="P1722" s="298">
        <v>3</v>
      </c>
      <c r="Q1722" s="163" t="s">
        <v>3565</v>
      </c>
      <c r="R1722" s="437">
        <v>0.95</v>
      </c>
      <c r="S1722" s="123">
        <v>0.95</v>
      </c>
      <c r="T1722" s="123">
        <v>0.95</v>
      </c>
      <c r="U1722" s="283"/>
      <c r="V1722" s="283"/>
      <c r="W1722" s="283"/>
      <c r="X1722" s="283"/>
      <c r="Y1722" s="283"/>
      <c r="Z1722" s="283"/>
      <c r="AA1722" s="283"/>
      <c r="AB1722" s="283"/>
      <c r="AC1722" s="283"/>
      <c r="AD1722" s="283"/>
      <c r="AE1722" s="312">
        <f t="shared" si="278"/>
        <v>0</v>
      </c>
      <c r="AF1722" s="312">
        <f t="shared" si="279"/>
        <v>0</v>
      </c>
      <c r="AG1722" s="312">
        <f t="shared" si="280"/>
        <v>0</v>
      </c>
      <c r="AH1722" s="312">
        <f t="shared" si="281"/>
        <v>0</v>
      </c>
      <c r="AI1722" s="312">
        <f t="shared" si="282"/>
        <v>0</v>
      </c>
      <c r="AJ1722" s="312">
        <f t="shared" si="283"/>
        <v>0</v>
      </c>
      <c r="AK1722" s="312">
        <f t="shared" si="284"/>
        <v>0</v>
      </c>
      <c r="AL1722" s="312">
        <f t="shared" si="285"/>
        <v>0</v>
      </c>
      <c r="AM1722" s="312">
        <f t="shared" si="286"/>
        <v>0</v>
      </c>
      <c r="AN1722" s="312">
        <f t="shared" si="287"/>
        <v>0</v>
      </c>
      <c r="AP1722" t="s">
        <v>3548</v>
      </c>
    </row>
    <row r="1723" spans="1:42" ht="15.75" hidden="1">
      <c r="A1723" s="298" t="s">
        <v>478</v>
      </c>
      <c r="B1723" s="298" t="s">
        <v>491</v>
      </c>
      <c r="C1723" s="298">
        <v>304788</v>
      </c>
      <c r="D1723" s="299" t="s">
        <v>3115</v>
      </c>
      <c r="E1723" s="299" t="s">
        <v>3114</v>
      </c>
      <c r="F1723" s="298">
        <v>1</v>
      </c>
      <c r="G1723" s="300"/>
      <c r="H1723" s="300">
        <v>1</v>
      </c>
      <c r="I1723" s="300"/>
      <c r="J1723" s="302"/>
      <c r="K1723" s="302"/>
      <c r="L1723" s="302"/>
      <c r="M1723" s="306"/>
      <c r="N1723" s="302">
        <v>3700000</v>
      </c>
      <c r="O1723" s="298" t="s">
        <v>1901</v>
      </c>
      <c r="P1723" s="298">
        <v>3</v>
      </c>
      <c r="Q1723" s="163" t="s">
        <v>3565</v>
      </c>
      <c r="R1723" s="437">
        <v>0.95</v>
      </c>
      <c r="S1723" s="123">
        <v>0.95</v>
      </c>
      <c r="T1723" s="123">
        <v>0.95</v>
      </c>
      <c r="U1723" s="283"/>
      <c r="V1723" s="283"/>
      <c r="W1723" s="283"/>
      <c r="X1723" s="283"/>
      <c r="Y1723" s="283"/>
      <c r="Z1723" s="283"/>
      <c r="AA1723" s="283"/>
      <c r="AB1723" s="283"/>
      <c r="AC1723" s="283"/>
      <c r="AD1723" s="283"/>
      <c r="AE1723" s="312">
        <f t="shared" si="278"/>
        <v>0</v>
      </c>
      <c r="AF1723" s="312">
        <f t="shared" si="279"/>
        <v>0</v>
      </c>
      <c r="AG1723" s="312">
        <f t="shared" si="280"/>
        <v>0</v>
      </c>
      <c r="AH1723" s="312">
        <f t="shared" si="281"/>
        <v>0</v>
      </c>
      <c r="AI1723" s="312">
        <f t="shared" si="282"/>
        <v>0</v>
      </c>
      <c r="AJ1723" s="312">
        <f t="shared" si="283"/>
        <v>0</v>
      </c>
      <c r="AK1723" s="312">
        <f t="shared" si="284"/>
        <v>0</v>
      </c>
      <c r="AL1723" s="312">
        <f t="shared" si="285"/>
        <v>0</v>
      </c>
      <c r="AM1723" s="312">
        <f t="shared" si="286"/>
        <v>0</v>
      </c>
      <c r="AN1723" s="312">
        <f t="shared" si="287"/>
        <v>0</v>
      </c>
      <c r="AP1723" t="s">
        <v>3548</v>
      </c>
    </row>
    <row r="1724" spans="1:42" ht="15.75" hidden="1">
      <c r="A1724" s="298" t="s">
        <v>478</v>
      </c>
      <c r="B1724" s="298" t="s">
        <v>491</v>
      </c>
      <c r="C1724" s="298">
        <v>304790</v>
      </c>
      <c r="D1724" s="294" t="s">
        <v>3116</v>
      </c>
      <c r="E1724" s="299" t="s">
        <v>3114</v>
      </c>
      <c r="F1724" s="298">
        <v>1</v>
      </c>
      <c r="G1724" s="300"/>
      <c r="H1724" s="300">
        <v>1</v>
      </c>
      <c r="I1724" s="300"/>
      <c r="J1724" s="302"/>
      <c r="K1724" s="302"/>
      <c r="L1724" s="302"/>
      <c r="M1724" s="306"/>
      <c r="N1724" s="302">
        <v>3050000</v>
      </c>
      <c r="O1724" s="298" t="s">
        <v>1901</v>
      </c>
      <c r="P1724" s="298">
        <v>3</v>
      </c>
      <c r="Q1724" s="163" t="s">
        <v>3565</v>
      </c>
      <c r="R1724" s="437">
        <v>0.95</v>
      </c>
      <c r="S1724" s="123">
        <v>0.95</v>
      </c>
      <c r="T1724" s="123">
        <v>0.95</v>
      </c>
      <c r="U1724" s="283"/>
      <c r="V1724" s="283"/>
      <c r="W1724" s="283"/>
      <c r="X1724" s="283"/>
      <c r="Y1724" s="283"/>
      <c r="Z1724" s="283"/>
      <c r="AA1724" s="283"/>
      <c r="AB1724" s="283"/>
      <c r="AC1724" s="283"/>
      <c r="AD1724" s="283"/>
      <c r="AE1724" s="312">
        <f t="shared" si="278"/>
        <v>0</v>
      </c>
      <c r="AF1724" s="312">
        <f t="shared" si="279"/>
        <v>0</v>
      </c>
      <c r="AG1724" s="312">
        <f t="shared" si="280"/>
        <v>0</v>
      </c>
      <c r="AH1724" s="312">
        <f t="shared" si="281"/>
        <v>0</v>
      </c>
      <c r="AI1724" s="312">
        <f t="shared" si="282"/>
        <v>0</v>
      </c>
      <c r="AJ1724" s="312">
        <f t="shared" si="283"/>
        <v>0</v>
      </c>
      <c r="AK1724" s="312">
        <f t="shared" si="284"/>
        <v>0</v>
      </c>
      <c r="AL1724" s="312">
        <f t="shared" si="285"/>
        <v>0</v>
      </c>
      <c r="AM1724" s="312">
        <f t="shared" si="286"/>
        <v>0</v>
      </c>
      <c r="AN1724" s="312">
        <f t="shared" si="287"/>
        <v>0</v>
      </c>
      <c r="AP1724" t="s">
        <v>3548</v>
      </c>
    </row>
    <row r="1725" spans="1:42" ht="15.75" hidden="1">
      <c r="A1725" s="298" t="s">
        <v>478</v>
      </c>
      <c r="B1725" s="298" t="s">
        <v>2315</v>
      </c>
      <c r="C1725" s="298">
        <v>304795</v>
      </c>
      <c r="D1725" s="299" t="s">
        <v>3117</v>
      </c>
      <c r="E1725" s="299" t="s">
        <v>520</v>
      </c>
      <c r="F1725" s="298">
        <v>2</v>
      </c>
      <c r="G1725" s="300"/>
      <c r="H1725" s="435">
        <v>1</v>
      </c>
      <c r="I1725" s="300"/>
      <c r="J1725" s="302"/>
      <c r="K1725" s="302"/>
      <c r="L1725" s="302"/>
      <c r="M1725" s="306"/>
      <c r="N1725" s="302">
        <v>1348769.53</v>
      </c>
      <c r="O1725" s="298" t="s">
        <v>1901</v>
      </c>
      <c r="P1725" s="298">
        <v>3</v>
      </c>
      <c r="Q1725" s="163" t="s">
        <v>2378</v>
      </c>
      <c r="R1725" s="123">
        <v>1</v>
      </c>
      <c r="S1725" s="123">
        <v>1</v>
      </c>
      <c r="T1725" s="311"/>
      <c r="U1725" s="311"/>
      <c r="V1725" s="311"/>
      <c r="W1725" s="311"/>
      <c r="X1725" s="311"/>
      <c r="Y1725" s="311"/>
      <c r="Z1725" s="311"/>
      <c r="AA1725" s="311"/>
      <c r="AB1725" s="311"/>
      <c r="AC1725" s="311"/>
      <c r="AD1725" s="311"/>
      <c r="AE1725" s="312">
        <f t="shared" si="278"/>
        <v>0</v>
      </c>
      <c r="AF1725" s="312">
        <f t="shared" si="279"/>
        <v>0</v>
      </c>
      <c r="AG1725" s="312">
        <f t="shared" si="280"/>
        <v>0</v>
      </c>
      <c r="AH1725" s="312">
        <f t="shared" si="281"/>
        <v>0</v>
      </c>
      <c r="AI1725" s="312">
        <f t="shared" si="282"/>
        <v>1</v>
      </c>
      <c r="AJ1725" s="312">
        <f t="shared" si="283"/>
        <v>0</v>
      </c>
      <c r="AK1725" s="312">
        <f t="shared" si="284"/>
        <v>0</v>
      </c>
      <c r="AL1725" s="312">
        <f t="shared" si="285"/>
        <v>0</v>
      </c>
      <c r="AM1725" s="312">
        <f t="shared" si="286"/>
        <v>0</v>
      </c>
      <c r="AN1725" s="312">
        <f t="shared" si="287"/>
        <v>1</v>
      </c>
      <c r="AO1725" t="s">
        <v>3492</v>
      </c>
      <c r="AP1725"/>
    </row>
    <row r="1726" spans="1:42" ht="15.75" hidden="1">
      <c r="A1726" s="298" t="s">
        <v>478</v>
      </c>
      <c r="B1726" s="298" t="s">
        <v>2315</v>
      </c>
      <c r="C1726" s="298">
        <v>317701</v>
      </c>
      <c r="D1726" s="299" t="s">
        <v>3118</v>
      </c>
      <c r="E1726" s="299" t="s">
        <v>520</v>
      </c>
      <c r="F1726" s="298">
        <v>2</v>
      </c>
      <c r="G1726" s="300"/>
      <c r="H1726" s="435">
        <v>1</v>
      </c>
      <c r="I1726" s="300"/>
      <c r="J1726" s="302"/>
      <c r="K1726" s="302"/>
      <c r="L1726" s="302"/>
      <c r="M1726" s="306"/>
      <c r="N1726" s="302">
        <v>987826.51</v>
      </c>
      <c r="O1726" s="298" t="s">
        <v>1901</v>
      </c>
      <c r="P1726" s="298">
        <v>3</v>
      </c>
      <c r="Q1726" s="163" t="s">
        <v>2378</v>
      </c>
      <c r="R1726" s="123">
        <v>1</v>
      </c>
      <c r="S1726" s="123">
        <v>1</v>
      </c>
      <c r="T1726" s="311"/>
      <c r="U1726" s="311"/>
      <c r="V1726" s="311"/>
      <c r="W1726" s="311"/>
      <c r="X1726" s="311"/>
      <c r="Y1726" s="311"/>
      <c r="Z1726" s="311"/>
      <c r="AA1726" s="311"/>
      <c r="AB1726" s="311"/>
      <c r="AC1726" s="311"/>
      <c r="AD1726" s="311"/>
      <c r="AE1726" s="312">
        <f t="shared" si="278"/>
        <v>0</v>
      </c>
      <c r="AF1726" s="312">
        <f t="shared" si="279"/>
        <v>0</v>
      </c>
      <c r="AG1726" s="312">
        <f t="shared" si="280"/>
        <v>0</v>
      </c>
      <c r="AH1726" s="312">
        <f t="shared" si="281"/>
        <v>0</v>
      </c>
      <c r="AI1726" s="312">
        <f t="shared" si="282"/>
        <v>1</v>
      </c>
      <c r="AJ1726" s="312">
        <f t="shared" si="283"/>
        <v>0</v>
      </c>
      <c r="AK1726" s="312">
        <f t="shared" si="284"/>
        <v>0</v>
      </c>
      <c r="AL1726" s="312">
        <f t="shared" si="285"/>
        <v>0</v>
      </c>
      <c r="AM1726" s="312">
        <f t="shared" si="286"/>
        <v>0</v>
      </c>
      <c r="AN1726" s="312">
        <f t="shared" si="287"/>
        <v>1</v>
      </c>
      <c r="AO1726" t="s">
        <v>3492</v>
      </c>
      <c r="AP1726"/>
    </row>
    <row r="1727" spans="1:42" ht="15.75" hidden="1">
      <c r="A1727" s="298" t="s">
        <v>478</v>
      </c>
      <c r="B1727" s="298" t="s">
        <v>2315</v>
      </c>
      <c r="C1727" s="298">
        <v>317704</v>
      </c>
      <c r="D1727" s="299" t="s">
        <v>3119</v>
      </c>
      <c r="E1727" s="299" t="s">
        <v>520</v>
      </c>
      <c r="F1727" s="298">
        <v>2</v>
      </c>
      <c r="G1727" s="300"/>
      <c r="H1727" s="435">
        <v>1</v>
      </c>
      <c r="I1727" s="300"/>
      <c r="J1727" s="302"/>
      <c r="K1727" s="302"/>
      <c r="L1727" s="302"/>
      <c r="M1727" s="306"/>
      <c r="N1727" s="302">
        <v>953359.27</v>
      </c>
      <c r="O1727" s="298" t="s">
        <v>1901</v>
      </c>
      <c r="P1727" s="298">
        <v>3</v>
      </c>
      <c r="Q1727" s="163" t="s">
        <v>2378</v>
      </c>
      <c r="R1727" s="123">
        <v>1</v>
      </c>
      <c r="S1727" s="123">
        <v>1</v>
      </c>
      <c r="T1727" s="311"/>
      <c r="U1727" s="311"/>
      <c r="V1727" s="311"/>
      <c r="W1727" s="311"/>
      <c r="X1727" s="311"/>
      <c r="Y1727" s="311"/>
      <c r="Z1727" s="311"/>
      <c r="AA1727" s="311"/>
      <c r="AB1727" s="311"/>
      <c r="AC1727" s="311"/>
      <c r="AD1727" s="311"/>
      <c r="AE1727" s="312">
        <f t="shared" si="278"/>
        <v>0</v>
      </c>
      <c r="AF1727" s="312">
        <f t="shared" si="279"/>
        <v>0</v>
      </c>
      <c r="AG1727" s="312">
        <f t="shared" si="280"/>
        <v>0</v>
      </c>
      <c r="AH1727" s="312">
        <f t="shared" si="281"/>
        <v>0</v>
      </c>
      <c r="AI1727" s="312">
        <f t="shared" si="282"/>
        <v>1</v>
      </c>
      <c r="AJ1727" s="312">
        <f t="shared" si="283"/>
        <v>0</v>
      </c>
      <c r="AK1727" s="312">
        <f t="shared" si="284"/>
        <v>0</v>
      </c>
      <c r="AL1727" s="312">
        <f t="shared" si="285"/>
        <v>0</v>
      </c>
      <c r="AM1727" s="312">
        <f t="shared" si="286"/>
        <v>0</v>
      </c>
      <c r="AN1727" s="312">
        <f t="shared" si="287"/>
        <v>1</v>
      </c>
      <c r="AO1727" t="s">
        <v>3492</v>
      </c>
      <c r="AP1727"/>
    </row>
    <row r="1728" spans="1:42" ht="15.75" hidden="1">
      <c r="A1728" s="298" t="s">
        <v>478</v>
      </c>
      <c r="B1728" s="298" t="s">
        <v>498</v>
      </c>
      <c r="C1728" s="298">
        <v>340416</v>
      </c>
      <c r="D1728" s="294" t="s">
        <v>3120</v>
      </c>
      <c r="E1728" s="299" t="s">
        <v>3121</v>
      </c>
      <c r="F1728" s="298">
        <v>2</v>
      </c>
      <c r="G1728" s="300"/>
      <c r="H1728" s="300">
        <v>1</v>
      </c>
      <c r="I1728" s="300"/>
      <c r="J1728" s="302"/>
      <c r="K1728" s="302"/>
      <c r="L1728" s="302"/>
      <c r="M1728" s="306"/>
      <c r="N1728" s="302">
        <v>1657085.43</v>
      </c>
      <c r="O1728" s="298" t="s">
        <v>1901</v>
      </c>
      <c r="P1728" s="298">
        <v>3</v>
      </c>
      <c r="Q1728" s="310" t="s">
        <v>2378</v>
      </c>
      <c r="R1728" s="350">
        <v>0.8</v>
      </c>
      <c r="S1728" s="347">
        <v>1</v>
      </c>
      <c r="T1728" s="330">
        <v>43516</v>
      </c>
      <c r="U1728" s="366"/>
      <c r="V1728" s="311"/>
      <c r="W1728" s="335" t="s">
        <v>3494</v>
      </c>
      <c r="X1728" s="367">
        <v>43392</v>
      </c>
      <c r="Y1728" s="367">
        <v>43399</v>
      </c>
      <c r="Z1728" s="367">
        <v>43411</v>
      </c>
      <c r="AA1728" s="367">
        <v>43420</v>
      </c>
      <c r="AB1728" s="367">
        <v>43425</v>
      </c>
      <c r="AC1728" s="335" t="s">
        <v>1945</v>
      </c>
      <c r="AD1728" s="311"/>
      <c r="AE1728" s="312">
        <f t="shared" si="278"/>
        <v>0</v>
      </c>
      <c r="AF1728" s="312">
        <f t="shared" si="279"/>
        <v>0</v>
      </c>
      <c r="AG1728" s="312">
        <f t="shared" si="280"/>
        <v>0</v>
      </c>
      <c r="AH1728" s="312">
        <f t="shared" si="281"/>
        <v>0</v>
      </c>
      <c r="AI1728" s="312">
        <f t="shared" si="282"/>
        <v>1</v>
      </c>
      <c r="AJ1728" s="312">
        <f t="shared" si="283"/>
        <v>0</v>
      </c>
      <c r="AK1728" s="312">
        <f t="shared" si="284"/>
        <v>0</v>
      </c>
      <c r="AL1728" s="312">
        <f t="shared" si="285"/>
        <v>0</v>
      </c>
      <c r="AM1728" s="312">
        <f t="shared" si="286"/>
        <v>0</v>
      </c>
      <c r="AN1728" s="312">
        <f t="shared" si="287"/>
        <v>1</v>
      </c>
      <c r="AP1728"/>
    </row>
    <row r="1729" spans="1:42" ht="15.75" hidden="1">
      <c r="A1729" s="298" t="s">
        <v>478</v>
      </c>
      <c r="B1729" s="298" t="s">
        <v>498</v>
      </c>
      <c r="C1729" s="298">
        <v>132460</v>
      </c>
      <c r="D1729" s="294" t="s">
        <v>3122</v>
      </c>
      <c r="E1729" s="299" t="s">
        <v>3123</v>
      </c>
      <c r="F1729" s="298">
        <v>2</v>
      </c>
      <c r="G1729" s="300"/>
      <c r="H1729" s="300">
        <v>1</v>
      </c>
      <c r="I1729" s="300"/>
      <c r="J1729" s="302"/>
      <c r="K1729" s="302"/>
      <c r="L1729" s="302"/>
      <c r="M1729" s="306"/>
      <c r="N1729" s="302">
        <v>1593266.33</v>
      </c>
      <c r="O1729" s="298" t="s">
        <v>1901</v>
      </c>
      <c r="P1729" s="298">
        <v>3</v>
      </c>
      <c r="Q1729" s="310" t="s">
        <v>2378</v>
      </c>
      <c r="R1729" s="350">
        <v>0.8</v>
      </c>
      <c r="S1729" s="347">
        <v>1</v>
      </c>
      <c r="T1729" s="330">
        <v>43516</v>
      </c>
      <c r="U1729" s="366"/>
      <c r="V1729" s="311"/>
      <c r="W1729" s="335" t="s">
        <v>3495</v>
      </c>
      <c r="X1729" s="367">
        <v>43392</v>
      </c>
      <c r="Y1729" s="367">
        <v>43399</v>
      </c>
      <c r="Z1729" s="367">
        <v>43411</v>
      </c>
      <c r="AA1729" s="367">
        <v>43420</v>
      </c>
      <c r="AB1729" s="367">
        <v>43425</v>
      </c>
      <c r="AC1729" s="335" t="s">
        <v>1945</v>
      </c>
      <c r="AD1729" s="311"/>
      <c r="AE1729" s="312">
        <f t="shared" si="278"/>
        <v>0</v>
      </c>
      <c r="AF1729" s="312">
        <f t="shared" si="279"/>
        <v>0</v>
      </c>
      <c r="AG1729" s="312">
        <f t="shared" si="280"/>
        <v>0</v>
      </c>
      <c r="AH1729" s="312">
        <f t="shared" si="281"/>
        <v>0</v>
      </c>
      <c r="AI1729" s="312">
        <f t="shared" si="282"/>
        <v>1</v>
      </c>
      <c r="AJ1729" s="312">
        <f t="shared" si="283"/>
        <v>0</v>
      </c>
      <c r="AK1729" s="312">
        <f t="shared" si="284"/>
        <v>0</v>
      </c>
      <c r="AL1729" s="312">
        <f t="shared" si="285"/>
        <v>0</v>
      </c>
      <c r="AM1729" s="312">
        <f t="shared" si="286"/>
        <v>0</v>
      </c>
      <c r="AN1729" s="312">
        <f t="shared" si="287"/>
        <v>1</v>
      </c>
      <c r="AP1729"/>
    </row>
    <row r="1730" spans="1:42" ht="15.75" hidden="1">
      <c r="A1730" s="298" t="s">
        <v>478</v>
      </c>
      <c r="B1730" s="298" t="s">
        <v>498</v>
      </c>
      <c r="C1730" s="298">
        <v>304833</v>
      </c>
      <c r="D1730" s="299" t="s">
        <v>3124</v>
      </c>
      <c r="E1730" s="299" t="s">
        <v>3123</v>
      </c>
      <c r="F1730" s="298">
        <v>2</v>
      </c>
      <c r="G1730" s="300"/>
      <c r="H1730" s="300">
        <v>1</v>
      </c>
      <c r="I1730" s="300"/>
      <c r="J1730" s="302"/>
      <c r="K1730" s="302"/>
      <c r="L1730" s="302"/>
      <c r="M1730" s="306"/>
      <c r="N1730" s="302">
        <v>1943819.1</v>
      </c>
      <c r="O1730" s="298" t="s">
        <v>1901</v>
      </c>
      <c r="P1730" s="298">
        <v>3</v>
      </c>
      <c r="Q1730" s="310" t="s">
        <v>2378</v>
      </c>
      <c r="R1730" s="350">
        <v>0.8</v>
      </c>
      <c r="S1730" s="347">
        <v>1</v>
      </c>
      <c r="T1730" s="330">
        <v>43516</v>
      </c>
      <c r="U1730" s="366"/>
      <c r="V1730" s="311"/>
      <c r="W1730" s="335" t="s">
        <v>3496</v>
      </c>
      <c r="X1730" s="367">
        <v>43392</v>
      </c>
      <c r="Y1730" s="367">
        <v>43399</v>
      </c>
      <c r="Z1730" s="367">
        <v>43411</v>
      </c>
      <c r="AA1730" s="367">
        <v>43420</v>
      </c>
      <c r="AB1730" s="367">
        <v>43425</v>
      </c>
      <c r="AC1730" s="335" t="s">
        <v>1945</v>
      </c>
      <c r="AD1730" s="311"/>
      <c r="AE1730" s="312">
        <f t="shared" si="278"/>
        <v>0</v>
      </c>
      <c r="AF1730" s="312">
        <f t="shared" si="279"/>
        <v>0</v>
      </c>
      <c r="AG1730" s="312">
        <f t="shared" si="280"/>
        <v>0</v>
      </c>
      <c r="AH1730" s="312">
        <f t="shared" si="281"/>
        <v>0</v>
      </c>
      <c r="AI1730" s="312">
        <f t="shared" si="282"/>
        <v>1</v>
      </c>
      <c r="AJ1730" s="312">
        <f t="shared" si="283"/>
        <v>0</v>
      </c>
      <c r="AK1730" s="312">
        <f t="shared" si="284"/>
        <v>0</v>
      </c>
      <c r="AL1730" s="312">
        <f t="shared" si="285"/>
        <v>0</v>
      </c>
      <c r="AM1730" s="312">
        <f t="shared" si="286"/>
        <v>0</v>
      </c>
      <c r="AN1730" s="312">
        <f t="shared" si="287"/>
        <v>1</v>
      </c>
      <c r="AP1730"/>
    </row>
    <row r="1731" spans="1:42" ht="15.75" hidden="1">
      <c r="A1731" s="298" t="s">
        <v>478</v>
      </c>
      <c r="B1731" s="298" t="s">
        <v>498</v>
      </c>
      <c r="C1731" s="298">
        <v>132478</v>
      </c>
      <c r="D1731" s="294" t="s">
        <v>3125</v>
      </c>
      <c r="E1731" s="299" t="s">
        <v>511</v>
      </c>
      <c r="F1731" s="298">
        <v>2</v>
      </c>
      <c r="G1731" s="300"/>
      <c r="H1731" s="300">
        <v>1</v>
      </c>
      <c r="I1731" s="300"/>
      <c r="J1731" s="302"/>
      <c r="K1731" s="302"/>
      <c r="L1731" s="302"/>
      <c r="M1731" s="306"/>
      <c r="N1731" s="302">
        <v>1493969.85</v>
      </c>
      <c r="O1731" s="298" t="s">
        <v>1901</v>
      </c>
      <c r="P1731" s="298">
        <v>3</v>
      </c>
      <c r="Q1731" s="310" t="s">
        <v>2378</v>
      </c>
      <c r="R1731" s="350">
        <v>0.8</v>
      </c>
      <c r="S1731" s="347">
        <v>1</v>
      </c>
      <c r="T1731" s="330">
        <v>43516</v>
      </c>
      <c r="U1731" s="366"/>
      <c r="V1731" s="311"/>
      <c r="W1731" s="335" t="s">
        <v>3497</v>
      </c>
      <c r="X1731" s="367">
        <v>43392</v>
      </c>
      <c r="Y1731" s="367">
        <v>43399</v>
      </c>
      <c r="Z1731" s="367">
        <v>43411</v>
      </c>
      <c r="AA1731" s="367">
        <v>43420</v>
      </c>
      <c r="AB1731" s="367">
        <v>43425</v>
      </c>
      <c r="AC1731" s="335" t="s">
        <v>1945</v>
      </c>
      <c r="AD1731" s="311"/>
      <c r="AE1731" s="312">
        <f t="shared" si="278"/>
        <v>0</v>
      </c>
      <c r="AF1731" s="312">
        <f t="shared" si="279"/>
        <v>0</v>
      </c>
      <c r="AG1731" s="312">
        <f t="shared" si="280"/>
        <v>0</v>
      </c>
      <c r="AH1731" s="312">
        <f t="shared" si="281"/>
        <v>0</v>
      </c>
      <c r="AI1731" s="312">
        <f t="shared" si="282"/>
        <v>1</v>
      </c>
      <c r="AJ1731" s="312">
        <f t="shared" si="283"/>
        <v>0</v>
      </c>
      <c r="AK1731" s="312">
        <f t="shared" si="284"/>
        <v>0</v>
      </c>
      <c r="AL1731" s="312">
        <f t="shared" si="285"/>
        <v>0</v>
      </c>
      <c r="AM1731" s="312">
        <f t="shared" si="286"/>
        <v>0</v>
      </c>
      <c r="AN1731" s="312">
        <f t="shared" si="287"/>
        <v>1</v>
      </c>
      <c r="AP1731"/>
    </row>
    <row r="1732" spans="1:42" ht="15.75" hidden="1">
      <c r="A1732" s="298" t="s">
        <v>478</v>
      </c>
      <c r="B1732" s="298" t="s">
        <v>498</v>
      </c>
      <c r="C1732" s="298">
        <v>132479</v>
      </c>
      <c r="D1732" s="299" t="s">
        <v>3126</v>
      </c>
      <c r="E1732" s="299" t="s">
        <v>511</v>
      </c>
      <c r="F1732" s="298">
        <v>2</v>
      </c>
      <c r="G1732" s="300"/>
      <c r="H1732" s="300">
        <v>1</v>
      </c>
      <c r="I1732" s="300"/>
      <c r="J1732" s="302"/>
      <c r="K1732" s="302"/>
      <c r="L1732" s="302"/>
      <c r="M1732" s="306"/>
      <c r="N1732" s="302">
        <v>1405226.13</v>
      </c>
      <c r="O1732" s="298" t="s">
        <v>1901</v>
      </c>
      <c r="P1732" s="298">
        <v>3</v>
      </c>
      <c r="Q1732" s="310" t="s">
        <v>2378</v>
      </c>
      <c r="R1732" s="350">
        <v>0.8</v>
      </c>
      <c r="S1732" s="347">
        <v>1</v>
      </c>
      <c r="T1732" s="330">
        <v>43553</v>
      </c>
      <c r="U1732" s="366"/>
      <c r="V1732" s="311"/>
      <c r="W1732" s="335" t="s">
        <v>3498</v>
      </c>
      <c r="X1732" s="367">
        <v>43434</v>
      </c>
      <c r="Y1732" s="367">
        <v>43441</v>
      </c>
      <c r="Z1732" s="367">
        <v>43455</v>
      </c>
      <c r="AA1732" s="367">
        <v>43461</v>
      </c>
      <c r="AB1732" s="367">
        <v>43463</v>
      </c>
      <c r="AC1732" s="335" t="s">
        <v>3499</v>
      </c>
      <c r="AD1732" s="311"/>
      <c r="AE1732" s="312">
        <f t="shared" si="278"/>
        <v>0</v>
      </c>
      <c r="AF1732" s="312">
        <f t="shared" si="279"/>
        <v>0</v>
      </c>
      <c r="AG1732" s="312">
        <f t="shared" si="280"/>
        <v>0</v>
      </c>
      <c r="AH1732" s="312">
        <f t="shared" si="281"/>
        <v>0</v>
      </c>
      <c r="AI1732" s="312">
        <f t="shared" si="282"/>
        <v>1</v>
      </c>
      <c r="AJ1732" s="312">
        <f t="shared" si="283"/>
        <v>0</v>
      </c>
      <c r="AK1732" s="312">
        <f t="shared" si="284"/>
        <v>0</v>
      </c>
      <c r="AL1732" s="312">
        <f t="shared" si="285"/>
        <v>0</v>
      </c>
      <c r="AM1732" s="312">
        <f t="shared" si="286"/>
        <v>0</v>
      </c>
      <c r="AN1732" s="312">
        <f t="shared" si="287"/>
        <v>1</v>
      </c>
      <c r="AP1732"/>
    </row>
    <row r="1733" spans="1:42" ht="15.75" hidden="1">
      <c r="A1733" s="298" t="s">
        <v>478</v>
      </c>
      <c r="B1733" s="298" t="s">
        <v>498</v>
      </c>
      <c r="C1733" s="298">
        <v>132482</v>
      </c>
      <c r="D1733" s="299" t="s">
        <v>3127</v>
      </c>
      <c r="E1733" s="299" t="s">
        <v>511</v>
      </c>
      <c r="F1733" s="298">
        <v>2</v>
      </c>
      <c r="G1733" s="300"/>
      <c r="H1733" s="300">
        <v>1</v>
      </c>
      <c r="I1733" s="300"/>
      <c r="J1733" s="302"/>
      <c r="K1733" s="302"/>
      <c r="L1733" s="302"/>
      <c r="M1733" s="306"/>
      <c r="N1733" s="302">
        <v>1627085.43</v>
      </c>
      <c r="O1733" s="298" t="s">
        <v>1901</v>
      </c>
      <c r="P1733" s="298">
        <v>3</v>
      </c>
      <c r="Q1733" s="310" t="s">
        <v>2378</v>
      </c>
      <c r="R1733" s="350">
        <v>0.8</v>
      </c>
      <c r="S1733" s="347">
        <v>1</v>
      </c>
      <c r="T1733" s="330">
        <v>43516</v>
      </c>
      <c r="U1733" s="366"/>
      <c r="V1733" s="311"/>
      <c r="W1733" s="335" t="s">
        <v>3500</v>
      </c>
      <c r="X1733" s="367">
        <v>43392</v>
      </c>
      <c r="Y1733" s="367">
        <v>43399</v>
      </c>
      <c r="Z1733" s="367">
        <v>43411</v>
      </c>
      <c r="AA1733" s="367">
        <v>43420</v>
      </c>
      <c r="AB1733" s="367">
        <v>43425</v>
      </c>
      <c r="AC1733" s="335" t="s">
        <v>1945</v>
      </c>
      <c r="AD1733" s="311"/>
      <c r="AE1733" s="312">
        <f t="shared" si="278"/>
        <v>0</v>
      </c>
      <c r="AF1733" s="312">
        <f t="shared" si="279"/>
        <v>0</v>
      </c>
      <c r="AG1733" s="312">
        <f t="shared" si="280"/>
        <v>0</v>
      </c>
      <c r="AH1733" s="312">
        <f t="shared" si="281"/>
        <v>0</v>
      </c>
      <c r="AI1733" s="312">
        <f t="shared" si="282"/>
        <v>1</v>
      </c>
      <c r="AJ1733" s="312">
        <f t="shared" si="283"/>
        <v>0</v>
      </c>
      <c r="AK1733" s="312">
        <f t="shared" si="284"/>
        <v>0</v>
      </c>
      <c r="AL1733" s="312">
        <f t="shared" si="285"/>
        <v>0</v>
      </c>
      <c r="AM1733" s="312">
        <f t="shared" si="286"/>
        <v>0</v>
      </c>
      <c r="AN1733" s="312">
        <f t="shared" si="287"/>
        <v>1</v>
      </c>
      <c r="AP1733"/>
    </row>
    <row r="1734" spans="1:42" ht="31.5" hidden="1">
      <c r="A1734" s="298" t="s">
        <v>478</v>
      </c>
      <c r="B1734" s="298" t="s">
        <v>498</v>
      </c>
      <c r="C1734" s="298">
        <v>132331</v>
      </c>
      <c r="D1734" s="299" t="s">
        <v>3128</v>
      </c>
      <c r="E1734" s="299" t="s">
        <v>514</v>
      </c>
      <c r="F1734" s="298">
        <v>2</v>
      </c>
      <c r="G1734" s="300"/>
      <c r="H1734" s="300">
        <v>1</v>
      </c>
      <c r="I1734" s="300"/>
      <c r="J1734" s="302"/>
      <c r="K1734" s="302"/>
      <c r="L1734" s="302"/>
      <c r="M1734" s="306"/>
      <c r="N1734" s="302">
        <v>1582814.07</v>
      </c>
      <c r="O1734" s="298" t="s">
        <v>1901</v>
      </c>
      <c r="P1734" s="298">
        <v>3</v>
      </c>
      <c r="Q1734" s="310" t="s">
        <v>2378</v>
      </c>
      <c r="R1734" s="350">
        <v>0.8</v>
      </c>
      <c r="S1734" s="347">
        <v>1</v>
      </c>
      <c r="T1734" s="330">
        <v>43516</v>
      </c>
      <c r="U1734" s="366"/>
      <c r="V1734" s="311"/>
      <c r="W1734" s="335" t="s">
        <v>3501</v>
      </c>
      <c r="X1734" s="367">
        <v>43392</v>
      </c>
      <c r="Y1734" s="367">
        <v>43399</v>
      </c>
      <c r="Z1734" s="367">
        <v>43411</v>
      </c>
      <c r="AA1734" s="367">
        <v>43420</v>
      </c>
      <c r="AB1734" s="367">
        <v>43425</v>
      </c>
      <c r="AC1734" s="335" t="s">
        <v>1945</v>
      </c>
      <c r="AD1734" s="311"/>
      <c r="AE1734" s="312">
        <f t="shared" si="278"/>
        <v>0</v>
      </c>
      <c r="AF1734" s="312">
        <f t="shared" si="279"/>
        <v>0</v>
      </c>
      <c r="AG1734" s="312">
        <f t="shared" si="280"/>
        <v>0</v>
      </c>
      <c r="AH1734" s="312">
        <f t="shared" si="281"/>
        <v>0</v>
      </c>
      <c r="AI1734" s="312">
        <f t="shared" si="282"/>
        <v>1</v>
      </c>
      <c r="AJ1734" s="312">
        <f t="shared" si="283"/>
        <v>0</v>
      </c>
      <c r="AK1734" s="312">
        <f t="shared" si="284"/>
        <v>0</v>
      </c>
      <c r="AL1734" s="312">
        <f t="shared" si="285"/>
        <v>0</v>
      </c>
      <c r="AM1734" s="312">
        <f t="shared" si="286"/>
        <v>0</v>
      </c>
      <c r="AN1734" s="312">
        <f t="shared" si="287"/>
        <v>1</v>
      </c>
      <c r="AP1734"/>
    </row>
    <row r="1735" spans="1:42" ht="15.75" hidden="1">
      <c r="A1735" s="298" t="s">
        <v>478</v>
      </c>
      <c r="B1735" s="298" t="s">
        <v>498</v>
      </c>
      <c r="C1735" s="298">
        <v>304850</v>
      </c>
      <c r="D1735" s="294" t="s">
        <v>3129</v>
      </c>
      <c r="E1735" s="299" t="s">
        <v>517</v>
      </c>
      <c r="F1735" s="298">
        <v>2</v>
      </c>
      <c r="G1735" s="300"/>
      <c r="H1735" s="300">
        <v>1</v>
      </c>
      <c r="I1735" s="300"/>
      <c r="J1735" s="302"/>
      <c r="K1735" s="302"/>
      <c r="L1735" s="302"/>
      <c r="M1735" s="306"/>
      <c r="N1735" s="302">
        <v>1858090.45</v>
      </c>
      <c r="O1735" s="298" t="s">
        <v>1901</v>
      </c>
      <c r="P1735" s="298">
        <v>3</v>
      </c>
      <c r="Q1735" s="310" t="s">
        <v>2131</v>
      </c>
      <c r="R1735" s="350">
        <v>1</v>
      </c>
      <c r="S1735" s="347">
        <v>1</v>
      </c>
      <c r="T1735" s="330">
        <v>43553</v>
      </c>
      <c r="U1735" s="366"/>
      <c r="V1735" s="311"/>
      <c r="W1735" s="335" t="s">
        <v>3502</v>
      </c>
      <c r="X1735" s="367">
        <v>43434</v>
      </c>
      <c r="Y1735" s="367">
        <v>43441</v>
      </c>
      <c r="Z1735" s="367">
        <v>43411</v>
      </c>
      <c r="AA1735" s="367">
        <v>43461</v>
      </c>
      <c r="AB1735" s="367">
        <v>43463</v>
      </c>
      <c r="AC1735" s="335" t="s">
        <v>1945</v>
      </c>
      <c r="AD1735" s="311"/>
      <c r="AE1735" s="312">
        <f t="shared" si="278"/>
        <v>0</v>
      </c>
      <c r="AF1735" s="312">
        <f t="shared" si="279"/>
        <v>0</v>
      </c>
      <c r="AG1735" s="312">
        <f t="shared" si="280"/>
        <v>0</v>
      </c>
      <c r="AH1735" s="312">
        <f t="shared" si="281"/>
        <v>0</v>
      </c>
      <c r="AI1735" s="312">
        <f t="shared" si="282"/>
        <v>1</v>
      </c>
      <c r="AJ1735" s="312">
        <f t="shared" si="283"/>
        <v>0</v>
      </c>
      <c r="AK1735" s="312">
        <f t="shared" si="284"/>
        <v>0</v>
      </c>
      <c r="AL1735" s="312">
        <f t="shared" si="285"/>
        <v>0</v>
      </c>
      <c r="AM1735" s="312">
        <f t="shared" si="286"/>
        <v>0</v>
      </c>
      <c r="AN1735" s="312">
        <f t="shared" si="287"/>
        <v>1</v>
      </c>
      <c r="AP1735"/>
    </row>
    <row r="1736" spans="1:42" ht="15.75" hidden="1">
      <c r="A1736" s="293" t="s">
        <v>1875</v>
      </c>
      <c r="B1736" s="293" t="s">
        <v>3130</v>
      </c>
      <c r="C1736" s="293">
        <v>305424</v>
      </c>
      <c r="D1736" s="294" t="s">
        <v>3131</v>
      </c>
      <c r="E1736" s="294" t="s">
        <v>3132</v>
      </c>
      <c r="F1736" s="293">
        <v>1</v>
      </c>
      <c r="G1736" s="300"/>
      <c r="H1736" s="300">
        <v>1</v>
      </c>
      <c r="I1736" s="300"/>
      <c r="J1736" s="302"/>
      <c r="K1736" s="302"/>
      <c r="L1736" s="302"/>
      <c r="M1736" s="306"/>
      <c r="N1736" s="297">
        <v>6470050.5800000001</v>
      </c>
      <c r="O1736" s="298" t="s">
        <v>1901</v>
      </c>
      <c r="P1736" s="298">
        <v>3</v>
      </c>
      <c r="Q1736" s="310" t="s">
        <v>2378</v>
      </c>
      <c r="R1736" s="350">
        <v>0.6</v>
      </c>
      <c r="S1736" s="347">
        <v>1</v>
      </c>
      <c r="T1736" s="311"/>
      <c r="U1736" s="311"/>
      <c r="V1736" s="311"/>
      <c r="W1736" s="311"/>
      <c r="X1736" s="311"/>
      <c r="Y1736" s="311"/>
      <c r="Z1736" s="311"/>
      <c r="AA1736" s="311"/>
      <c r="AB1736" s="311"/>
      <c r="AC1736" s="311"/>
      <c r="AD1736" s="311"/>
      <c r="AE1736" s="312">
        <f t="shared" si="278"/>
        <v>0</v>
      </c>
      <c r="AF1736" s="312">
        <f t="shared" si="279"/>
        <v>0</v>
      </c>
      <c r="AG1736" s="312">
        <f t="shared" si="280"/>
        <v>0</v>
      </c>
      <c r="AH1736" s="312">
        <f t="shared" si="281"/>
        <v>0</v>
      </c>
      <c r="AI1736" s="312">
        <f t="shared" si="282"/>
        <v>1</v>
      </c>
      <c r="AJ1736" s="312">
        <f t="shared" si="283"/>
        <v>0</v>
      </c>
      <c r="AK1736" s="312">
        <f t="shared" si="284"/>
        <v>0</v>
      </c>
      <c r="AL1736" s="312">
        <f t="shared" si="285"/>
        <v>0</v>
      </c>
      <c r="AM1736" s="312">
        <f t="shared" si="286"/>
        <v>0</v>
      </c>
      <c r="AN1736" s="312">
        <f t="shared" si="287"/>
        <v>1</v>
      </c>
      <c r="AP1736" s="318" t="s">
        <v>3549</v>
      </c>
    </row>
    <row r="1737" spans="1:42" ht="15.75" hidden="1">
      <c r="A1737" s="293" t="s">
        <v>1875</v>
      </c>
      <c r="B1737" s="293" t="s">
        <v>2401</v>
      </c>
      <c r="C1737" s="293">
        <v>305464</v>
      </c>
      <c r="D1737" s="294" t="s">
        <v>3133</v>
      </c>
      <c r="E1737" s="294" t="s">
        <v>3134</v>
      </c>
      <c r="F1737" s="293">
        <v>1</v>
      </c>
      <c r="G1737" s="295"/>
      <c r="H1737" s="295">
        <v>1</v>
      </c>
      <c r="I1737" s="295"/>
      <c r="J1737" s="297"/>
      <c r="K1737" s="297"/>
      <c r="L1737" s="297"/>
      <c r="M1737" s="306"/>
      <c r="N1737" s="297">
        <v>2626512.25</v>
      </c>
      <c r="O1737" s="298" t="s">
        <v>1901</v>
      </c>
      <c r="P1737" s="298">
        <v>3</v>
      </c>
      <c r="Q1737" s="310" t="s">
        <v>2378</v>
      </c>
      <c r="R1737" s="350">
        <v>0.6</v>
      </c>
      <c r="S1737" s="347">
        <v>1</v>
      </c>
      <c r="T1737" s="311"/>
      <c r="U1737" s="311"/>
      <c r="V1737" s="311"/>
      <c r="W1737" s="311"/>
      <c r="X1737" s="311"/>
      <c r="Y1737" s="311"/>
      <c r="Z1737" s="311"/>
      <c r="AA1737" s="311"/>
      <c r="AB1737" s="311"/>
      <c r="AC1737" s="311"/>
      <c r="AD1737" s="311"/>
      <c r="AE1737" s="312">
        <f t="shared" si="278"/>
        <v>0</v>
      </c>
      <c r="AF1737" s="312">
        <f t="shared" si="279"/>
        <v>0</v>
      </c>
      <c r="AG1737" s="312">
        <f t="shared" si="280"/>
        <v>0</v>
      </c>
      <c r="AH1737" s="312">
        <f t="shared" si="281"/>
        <v>0</v>
      </c>
      <c r="AI1737" s="312">
        <f t="shared" si="282"/>
        <v>1</v>
      </c>
      <c r="AJ1737" s="312">
        <f t="shared" si="283"/>
        <v>0</v>
      </c>
      <c r="AK1737" s="312">
        <f t="shared" si="284"/>
        <v>0</v>
      </c>
      <c r="AL1737" s="312">
        <f t="shared" si="285"/>
        <v>0</v>
      </c>
      <c r="AM1737" s="312">
        <f t="shared" si="286"/>
        <v>0</v>
      </c>
      <c r="AN1737" s="312">
        <f t="shared" si="287"/>
        <v>1</v>
      </c>
      <c r="AP1737" s="318" t="s">
        <v>3548</v>
      </c>
    </row>
    <row r="1738" spans="1:42" ht="15.75" hidden="1">
      <c r="A1738" s="298" t="s">
        <v>25</v>
      </c>
      <c r="B1738" s="298" t="s">
        <v>103</v>
      </c>
      <c r="C1738" s="298">
        <v>500059</v>
      </c>
      <c r="D1738" s="299" t="s">
        <v>3135</v>
      </c>
      <c r="E1738" s="299" t="s">
        <v>105</v>
      </c>
      <c r="F1738" s="303">
        <v>3</v>
      </c>
      <c r="G1738" s="303"/>
      <c r="H1738" s="300">
        <v>1</v>
      </c>
      <c r="I1738" s="300"/>
      <c r="J1738" s="304"/>
      <c r="K1738" s="304"/>
      <c r="L1738" s="304"/>
      <c r="M1738" s="306"/>
      <c r="N1738" s="302">
        <v>1427586.4</v>
      </c>
      <c r="O1738" s="298" t="s">
        <v>1901</v>
      </c>
      <c r="P1738" s="298">
        <v>3</v>
      </c>
      <c r="Q1738" s="310" t="s">
        <v>2204</v>
      </c>
      <c r="R1738" s="347">
        <v>0.2</v>
      </c>
      <c r="S1738" s="347">
        <v>0.9</v>
      </c>
      <c r="T1738" s="311"/>
      <c r="U1738" s="311"/>
      <c r="V1738" s="311"/>
      <c r="W1738" s="311"/>
      <c r="X1738" s="311"/>
      <c r="Y1738" s="311"/>
      <c r="Z1738" s="311"/>
      <c r="AA1738" s="311"/>
      <c r="AB1738" s="311"/>
      <c r="AC1738" s="311"/>
      <c r="AD1738" s="311"/>
      <c r="AE1738" s="312">
        <f t="shared" si="278"/>
        <v>0</v>
      </c>
      <c r="AF1738" s="312">
        <f t="shared" si="279"/>
        <v>0</v>
      </c>
      <c r="AG1738" s="312">
        <f t="shared" si="280"/>
        <v>0</v>
      </c>
      <c r="AH1738" s="312">
        <f t="shared" si="281"/>
        <v>1</v>
      </c>
      <c r="AI1738" s="312">
        <f t="shared" si="282"/>
        <v>0</v>
      </c>
      <c r="AJ1738" s="312">
        <f t="shared" si="283"/>
        <v>0</v>
      </c>
      <c r="AK1738" s="312">
        <f t="shared" si="284"/>
        <v>0</v>
      </c>
      <c r="AL1738" s="312">
        <f t="shared" si="285"/>
        <v>0</v>
      </c>
      <c r="AM1738" s="312">
        <f t="shared" si="286"/>
        <v>1</v>
      </c>
      <c r="AN1738" s="312">
        <f t="shared" si="287"/>
        <v>0</v>
      </c>
      <c r="AP1738" s="359" t="s">
        <v>3548</v>
      </c>
    </row>
    <row r="1739" spans="1:42" ht="15.75" hidden="1">
      <c r="A1739" s="298" t="s">
        <v>25</v>
      </c>
      <c r="B1739" s="298" t="s">
        <v>103</v>
      </c>
      <c r="C1739" s="298">
        <v>300384</v>
      </c>
      <c r="D1739" s="299" t="s">
        <v>3136</v>
      </c>
      <c r="E1739" s="299" t="s">
        <v>105</v>
      </c>
      <c r="F1739" s="303">
        <v>3</v>
      </c>
      <c r="G1739" s="303"/>
      <c r="H1739" s="300">
        <v>1</v>
      </c>
      <c r="I1739" s="300"/>
      <c r="J1739" s="304"/>
      <c r="K1739" s="304"/>
      <c r="L1739" s="304"/>
      <c r="M1739" s="306"/>
      <c r="N1739" s="302">
        <v>1187919.8700000001</v>
      </c>
      <c r="O1739" s="298" t="s">
        <v>1901</v>
      </c>
      <c r="P1739" s="298">
        <v>3</v>
      </c>
      <c r="Q1739" s="310" t="s">
        <v>2204</v>
      </c>
      <c r="R1739" s="347">
        <v>0.27</v>
      </c>
      <c r="S1739" s="347">
        <v>0.9</v>
      </c>
      <c r="T1739" s="311"/>
      <c r="U1739" s="311"/>
      <c r="V1739" s="311"/>
      <c r="W1739" s="311"/>
      <c r="X1739" s="311"/>
      <c r="Y1739" s="311"/>
      <c r="Z1739" s="311"/>
      <c r="AA1739" s="311"/>
      <c r="AB1739" s="311"/>
      <c r="AC1739" s="311"/>
      <c r="AD1739" s="311"/>
      <c r="AE1739" s="312">
        <f t="shared" si="278"/>
        <v>0</v>
      </c>
      <c r="AF1739" s="312">
        <f t="shared" si="279"/>
        <v>0</v>
      </c>
      <c r="AG1739" s="312">
        <f t="shared" si="280"/>
        <v>0</v>
      </c>
      <c r="AH1739" s="312">
        <f t="shared" si="281"/>
        <v>1</v>
      </c>
      <c r="AI1739" s="312">
        <f t="shared" si="282"/>
        <v>0</v>
      </c>
      <c r="AJ1739" s="312">
        <f t="shared" si="283"/>
        <v>0</v>
      </c>
      <c r="AK1739" s="312">
        <f t="shared" si="284"/>
        <v>0</v>
      </c>
      <c r="AL1739" s="312">
        <f t="shared" si="285"/>
        <v>0</v>
      </c>
      <c r="AM1739" s="312">
        <f t="shared" si="286"/>
        <v>1</v>
      </c>
      <c r="AN1739" s="312">
        <f t="shared" si="287"/>
        <v>0</v>
      </c>
      <c r="AP1739" s="359" t="s">
        <v>3548</v>
      </c>
    </row>
    <row r="1740" spans="1:42" ht="15.75" hidden="1">
      <c r="A1740" s="298" t="s">
        <v>25</v>
      </c>
      <c r="B1740" s="298" t="s">
        <v>103</v>
      </c>
      <c r="C1740" s="298">
        <v>300389</v>
      </c>
      <c r="D1740" s="299" t="s">
        <v>3137</v>
      </c>
      <c r="E1740" s="299" t="s">
        <v>105</v>
      </c>
      <c r="F1740" s="303">
        <v>3</v>
      </c>
      <c r="G1740" s="303"/>
      <c r="H1740" s="300">
        <v>1</v>
      </c>
      <c r="I1740" s="300"/>
      <c r="J1740" s="304"/>
      <c r="K1740" s="304"/>
      <c r="L1740" s="304"/>
      <c r="M1740" s="306"/>
      <c r="N1740" s="302">
        <v>1252621.19</v>
      </c>
      <c r="O1740" s="298" t="s">
        <v>1901</v>
      </c>
      <c r="P1740" s="298">
        <v>3</v>
      </c>
      <c r="Q1740" s="310" t="s">
        <v>2378</v>
      </c>
      <c r="R1740" s="347">
        <v>0.2</v>
      </c>
      <c r="S1740" s="347">
        <v>1</v>
      </c>
      <c r="T1740" s="311"/>
      <c r="U1740" s="311"/>
      <c r="V1740" s="311"/>
      <c r="W1740" s="311"/>
      <c r="X1740" s="311"/>
      <c r="Y1740" s="311"/>
      <c r="Z1740" s="311"/>
      <c r="AA1740" s="311"/>
      <c r="AB1740" s="311"/>
      <c r="AC1740" s="311"/>
      <c r="AD1740" s="311"/>
      <c r="AE1740" s="312">
        <f t="shared" si="278"/>
        <v>0</v>
      </c>
      <c r="AF1740" s="312">
        <f t="shared" si="279"/>
        <v>0</v>
      </c>
      <c r="AG1740" s="312">
        <f t="shared" si="280"/>
        <v>0</v>
      </c>
      <c r="AH1740" s="312">
        <f t="shared" si="281"/>
        <v>0</v>
      </c>
      <c r="AI1740" s="312">
        <f t="shared" si="282"/>
        <v>1</v>
      </c>
      <c r="AJ1740" s="312">
        <f t="shared" si="283"/>
        <v>0</v>
      </c>
      <c r="AK1740" s="312">
        <f t="shared" si="284"/>
        <v>0</v>
      </c>
      <c r="AL1740" s="312">
        <f t="shared" si="285"/>
        <v>0</v>
      </c>
      <c r="AM1740" s="312">
        <f t="shared" si="286"/>
        <v>0</v>
      </c>
      <c r="AN1740" s="312">
        <f t="shared" si="287"/>
        <v>1</v>
      </c>
      <c r="AP1740" s="359" t="s">
        <v>3548</v>
      </c>
    </row>
    <row r="1741" spans="1:42" ht="15.75" hidden="1">
      <c r="A1741" s="298" t="s">
        <v>25</v>
      </c>
      <c r="B1741" s="298" t="s">
        <v>103</v>
      </c>
      <c r="C1741" s="298">
        <v>500057</v>
      </c>
      <c r="D1741" s="299" t="s">
        <v>3138</v>
      </c>
      <c r="E1741" s="299" t="s">
        <v>105</v>
      </c>
      <c r="F1741" s="303">
        <v>3</v>
      </c>
      <c r="G1741" s="303"/>
      <c r="H1741" s="300">
        <v>1</v>
      </c>
      <c r="I1741" s="300"/>
      <c r="J1741" s="304"/>
      <c r="K1741" s="304"/>
      <c r="L1741" s="304"/>
      <c r="M1741" s="306"/>
      <c r="N1741" s="302">
        <v>1996698.46</v>
      </c>
      <c r="O1741" s="298" t="s">
        <v>1901</v>
      </c>
      <c r="P1741" s="298">
        <v>3</v>
      </c>
      <c r="Q1741" s="402" t="s">
        <v>2204</v>
      </c>
      <c r="R1741" s="350"/>
      <c r="S1741" s="347">
        <v>0.9</v>
      </c>
      <c r="T1741" s="311"/>
      <c r="U1741" s="311"/>
      <c r="V1741" s="311"/>
      <c r="W1741" s="311"/>
      <c r="X1741" s="311"/>
      <c r="Y1741" s="311"/>
      <c r="Z1741" s="311"/>
      <c r="AA1741" s="311"/>
      <c r="AB1741" s="311"/>
      <c r="AC1741" s="311"/>
      <c r="AD1741" s="311"/>
      <c r="AE1741" s="312">
        <f t="shared" si="278"/>
        <v>0</v>
      </c>
      <c r="AF1741" s="312">
        <f t="shared" si="279"/>
        <v>0</v>
      </c>
      <c r="AG1741" s="312">
        <f t="shared" si="280"/>
        <v>0</v>
      </c>
      <c r="AH1741" s="312">
        <f t="shared" si="281"/>
        <v>1</v>
      </c>
      <c r="AI1741" s="312">
        <f t="shared" si="282"/>
        <v>0</v>
      </c>
      <c r="AJ1741" s="312">
        <f t="shared" si="283"/>
        <v>0</v>
      </c>
      <c r="AK1741" s="312">
        <f t="shared" si="284"/>
        <v>0</v>
      </c>
      <c r="AL1741" s="312">
        <f t="shared" si="285"/>
        <v>0</v>
      </c>
      <c r="AM1741" s="312">
        <f t="shared" si="286"/>
        <v>1</v>
      </c>
      <c r="AN1741" s="312">
        <f t="shared" si="287"/>
        <v>0</v>
      </c>
      <c r="AP1741" s="359" t="s">
        <v>3548</v>
      </c>
    </row>
    <row r="1742" spans="1:42" ht="15.75" hidden="1">
      <c r="A1742" s="293" t="s">
        <v>12</v>
      </c>
      <c r="B1742" s="293" t="s">
        <v>42</v>
      </c>
      <c r="C1742" s="293">
        <v>103145</v>
      </c>
      <c r="D1742" s="294" t="s">
        <v>3139</v>
      </c>
      <c r="E1742" s="294" t="s">
        <v>1246</v>
      </c>
      <c r="F1742" s="293">
        <v>1</v>
      </c>
      <c r="G1742" s="295"/>
      <c r="H1742" s="295">
        <v>1</v>
      </c>
      <c r="I1742" s="295"/>
      <c r="J1742" s="297"/>
      <c r="K1742" s="297"/>
      <c r="L1742" s="297"/>
      <c r="M1742" s="306"/>
      <c r="N1742" s="297">
        <v>868239.54</v>
      </c>
      <c r="O1742" s="298" t="s">
        <v>1901</v>
      </c>
      <c r="P1742" s="298">
        <v>3</v>
      </c>
      <c r="Q1742" s="310" t="s">
        <v>2378</v>
      </c>
      <c r="R1742" s="381">
        <v>1</v>
      </c>
      <c r="S1742" s="381">
        <v>1</v>
      </c>
      <c r="T1742" s="311"/>
      <c r="U1742" s="311"/>
      <c r="V1742" s="311"/>
      <c r="W1742" s="311"/>
      <c r="X1742" s="311"/>
      <c r="Y1742" s="311"/>
      <c r="Z1742" s="311"/>
      <c r="AA1742" s="311"/>
      <c r="AB1742" s="311"/>
      <c r="AC1742" s="311"/>
      <c r="AD1742" s="311"/>
      <c r="AE1742" s="312">
        <f t="shared" si="278"/>
        <v>0</v>
      </c>
      <c r="AF1742" s="312">
        <f t="shared" si="279"/>
        <v>0</v>
      </c>
      <c r="AG1742" s="312">
        <f t="shared" si="280"/>
        <v>0</v>
      </c>
      <c r="AH1742" s="312">
        <f t="shared" si="281"/>
        <v>0</v>
      </c>
      <c r="AI1742" s="312">
        <f t="shared" si="282"/>
        <v>1</v>
      </c>
      <c r="AJ1742" s="312">
        <f t="shared" si="283"/>
        <v>0</v>
      </c>
      <c r="AK1742" s="312">
        <f t="shared" si="284"/>
        <v>0</v>
      </c>
      <c r="AL1742" s="312">
        <f t="shared" si="285"/>
        <v>0</v>
      </c>
      <c r="AM1742" s="312">
        <f t="shared" si="286"/>
        <v>0</v>
      </c>
      <c r="AN1742" s="312">
        <f t="shared" si="287"/>
        <v>1</v>
      </c>
    </row>
    <row r="1743" spans="1:42" ht="31.5" hidden="1">
      <c r="A1743" s="293" t="s">
        <v>12</v>
      </c>
      <c r="B1743" s="293" t="s">
        <v>42</v>
      </c>
      <c r="C1743" s="293">
        <v>103269</v>
      </c>
      <c r="D1743" s="294" t="s">
        <v>3140</v>
      </c>
      <c r="E1743" s="294" t="s">
        <v>72</v>
      </c>
      <c r="F1743" s="293">
        <v>1</v>
      </c>
      <c r="G1743" s="295"/>
      <c r="H1743" s="295">
        <v>1</v>
      </c>
      <c r="I1743" s="295"/>
      <c r="J1743" s="297"/>
      <c r="K1743" s="297"/>
      <c r="L1743" s="297"/>
      <c r="M1743" s="306"/>
      <c r="N1743" s="297">
        <v>3325977.82</v>
      </c>
      <c r="O1743" s="298" t="s">
        <v>1901</v>
      </c>
      <c r="P1743" s="298">
        <v>3</v>
      </c>
      <c r="Q1743" s="310" t="s">
        <v>2378</v>
      </c>
      <c r="R1743" s="381">
        <v>1</v>
      </c>
      <c r="S1743" s="381">
        <v>1</v>
      </c>
      <c r="T1743" s="311"/>
      <c r="U1743" s="311"/>
      <c r="V1743" s="311"/>
      <c r="W1743" s="311"/>
      <c r="X1743" s="311"/>
      <c r="Y1743" s="311"/>
      <c r="Z1743" s="311"/>
      <c r="AA1743" s="311"/>
      <c r="AB1743" s="311"/>
      <c r="AC1743" s="311"/>
      <c r="AD1743" s="311"/>
      <c r="AE1743" s="312">
        <f t="shared" si="278"/>
        <v>0</v>
      </c>
      <c r="AF1743" s="312">
        <f t="shared" si="279"/>
        <v>0</v>
      </c>
      <c r="AG1743" s="312">
        <f t="shared" si="280"/>
        <v>0</v>
      </c>
      <c r="AH1743" s="312">
        <f t="shared" si="281"/>
        <v>0</v>
      </c>
      <c r="AI1743" s="312">
        <f t="shared" si="282"/>
        <v>1</v>
      </c>
      <c r="AJ1743" s="312">
        <f t="shared" si="283"/>
        <v>0</v>
      </c>
      <c r="AK1743" s="312">
        <f t="shared" si="284"/>
        <v>0</v>
      </c>
      <c r="AL1743" s="312">
        <f t="shared" si="285"/>
        <v>0</v>
      </c>
      <c r="AM1743" s="312">
        <f t="shared" si="286"/>
        <v>0</v>
      </c>
      <c r="AN1743" s="312">
        <f t="shared" si="287"/>
        <v>1</v>
      </c>
    </row>
    <row r="1744" spans="1:42" ht="31.5" hidden="1">
      <c r="A1744" s="293" t="s">
        <v>12</v>
      </c>
      <c r="B1744" s="293" t="s">
        <v>42</v>
      </c>
      <c r="C1744" s="293">
        <v>300587</v>
      </c>
      <c r="D1744" s="294" t="s">
        <v>3141</v>
      </c>
      <c r="E1744" s="294" t="s">
        <v>72</v>
      </c>
      <c r="F1744" s="293">
        <v>1</v>
      </c>
      <c r="G1744" s="295"/>
      <c r="H1744" s="295">
        <v>1</v>
      </c>
      <c r="I1744" s="295"/>
      <c r="J1744" s="297"/>
      <c r="K1744" s="297"/>
      <c r="L1744" s="297"/>
      <c r="M1744" s="306"/>
      <c r="N1744" s="297">
        <v>2637011.33</v>
      </c>
      <c r="O1744" s="298" t="s">
        <v>1901</v>
      </c>
      <c r="P1744" s="298">
        <v>3</v>
      </c>
      <c r="Q1744" s="310" t="s">
        <v>2378</v>
      </c>
      <c r="R1744" s="381">
        <v>1</v>
      </c>
      <c r="S1744" s="381">
        <v>1</v>
      </c>
      <c r="T1744" s="311"/>
      <c r="U1744" s="311"/>
      <c r="V1744" s="311"/>
      <c r="W1744" s="311"/>
      <c r="X1744" s="311"/>
      <c r="Y1744" s="311"/>
      <c r="Z1744" s="311"/>
      <c r="AA1744" s="311"/>
      <c r="AB1744" s="311"/>
      <c r="AC1744" s="311"/>
      <c r="AD1744" s="311"/>
      <c r="AE1744" s="312">
        <f t="shared" si="278"/>
        <v>0</v>
      </c>
      <c r="AF1744" s="312">
        <f t="shared" si="279"/>
        <v>0</v>
      </c>
      <c r="AG1744" s="312">
        <f t="shared" si="280"/>
        <v>0</v>
      </c>
      <c r="AH1744" s="312">
        <f t="shared" si="281"/>
        <v>0</v>
      </c>
      <c r="AI1744" s="312">
        <f t="shared" si="282"/>
        <v>1</v>
      </c>
      <c r="AJ1744" s="312">
        <f t="shared" si="283"/>
        <v>0</v>
      </c>
      <c r="AK1744" s="312">
        <f t="shared" si="284"/>
        <v>0</v>
      </c>
      <c r="AL1744" s="312">
        <f t="shared" si="285"/>
        <v>0</v>
      </c>
      <c r="AM1744" s="312">
        <f t="shared" si="286"/>
        <v>0</v>
      </c>
      <c r="AN1744" s="312">
        <f t="shared" si="287"/>
        <v>1</v>
      </c>
    </row>
    <row r="1745" spans="1:40" ht="31.5" hidden="1">
      <c r="A1745" s="293" t="s">
        <v>12</v>
      </c>
      <c r="B1745" s="293" t="s">
        <v>42</v>
      </c>
      <c r="C1745" s="293">
        <v>306133</v>
      </c>
      <c r="D1745" s="294" t="s">
        <v>3142</v>
      </c>
      <c r="E1745" s="294" t="s">
        <v>72</v>
      </c>
      <c r="F1745" s="293">
        <v>1</v>
      </c>
      <c r="G1745" s="295"/>
      <c r="H1745" s="295">
        <v>1</v>
      </c>
      <c r="I1745" s="295"/>
      <c r="J1745" s="297"/>
      <c r="K1745" s="297"/>
      <c r="L1745" s="297"/>
      <c r="M1745" s="306"/>
      <c r="N1745" s="297">
        <v>995822.45</v>
      </c>
      <c r="O1745" s="298" t="s">
        <v>1901</v>
      </c>
      <c r="P1745" s="298">
        <v>3</v>
      </c>
      <c r="Q1745" s="310" t="s">
        <v>2378</v>
      </c>
      <c r="R1745" s="381">
        <v>1</v>
      </c>
      <c r="S1745" s="381">
        <v>1</v>
      </c>
      <c r="T1745" s="311"/>
      <c r="U1745" s="311"/>
      <c r="V1745" s="311"/>
      <c r="W1745" s="311"/>
      <c r="X1745" s="311"/>
      <c r="Y1745" s="311"/>
      <c r="Z1745" s="311"/>
      <c r="AA1745" s="311"/>
      <c r="AB1745" s="311"/>
      <c r="AC1745" s="311"/>
      <c r="AD1745" s="311"/>
      <c r="AE1745" s="312">
        <f t="shared" si="278"/>
        <v>0</v>
      </c>
      <c r="AF1745" s="312">
        <f t="shared" si="279"/>
        <v>0</v>
      </c>
      <c r="AG1745" s="312">
        <f t="shared" si="280"/>
        <v>0</v>
      </c>
      <c r="AH1745" s="312">
        <f t="shared" si="281"/>
        <v>0</v>
      </c>
      <c r="AI1745" s="312">
        <f t="shared" si="282"/>
        <v>1</v>
      </c>
      <c r="AJ1745" s="312">
        <f t="shared" si="283"/>
        <v>0</v>
      </c>
      <c r="AK1745" s="312">
        <f t="shared" si="284"/>
        <v>0</v>
      </c>
      <c r="AL1745" s="312">
        <f t="shared" si="285"/>
        <v>0</v>
      </c>
      <c r="AM1745" s="312">
        <f t="shared" si="286"/>
        <v>0</v>
      </c>
      <c r="AN1745" s="312">
        <f t="shared" si="287"/>
        <v>1</v>
      </c>
    </row>
    <row r="1746" spans="1:40" ht="31.5" hidden="1">
      <c r="A1746" s="293" t="s">
        <v>12</v>
      </c>
      <c r="B1746" s="293" t="s">
        <v>42</v>
      </c>
      <c r="C1746" s="293">
        <v>306162</v>
      </c>
      <c r="D1746" s="294" t="s">
        <v>3143</v>
      </c>
      <c r="E1746" s="294" t="s">
        <v>72</v>
      </c>
      <c r="F1746" s="293">
        <v>1</v>
      </c>
      <c r="G1746" s="295"/>
      <c r="H1746" s="295">
        <v>1</v>
      </c>
      <c r="I1746" s="295"/>
      <c r="J1746" s="297"/>
      <c r="K1746" s="297"/>
      <c r="L1746" s="297"/>
      <c r="M1746" s="306"/>
      <c r="N1746" s="297">
        <v>1046855.62</v>
      </c>
      <c r="O1746" s="298" t="s">
        <v>1901</v>
      </c>
      <c r="P1746" s="298">
        <v>3</v>
      </c>
      <c r="Q1746" s="310" t="s">
        <v>2378</v>
      </c>
      <c r="R1746" s="381">
        <v>1</v>
      </c>
      <c r="S1746" s="381">
        <v>1</v>
      </c>
      <c r="T1746" s="311"/>
      <c r="U1746" s="311"/>
      <c r="V1746" s="311"/>
      <c r="W1746" s="311"/>
      <c r="X1746" s="311"/>
      <c r="Y1746" s="311"/>
      <c r="Z1746" s="311"/>
      <c r="AA1746" s="311"/>
      <c r="AB1746" s="311"/>
      <c r="AC1746" s="311"/>
      <c r="AD1746" s="311"/>
      <c r="AE1746" s="312">
        <f t="shared" si="278"/>
        <v>0</v>
      </c>
      <c r="AF1746" s="312">
        <f t="shared" si="279"/>
        <v>0</v>
      </c>
      <c r="AG1746" s="312">
        <f t="shared" si="280"/>
        <v>0</v>
      </c>
      <c r="AH1746" s="312">
        <f t="shared" si="281"/>
        <v>0</v>
      </c>
      <c r="AI1746" s="312">
        <f t="shared" si="282"/>
        <v>1</v>
      </c>
      <c r="AJ1746" s="312">
        <f t="shared" si="283"/>
        <v>0</v>
      </c>
      <c r="AK1746" s="312">
        <f t="shared" si="284"/>
        <v>0</v>
      </c>
      <c r="AL1746" s="312">
        <f t="shared" si="285"/>
        <v>0</v>
      </c>
      <c r="AM1746" s="312">
        <f t="shared" si="286"/>
        <v>0</v>
      </c>
      <c r="AN1746" s="312">
        <f t="shared" si="287"/>
        <v>1</v>
      </c>
    </row>
    <row r="1747" spans="1:40" ht="15.75" hidden="1">
      <c r="A1747" s="293" t="s">
        <v>12</v>
      </c>
      <c r="B1747" s="293" t="s">
        <v>42</v>
      </c>
      <c r="C1747" s="293">
        <v>103554</v>
      </c>
      <c r="D1747" s="294" t="s">
        <v>3144</v>
      </c>
      <c r="E1747" s="294" t="s">
        <v>3145</v>
      </c>
      <c r="F1747" s="293">
        <v>1</v>
      </c>
      <c r="G1747" s="295"/>
      <c r="H1747" s="295">
        <v>1</v>
      </c>
      <c r="I1747" s="295"/>
      <c r="J1747" s="297"/>
      <c r="K1747" s="297"/>
      <c r="L1747" s="297"/>
      <c r="M1747" s="306"/>
      <c r="N1747" s="297">
        <v>2574707.64</v>
      </c>
      <c r="O1747" s="298" t="s">
        <v>1901</v>
      </c>
      <c r="P1747" s="298">
        <v>3</v>
      </c>
      <c r="Q1747" s="310" t="s">
        <v>2378</v>
      </c>
      <c r="R1747" s="381">
        <v>1</v>
      </c>
      <c r="S1747" s="381">
        <v>1</v>
      </c>
      <c r="T1747" s="311"/>
      <c r="U1747" s="311"/>
      <c r="V1747" s="311"/>
      <c r="W1747" s="311"/>
      <c r="X1747" s="311"/>
      <c r="Y1747" s="311"/>
      <c r="Z1747" s="311"/>
      <c r="AA1747" s="311"/>
      <c r="AB1747" s="311"/>
      <c r="AC1747" s="311"/>
      <c r="AD1747" s="311"/>
      <c r="AE1747" s="312">
        <f t="shared" si="278"/>
        <v>0</v>
      </c>
      <c r="AF1747" s="312">
        <f t="shared" si="279"/>
        <v>0</v>
      </c>
      <c r="AG1747" s="312">
        <f t="shared" si="280"/>
        <v>0</v>
      </c>
      <c r="AH1747" s="312">
        <f t="shared" si="281"/>
        <v>0</v>
      </c>
      <c r="AI1747" s="312">
        <f t="shared" si="282"/>
        <v>1</v>
      </c>
      <c r="AJ1747" s="312">
        <f t="shared" si="283"/>
        <v>0</v>
      </c>
      <c r="AK1747" s="312">
        <f t="shared" si="284"/>
        <v>0</v>
      </c>
      <c r="AL1747" s="312">
        <f t="shared" si="285"/>
        <v>0</v>
      </c>
      <c r="AM1747" s="312">
        <f t="shared" si="286"/>
        <v>0</v>
      </c>
      <c r="AN1747" s="312">
        <f t="shared" si="287"/>
        <v>1</v>
      </c>
    </row>
    <row r="1748" spans="1:40" ht="15.75" hidden="1">
      <c r="A1748" s="293" t="s">
        <v>12</v>
      </c>
      <c r="B1748" s="293" t="s">
        <v>42</v>
      </c>
      <c r="C1748" s="293">
        <v>103854</v>
      </c>
      <c r="D1748" s="294" t="s">
        <v>3146</v>
      </c>
      <c r="E1748" s="294" t="s">
        <v>74</v>
      </c>
      <c r="F1748" s="293">
        <v>1</v>
      </c>
      <c r="G1748" s="295"/>
      <c r="H1748" s="295">
        <v>1</v>
      </c>
      <c r="I1748" s="295"/>
      <c r="J1748" s="297"/>
      <c r="K1748" s="297"/>
      <c r="L1748" s="297"/>
      <c r="M1748" s="306"/>
      <c r="N1748" s="297">
        <v>1992023.28</v>
      </c>
      <c r="O1748" s="298" t="s">
        <v>1901</v>
      </c>
      <c r="P1748" s="298">
        <v>3</v>
      </c>
      <c r="Q1748" s="310" t="s">
        <v>2378</v>
      </c>
      <c r="R1748" s="381">
        <v>1</v>
      </c>
      <c r="S1748" s="381">
        <v>1</v>
      </c>
      <c r="T1748" s="311"/>
      <c r="U1748" s="311"/>
      <c r="V1748" s="311"/>
      <c r="W1748" s="311"/>
      <c r="X1748" s="311"/>
      <c r="Y1748" s="311"/>
      <c r="Z1748" s="311"/>
      <c r="AA1748" s="311"/>
      <c r="AB1748" s="311"/>
      <c r="AC1748" s="311"/>
      <c r="AD1748" s="311"/>
      <c r="AE1748" s="312">
        <f t="shared" si="278"/>
        <v>0</v>
      </c>
      <c r="AF1748" s="312">
        <f t="shared" si="279"/>
        <v>0</v>
      </c>
      <c r="AG1748" s="312">
        <f t="shared" si="280"/>
        <v>0</v>
      </c>
      <c r="AH1748" s="312">
        <f t="shared" si="281"/>
        <v>0</v>
      </c>
      <c r="AI1748" s="312">
        <f t="shared" si="282"/>
        <v>1</v>
      </c>
      <c r="AJ1748" s="312">
        <f t="shared" si="283"/>
        <v>0</v>
      </c>
      <c r="AK1748" s="312">
        <f t="shared" si="284"/>
        <v>0</v>
      </c>
      <c r="AL1748" s="312">
        <f t="shared" si="285"/>
        <v>0</v>
      </c>
      <c r="AM1748" s="312">
        <f t="shared" si="286"/>
        <v>0</v>
      </c>
      <c r="AN1748" s="312">
        <f t="shared" si="287"/>
        <v>1</v>
      </c>
    </row>
    <row r="1749" spans="1:40" ht="31.5" hidden="1">
      <c r="A1749" s="293" t="s">
        <v>12</v>
      </c>
      <c r="B1749" s="293" t="s">
        <v>42</v>
      </c>
      <c r="C1749" s="293">
        <v>300605</v>
      </c>
      <c r="D1749" s="294" t="s">
        <v>3147</v>
      </c>
      <c r="E1749" s="294" t="s">
        <v>74</v>
      </c>
      <c r="F1749" s="293">
        <v>1</v>
      </c>
      <c r="G1749" s="295"/>
      <c r="H1749" s="295">
        <v>1</v>
      </c>
      <c r="I1749" s="295"/>
      <c r="J1749" s="297"/>
      <c r="K1749" s="297"/>
      <c r="L1749" s="297"/>
      <c r="M1749" s="306"/>
      <c r="N1749" s="297">
        <v>1382139.14</v>
      </c>
      <c r="O1749" s="298" t="s">
        <v>1901</v>
      </c>
      <c r="P1749" s="298">
        <v>3</v>
      </c>
      <c r="Q1749" s="310" t="s">
        <v>2378</v>
      </c>
      <c r="R1749" s="381">
        <v>1</v>
      </c>
      <c r="S1749" s="381">
        <v>1</v>
      </c>
      <c r="T1749" s="311"/>
      <c r="U1749" s="311"/>
      <c r="V1749" s="311"/>
      <c r="W1749" s="311"/>
      <c r="X1749" s="311"/>
      <c r="Y1749" s="311"/>
      <c r="Z1749" s="311"/>
      <c r="AA1749" s="311"/>
      <c r="AB1749" s="311"/>
      <c r="AC1749" s="311"/>
      <c r="AD1749" s="311"/>
      <c r="AE1749" s="312">
        <f t="shared" si="278"/>
        <v>0</v>
      </c>
      <c r="AF1749" s="312">
        <f t="shared" si="279"/>
        <v>0</v>
      </c>
      <c r="AG1749" s="312">
        <f t="shared" si="280"/>
        <v>0</v>
      </c>
      <c r="AH1749" s="312">
        <f t="shared" si="281"/>
        <v>0</v>
      </c>
      <c r="AI1749" s="312">
        <f t="shared" si="282"/>
        <v>1</v>
      </c>
      <c r="AJ1749" s="312">
        <f t="shared" si="283"/>
        <v>0</v>
      </c>
      <c r="AK1749" s="312">
        <f t="shared" si="284"/>
        <v>0</v>
      </c>
      <c r="AL1749" s="312">
        <f t="shared" si="285"/>
        <v>0</v>
      </c>
      <c r="AM1749" s="312">
        <f t="shared" si="286"/>
        <v>0</v>
      </c>
      <c r="AN1749" s="312">
        <f t="shared" si="287"/>
        <v>1</v>
      </c>
    </row>
    <row r="1750" spans="1:40" ht="15.75" hidden="1">
      <c r="A1750" s="293" t="s">
        <v>12</v>
      </c>
      <c r="B1750" s="293" t="s">
        <v>42</v>
      </c>
      <c r="C1750" s="293">
        <v>103871</v>
      </c>
      <c r="D1750" s="294" t="s">
        <v>3148</v>
      </c>
      <c r="E1750" s="294" t="s">
        <v>60</v>
      </c>
      <c r="F1750" s="293">
        <v>1</v>
      </c>
      <c r="G1750" s="295"/>
      <c r="H1750" s="295">
        <v>1</v>
      </c>
      <c r="I1750" s="295"/>
      <c r="J1750" s="297"/>
      <c r="K1750" s="297"/>
      <c r="L1750" s="297"/>
      <c r="M1750" s="306"/>
      <c r="N1750" s="297">
        <v>1190764.76</v>
      </c>
      <c r="O1750" s="298" t="s">
        <v>1901</v>
      </c>
      <c r="P1750" s="298">
        <v>3</v>
      </c>
      <c r="Q1750" s="310" t="s">
        <v>2378</v>
      </c>
      <c r="R1750" s="381">
        <v>1</v>
      </c>
      <c r="S1750" s="381">
        <v>1</v>
      </c>
      <c r="T1750" s="311"/>
      <c r="U1750" s="311"/>
      <c r="V1750" s="311"/>
      <c r="W1750" s="311"/>
      <c r="X1750" s="311"/>
      <c r="Y1750" s="311"/>
      <c r="Z1750" s="311"/>
      <c r="AA1750" s="311"/>
      <c r="AB1750" s="311"/>
      <c r="AC1750" s="311"/>
      <c r="AD1750" s="311"/>
      <c r="AE1750" s="312">
        <f t="shared" si="278"/>
        <v>0</v>
      </c>
      <c r="AF1750" s="312">
        <f t="shared" si="279"/>
        <v>0</v>
      </c>
      <c r="AG1750" s="312">
        <f t="shared" si="280"/>
        <v>0</v>
      </c>
      <c r="AH1750" s="312">
        <f t="shared" si="281"/>
        <v>0</v>
      </c>
      <c r="AI1750" s="312">
        <f t="shared" si="282"/>
        <v>1</v>
      </c>
      <c r="AJ1750" s="312">
        <f t="shared" si="283"/>
        <v>0</v>
      </c>
      <c r="AK1750" s="312">
        <f t="shared" si="284"/>
        <v>0</v>
      </c>
      <c r="AL1750" s="312">
        <f t="shared" si="285"/>
        <v>0</v>
      </c>
      <c r="AM1750" s="312">
        <f t="shared" si="286"/>
        <v>0</v>
      </c>
      <c r="AN1750" s="312">
        <f t="shared" si="287"/>
        <v>1</v>
      </c>
    </row>
    <row r="1751" spans="1:40" ht="15.75" hidden="1">
      <c r="A1751" s="293" t="s">
        <v>12</v>
      </c>
      <c r="B1751" s="293" t="s">
        <v>42</v>
      </c>
      <c r="C1751" s="293">
        <v>103884</v>
      </c>
      <c r="D1751" s="294" t="s">
        <v>3149</v>
      </c>
      <c r="E1751" s="294" t="s">
        <v>56</v>
      </c>
      <c r="F1751" s="293">
        <v>1</v>
      </c>
      <c r="G1751" s="295"/>
      <c r="H1751" s="295">
        <v>1</v>
      </c>
      <c r="I1751" s="295"/>
      <c r="J1751" s="297"/>
      <c r="K1751" s="297"/>
      <c r="L1751" s="297"/>
      <c r="M1751" s="306"/>
      <c r="N1751" s="297">
        <v>1896448.69</v>
      </c>
      <c r="O1751" s="298" t="s">
        <v>1901</v>
      </c>
      <c r="P1751" s="298">
        <v>3</v>
      </c>
      <c r="Q1751" s="310" t="s">
        <v>2378</v>
      </c>
      <c r="R1751" s="381">
        <v>0.9</v>
      </c>
      <c r="S1751" s="381">
        <v>1</v>
      </c>
      <c r="T1751" s="311"/>
      <c r="U1751" s="311"/>
      <c r="V1751" s="311"/>
      <c r="W1751" s="311"/>
      <c r="X1751" s="311"/>
      <c r="Y1751" s="311"/>
      <c r="Z1751" s="311"/>
      <c r="AA1751" s="311"/>
      <c r="AB1751" s="311"/>
      <c r="AC1751" s="311"/>
      <c r="AD1751" s="311"/>
      <c r="AE1751" s="312">
        <f t="shared" ref="AE1751:AE1814" si="288">IF($Q1751="Reverted",1,0)</f>
        <v>0</v>
      </c>
      <c r="AF1751" s="312">
        <f t="shared" ref="AF1751:AF1814" si="289">IF($Q1751="Not yet started",1,0)</f>
        <v>0</v>
      </c>
      <c r="AG1751" s="312">
        <f t="shared" ref="AG1751:AG1814" si="290">IF($Q1751="Under Procurement",1,0)</f>
        <v>0</v>
      </c>
      <c r="AH1751" s="312">
        <f t="shared" ref="AH1751:AH1814" si="291">IF($Q1751="Ongoing",1,0)</f>
        <v>0</v>
      </c>
      <c r="AI1751" s="312">
        <f t="shared" ref="AI1751:AI1814" si="292">IF($Q1751="Completed",1,0)</f>
        <v>1</v>
      </c>
      <c r="AJ1751" s="312">
        <f t="shared" ref="AJ1751:AJ1814" si="293">IF($AE1751=1,$H1751,0)</f>
        <v>0</v>
      </c>
      <c r="AK1751" s="312">
        <f t="shared" ref="AK1751:AK1814" si="294">IF($AF1751=1,$H1751,0)</f>
        <v>0</v>
      </c>
      <c r="AL1751" s="312">
        <f t="shared" ref="AL1751:AL1814" si="295">IF($AG1751=1,$H1751,0)</f>
        <v>0</v>
      </c>
      <c r="AM1751" s="312">
        <f t="shared" ref="AM1751:AM1814" si="296">IF($AH1751=1,$H1751,0)</f>
        <v>0</v>
      </c>
      <c r="AN1751" s="312">
        <f t="shared" ref="AN1751:AN1814" si="297">IF($AI1751=1,$H1751,0)</f>
        <v>1</v>
      </c>
    </row>
    <row r="1752" spans="1:40" ht="15.75" hidden="1">
      <c r="A1752" s="293" t="s">
        <v>12</v>
      </c>
      <c r="B1752" s="293" t="s">
        <v>42</v>
      </c>
      <c r="C1752" s="293">
        <v>103903</v>
      </c>
      <c r="D1752" s="294" t="s">
        <v>3150</v>
      </c>
      <c r="E1752" s="294" t="s">
        <v>56</v>
      </c>
      <c r="F1752" s="293">
        <v>1</v>
      </c>
      <c r="G1752" s="295"/>
      <c r="H1752" s="295">
        <v>1</v>
      </c>
      <c r="I1752" s="295"/>
      <c r="J1752" s="297"/>
      <c r="K1752" s="297"/>
      <c r="L1752" s="297"/>
      <c r="M1752" s="306"/>
      <c r="N1752" s="297">
        <v>2222813.0499999998</v>
      </c>
      <c r="O1752" s="298" t="s">
        <v>1901</v>
      </c>
      <c r="P1752" s="298">
        <v>3</v>
      </c>
      <c r="Q1752" s="310" t="s">
        <v>2378</v>
      </c>
      <c r="R1752" s="381">
        <v>0.9</v>
      </c>
      <c r="S1752" s="381">
        <v>1</v>
      </c>
      <c r="T1752" s="311"/>
      <c r="U1752" s="311"/>
      <c r="V1752" s="311"/>
      <c r="W1752" s="311"/>
      <c r="X1752" s="311"/>
      <c r="Y1752" s="311"/>
      <c r="Z1752" s="311"/>
      <c r="AA1752" s="311"/>
      <c r="AB1752" s="311"/>
      <c r="AC1752" s="311"/>
      <c r="AD1752" s="311"/>
      <c r="AE1752" s="312">
        <f t="shared" si="288"/>
        <v>0</v>
      </c>
      <c r="AF1752" s="312">
        <f t="shared" si="289"/>
        <v>0</v>
      </c>
      <c r="AG1752" s="312">
        <f t="shared" si="290"/>
        <v>0</v>
      </c>
      <c r="AH1752" s="312">
        <f t="shared" si="291"/>
        <v>0</v>
      </c>
      <c r="AI1752" s="312">
        <f t="shared" si="292"/>
        <v>1</v>
      </c>
      <c r="AJ1752" s="312">
        <f t="shared" si="293"/>
        <v>0</v>
      </c>
      <c r="AK1752" s="312">
        <f t="shared" si="294"/>
        <v>0</v>
      </c>
      <c r="AL1752" s="312">
        <f t="shared" si="295"/>
        <v>0</v>
      </c>
      <c r="AM1752" s="312">
        <f t="shared" si="296"/>
        <v>0</v>
      </c>
      <c r="AN1752" s="312">
        <f t="shared" si="297"/>
        <v>1</v>
      </c>
    </row>
    <row r="1753" spans="1:40" ht="15.75" hidden="1">
      <c r="A1753" s="293" t="s">
        <v>12</v>
      </c>
      <c r="B1753" s="293" t="s">
        <v>42</v>
      </c>
      <c r="C1753" s="293">
        <v>103904</v>
      </c>
      <c r="D1753" s="294" t="s">
        <v>3151</v>
      </c>
      <c r="E1753" s="294" t="s">
        <v>56</v>
      </c>
      <c r="F1753" s="293">
        <v>1</v>
      </c>
      <c r="G1753" s="295"/>
      <c r="H1753" s="295">
        <v>1</v>
      </c>
      <c r="I1753" s="295"/>
      <c r="J1753" s="297"/>
      <c r="K1753" s="297"/>
      <c r="L1753" s="297"/>
      <c r="M1753" s="306"/>
      <c r="N1753" s="297">
        <v>1898495.2</v>
      </c>
      <c r="O1753" s="298" t="s">
        <v>1901</v>
      </c>
      <c r="P1753" s="298">
        <v>3</v>
      </c>
      <c r="Q1753" s="310" t="s">
        <v>2378</v>
      </c>
      <c r="R1753" s="381">
        <v>0.9</v>
      </c>
      <c r="S1753" s="381">
        <v>1</v>
      </c>
      <c r="T1753" s="311"/>
      <c r="U1753" s="311"/>
      <c r="V1753" s="311"/>
      <c r="W1753" s="311"/>
      <c r="X1753" s="311"/>
      <c r="Y1753" s="311"/>
      <c r="Z1753" s="311"/>
      <c r="AA1753" s="311"/>
      <c r="AB1753" s="311"/>
      <c r="AC1753" s="311"/>
      <c r="AD1753" s="311"/>
      <c r="AE1753" s="312">
        <f t="shared" si="288"/>
        <v>0</v>
      </c>
      <c r="AF1753" s="312">
        <f t="shared" si="289"/>
        <v>0</v>
      </c>
      <c r="AG1753" s="312">
        <f t="shared" si="290"/>
        <v>0</v>
      </c>
      <c r="AH1753" s="312">
        <f t="shared" si="291"/>
        <v>0</v>
      </c>
      <c r="AI1753" s="312">
        <f t="shared" si="292"/>
        <v>1</v>
      </c>
      <c r="AJ1753" s="312">
        <f t="shared" si="293"/>
        <v>0</v>
      </c>
      <c r="AK1753" s="312">
        <f t="shared" si="294"/>
        <v>0</v>
      </c>
      <c r="AL1753" s="312">
        <f t="shared" si="295"/>
        <v>0</v>
      </c>
      <c r="AM1753" s="312">
        <f t="shared" si="296"/>
        <v>0</v>
      </c>
      <c r="AN1753" s="312">
        <f t="shared" si="297"/>
        <v>1</v>
      </c>
    </row>
    <row r="1754" spans="1:40" ht="15.75" hidden="1">
      <c r="A1754" s="293" t="s">
        <v>12</v>
      </c>
      <c r="B1754" s="293" t="s">
        <v>42</v>
      </c>
      <c r="C1754" s="293">
        <v>300547</v>
      </c>
      <c r="D1754" s="294" t="s">
        <v>3152</v>
      </c>
      <c r="E1754" s="294" t="s">
        <v>56</v>
      </c>
      <c r="F1754" s="293">
        <v>1</v>
      </c>
      <c r="G1754" s="295"/>
      <c r="H1754" s="295">
        <v>1</v>
      </c>
      <c r="I1754" s="295"/>
      <c r="J1754" s="297"/>
      <c r="K1754" s="297"/>
      <c r="L1754" s="297"/>
      <c r="M1754" s="306"/>
      <c r="N1754" s="297">
        <v>2155606.7200000002</v>
      </c>
      <c r="O1754" s="298" t="s">
        <v>1901</v>
      </c>
      <c r="P1754" s="298">
        <v>3</v>
      </c>
      <c r="Q1754" s="310" t="s">
        <v>2378</v>
      </c>
      <c r="R1754" s="381">
        <v>1</v>
      </c>
      <c r="S1754" s="381">
        <v>1</v>
      </c>
      <c r="T1754" s="311"/>
      <c r="U1754" s="311"/>
      <c r="V1754" s="311"/>
      <c r="W1754" s="311"/>
      <c r="X1754" s="311"/>
      <c r="Y1754" s="311"/>
      <c r="Z1754" s="311"/>
      <c r="AA1754" s="311"/>
      <c r="AB1754" s="311"/>
      <c r="AC1754" s="311"/>
      <c r="AD1754" s="311"/>
      <c r="AE1754" s="312">
        <f t="shared" si="288"/>
        <v>0</v>
      </c>
      <c r="AF1754" s="312">
        <f t="shared" si="289"/>
        <v>0</v>
      </c>
      <c r="AG1754" s="312">
        <f t="shared" si="290"/>
        <v>0</v>
      </c>
      <c r="AH1754" s="312">
        <f t="shared" si="291"/>
        <v>0</v>
      </c>
      <c r="AI1754" s="312">
        <f t="shared" si="292"/>
        <v>1</v>
      </c>
      <c r="AJ1754" s="312">
        <f t="shared" si="293"/>
        <v>0</v>
      </c>
      <c r="AK1754" s="312">
        <f t="shared" si="294"/>
        <v>0</v>
      </c>
      <c r="AL1754" s="312">
        <f t="shared" si="295"/>
        <v>0</v>
      </c>
      <c r="AM1754" s="312">
        <f t="shared" si="296"/>
        <v>0</v>
      </c>
      <c r="AN1754" s="312">
        <f t="shared" si="297"/>
        <v>1</v>
      </c>
    </row>
    <row r="1755" spans="1:40" ht="15.75" hidden="1">
      <c r="A1755" s="293" t="s">
        <v>12</v>
      </c>
      <c r="B1755" s="293" t="s">
        <v>42</v>
      </c>
      <c r="C1755" s="293">
        <v>300551</v>
      </c>
      <c r="D1755" s="294" t="s">
        <v>3153</v>
      </c>
      <c r="E1755" s="294" t="s">
        <v>56</v>
      </c>
      <c r="F1755" s="293">
        <v>1</v>
      </c>
      <c r="G1755" s="295"/>
      <c r="H1755" s="295">
        <v>1</v>
      </c>
      <c r="I1755" s="295"/>
      <c r="J1755" s="297"/>
      <c r="K1755" s="297"/>
      <c r="L1755" s="297"/>
      <c r="M1755" s="306"/>
      <c r="N1755" s="297">
        <v>2321207.0299999998</v>
      </c>
      <c r="O1755" s="298" t="s">
        <v>1901</v>
      </c>
      <c r="P1755" s="298">
        <v>3</v>
      </c>
      <c r="Q1755" s="310" t="s">
        <v>2378</v>
      </c>
      <c r="R1755" s="381">
        <v>1</v>
      </c>
      <c r="S1755" s="381">
        <v>1</v>
      </c>
      <c r="T1755" s="311"/>
      <c r="U1755" s="311"/>
      <c r="V1755" s="311"/>
      <c r="W1755" s="311"/>
      <c r="X1755" s="311"/>
      <c r="Y1755" s="311"/>
      <c r="Z1755" s="311"/>
      <c r="AA1755" s="311"/>
      <c r="AB1755" s="311"/>
      <c r="AC1755" s="311"/>
      <c r="AD1755" s="311"/>
      <c r="AE1755" s="312">
        <f t="shared" si="288"/>
        <v>0</v>
      </c>
      <c r="AF1755" s="312">
        <f t="shared" si="289"/>
        <v>0</v>
      </c>
      <c r="AG1755" s="312">
        <f t="shared" si="290"/>
        <v>0</v>
      </c>
      <c r="AH1755" s="312">
        <f t="shared" si="291"/>
        <v>0</v>
      </c>
      <c r="AI1755" s="312">
        <f t="shared" si="292"/>
        <v>1</v>
      </c>
      <c r="AJ1755" s="312">
        <f t="shared" si="293"/>
        <v>0</v>
      </c>
      <c r="AK1755" s="312">
        <f t="shared" si="294"/>
        <v>0</v>
      </c>
      <c r="AL1755" s="312">
        <f t="shared" si="295"/>
        <v>0</v>
      </c>
      <c r="AM1755" s="312">
        <f t="shared" si="296"/>
        <v>0</v>
      </c>
      <c r="AN1755" s="312">
        <f t="shared" si="297"/>
        <v>1</v>
      </c>
    </row>
    <row r="1756" spans="1:40" ht="15.75" hidden="1">
      <c r="A1756" s="293" t="s">
        <v>12</v>
      </c>
      <c r="B1756" s="293" t="s">
        <v>42</v>
      </c>
      <c r="C1756" s="293">
        <v>300556</v>
      </c>
      <c r="D1756" s="294" t="s">
        <v>3154</v>
      </c>
      <c r="E1756" s="294" t="s">
        <v>56</v>
      </c>
      <c r="F1756" s="293">
        <v>1</v>
      </c>
      <c r="G1756" s="295"/>
      <c r="H1756" s="295">
        <v>1</v>
      </c>
      <c r="I1756" s="295"/>
      <c r="J1756" s="297"/>
      <c r="K1756" s="297"/>
      <c r="L1756" s="297"/>
      <c r="M1756" s="306"/>
      <c r="N1756" s="297">
        <v>2201117.7400000002</v>
      </c>
      <c r="O1756" s="298" t="s">
        <v>1901</v>
      </c>
      <c r="P1756" s="298">
        <v>3</v>
      </c>
      <c r="Q1756" s="310" t="s">
        <v>2378</v>
      </c>
      <c r="R1756" s="381">
        <v>0.9</v>
      </c>
      <c r="S1756" s="381">
        <v>1</v>
      </c>
      <c r="T1756" s="311"/>
      <c r="U1756" s="311"/>
      <c r="V1756" s="311"/>
      <c r="W1756" s="311"/>
      <c r="X1756" s="311"/>
      <c r="Y1756" s="311"/>
      <c r="Z1756" s="311"/>
      <c r="AA1756" s="311"/>
      <c r="AB1756" s="311"/>
      <c r="AC1756" s="311"/>
      <c r="AD1756" s="311"/>
      <c r="AE1756" s="312">
        <f t="shared" si="288"/>
        <v>0</v>
      </c>
      <c r="AF1756" s="312">
        <f t="shared" si="289"/>
        <v>0</v>
      </c>
      <c r="AG1756" s="312">
        <f t="shared" si="290"/>
        <v>0</v>
      </c>
      <c r="AH1756" s="312">
        <f t="shared" si="291"/>
        <v>0</v>
      </c>
      <c r="AI1756" s="312">
        <f t="shared" si="292"/>
        <v>1</v>
      </c>
      <c r="AJ1756" s="312">
        <f t="shared" si="293"/>
        <v>0</v>
      </c>
      <c r="AK1756" s="312">
        <f t="shared" si="294"/>
        <v>0</v>
      </c>
      <c r="AL1756" s="312">
        <f t="shared" si="295"/>
        <v>0</v>
      </c>
      <c r="AM1756" s="312">
        <f t="shared" si="296"/>
        <v>0</v>
      </c>
      <c r="AN1756" s="312">
        <f t="shared" si="297"/>
        <v>1</v>
      </c>
    </row>
    <row r="1757" spans="1:40" ht="15.75" hidden="1">
      <c r="A1757" s="293" t="s">
        <v>12</v>
      </c>
      <c r="B1757" s="293" t="s">
        <v>42</v>
      </c>
      <c r="C1757" s="293">
        <v>306109</v>
      </c>
      <c r="D1757" s="294" t="s">
        <v>3155</v>
      </c>
      <c r="E1757" s="294" t="s">
        <v>56</v>
      </c>
      <c r="F1757" s="293">
        <v>1</v>
      </c>
      <c r="G1757" s="295"/>
      <c r="H1757" s="295">
        <v>1</v>
      </c>
      <c r="I1757" s="295"/>
      <c r="J1757" s="297"/>
      <c r="K1757" s="297"/>
      <c r="L1757" s="297"/>
      <c r="M1757" s="306"/>
      <c r="N1757" s="297">
        <v>2709258.71</v>
      </c>
      <c r="O1757" s="298" t="s">
        <v>1901</v>
      </c>
      <c r="P1757" s="298">
        <v>3</v>
      </c>
      <c r="Q1757" s="310" t="s">
        <v>2378</v>
      </c>
      <c r="R1757" s="381">
        <v>0.9</v>
      </c>
      <c r="S1757" s="381">
        <v>1</v>
      </c>
      <c r="T1757" s="311"/>
      <c r="U1757" s="311"/>
      <c r="V1757" s="311"/>
      <c r="W1757" s="311"/>
      <c r="X1757" s="311"/>
      <c r="Y1757" s="311"/>
      <c r="Z1757" s="311"/>
      <c r="AA1757" s="311"/>
      <c r="AB1757" s="311"/>
      <c r="AC1757" s="311"/>
      <c r="AD1757" s="311"/>
      <c r="AE1757" s="312">
        <f t="shared" si="288"/>
        <v>0</v>
      </c>
      <c r="AF1757" s="312">
        <f t="shared" si="289"/>
        <v>0</v>
      </c>
      <c r="AG1757" s="312">
        <f t="shared" si="290"/>
        <v>0</v>
      </c>
      <c r="AH1757" s="312">
        <f t="shared" si="291"/>
        <v>0</v>
      </c>
      <c r="AI1757" s="312">
        <f t="shared" si="292"/>
        <v>1</v>
      </c>
      <c r="AJ1757" s="312">
        <f t="shared" si="293"/>
        <v>0</v>
      </c>
      <c r="AK1757" s="312">
        <f t="shared" si="294"/>
        <v>0</v>
      </c>
      <c r="AL1757" s="312">
        <f t="shared" si="295"/>
        <v>0</v>
      </c>
      <c r="AM1757" s="312">
        <f t="shared" si="296"/>
        <v>0</v>
      </c>
      <c r="AN1757" s="312">
        <f t="shared" si="297"/>
        <v>1</v>
      </c>
    </row>
    <row r="1758" spans="1:40" ht="15.75" hidden="1">
      <c r="A1758" s="293" t="s">
        <v>12</v>
      </c>
      <c r="B1758" s="293" t="s">
        <v>42</v>
      </c>
      <c r="C1758" s="293">
        <v>103072</v>
      </c>
      <c r="D1758" s="294" t="s">
        <v>3156</v>
      </c>
      <c r="E1758" s="294" t="s">
        <v>1099</v>
      </c>
      <c r="F1758" s="293">
        <v>2</v>
      </c>
      <c r="G1758" s="295"/>
      <c r="H1758" s="295">
        <v>1</v>
      </c>
      <c r="I1758" s="295"/>
      <c r="J1758" s="297"/>
      <c r="K1758" s="297"/>
      <c r="L1758" s="297"/>
      <c r="M1758" s="306"/>
      <c r="N1758" s="297">
        <v>1176056.83</v>
      </c>
      <c r="O1758" s="298" t="s">
        <v>1901</v>
      </c>
      <c r="P1758" s="298">
        <v>3</v>
      </c>
      <c r="Q1758" s="310" t="s">
        <v>2378</v>
      </c>
      <c r="R1758" s="381">
        <v>1</v>
      </c>
      <c r="S1758" s="381">
        <v>1</v>
      </c>
      <c r="T1758" s="311"/>
      <c r="U1758" s="311"/>
      <c r="V1758" s="311"/>
      <c r="W1758" s="311"/>
      <c r="X1758" s="311"/>
      <c r="Y1758" s="311"/>
      <c r="Z1758" s="311"/>
      <c r="AA1758" s="311"/>
      <c r="AB1758" s="311"/>
      <c r="AC1758" s="311"/>
      <c r="AD1758" s="311"/>
      <c r="AE1758" s="312">
        <f t="shared" si="288"/>
        <v>0</v>
      </c>
      <c r="AF1758" s="312">
        <f t="shared" si="289"/>
        <v>0</v>
      </c>
      <c r="AG1758" s="312">
        <f t="shared" si="290"/>
        <v>0</v>
      </c>
      <c r="AH1758" s="312">
        <f t="shared" si="291"/>
        <v>0</v>
      </c>
      <c r="AI1758" s="312">
        <f t="shared" si="292"/>
        <v>1</v>
      </c>
      <c r="AJ1758" s="312">
        <f t="shared" si="293"/>
        <v>0</v>
      </c>
      <c r="AK1758" s="312">
        <f t="shared" si="294"/>
        <v>0</v>
      </c>
      <c r="AL1758" s="312">
        <f t="shared" si="295"/>
        <v>0</v>
      </c>
      <c r="AM1758" s="312">
        <f t="shared" si="296"/>
        <v>0</v>
      </c>
      <c r="AN1758" s="312">
        <f t="shared" si="297"/>
        <v>1</v>
      </c>
    </row>
    <row r="1759" spans="1:40" ht="15.75" hidden="1">
      <c r="A1759" s="293" t="s">
        <v>12</v>
      </c>
      <c r="B1759" s="293" t="s">
        <v>42</v>
      </c>
      <c r="C1759" s="293">
        <v>103102</v>
      </c>
      <c r="D1759" s="294" t="s">
        <v>3157</v>
      </c>
      <c r="E1759" s="294" t="s">
        <v>76</v>
      </c>
      <c r="F1759" s="293">
        <v>2</v>
      </c>
      <c r="G1759" s="295"/>
      <c r="H1759" s="295">
        <v>1</v>
      </c>
      <c r="I1759" s="295"/>
      <c r="J1759" s="297"/>
      <c r="K1759" s="297"/>
      <c r="L1759" s="297"/>
      <c r="M1759" s="306"/>
      <c r="N1759" s="297">
        <v>1012396.63</v>
      </c>
      <c r="O1759" s="298" t="s">
        <v>1901</v>
      </c>
      <c r="P1759" s="298">
        <v>3</v>
      </c>
      <c r="Q1759" s="310" t="s">
        <v>2378</v>
      </c>
      <c r="R1759" s="381">
        <v>1</v>
      </c>
      <c r="S1759" s="381">
        <v>1</v>
      </c>
      <c r="T1759" s="311"/>
      <c r="U1759" s="311"/>
      <c r="V1759" s="311"/>
      <c r="W1759" s="311"/>
      <c r="X1759" s="311"/>
      <c r="Y1759" s="311"/>
      <c r="Z1759" s="311"/>
      <c r="AA1759" s="311"/>
      <c r="AB1759" s="311"/>
      <c r="AC1759" s="311"/>
      <c r="AD1759" s="311"/>
      <c r="AE1759" s="312">
        <f t="shared" si="288"/>
        <v>0</v>
      </c>
      <c r="AF1759" s="312">
        <f t="shared" si="289"/>
        <v>0</v>
      </c>
      <c r="AG1759" s="312">
        <f t="shared" si="290"/>
        <v>0</v>
      </c>
      <c r="AH1759" s="312">
        <f t="shared" si="291"/>
        <v>0</v>
      </c>
      <c r="AI1759" s="312">
        <f t="shared" si="292"/>
        <v>1</v>
      </c>
      <c r="AJ1759" s="312">
        <f t="shared" si="293"/>
        <v>0</v>
      </c>
      <c r="AK1759" s="312">
        <f t="shared" si="294"/>
        <v>0</v>
      </c>
      <c r="AL1759" s="312">
        <f t="shared" si="295"/>
        <v>0</v>
      </c>
      <c r="AM1759" s="312">
        <f t="shared" si="296"/>
        <v>0</v>
      </c>
      <c r="AN1759" s="312">
        <f t="shared" si="297"/>
        <v>1</v>
      </c>
    </row>
    <row r="1760" spans="1:40" ht="15.75" hidden="1">
      <c r="A1760" s="293" t="s">
        <v>12</v>
      </c>
      <c r="B1760" s="293" t="s">
        <v>42</v>
      </c>
      <c r="C1760" s="293">
        <v>500019</v>
      </c>
      <c r="D1760" s="294" t="s">
        <v>3158</v>
      </c>
      <c r="E1760" s="294" t="s">
        <v>76</v>
      </c>
      <c r="F1760" s="293">
        <v>2</v>
      </c>
      <c r="G1760" s="295"/>
      <c r="H1760" s="295">
        <v>1</v>
      </c>
      <c r="I1760" s="295"/>
      <c r="J1760" s="297"/>
      <c r="K1760" s="297"/>
      <c r="L1760" s="297"/>
      <c r="M1760" s="306"/>
      <c r="N1760" s="297">
        <v>1414672.6</v>
      </c>
      <c r="O1760" s="298" t="s">
        <v>1901</v>
      </c>
      <c r="P1760" s="298">
        <v>3</v>
      </c>
      <c r="Q1760" s="310" t="s">
        <v>2378</v>
      </c>
      <c r="R1760" s="381">
        <v>1</v>
      </c>
      <c r="S1760" s="381">
        <v>1</v>
      </c>
      <c r="T1760" s="311"/>
      <c r="U1760" s="311"/>
      <c r="V1760" s="311"/>
      <c r="W1760" s="311"/>
      <c r="X1760" s="311"/>
      <c r="Y1760" s="311"/>
      <c r="Z1760" s="311"/>
      <c r="AA1760" s="311"/>
      <c r="AB1760" s="311"/>
      <c r="AC1760" s="311"/>
      <c r="AD1760" s="311"/>
      <c r="AE1760" s="312">
        <f t="shared" si="288"/>
        <v>0</v>
      </c>
      <c r="AF1760" s="312">
        <f t="shared" si="289"/>
        <v>0</v>
      </c>
      <c r="AG1760" s="312">
        <f t="shared" si="290"/>
        <v>0</v>
      </c>
      <c r="AH1760" s="312">
        <f t="shared" si="291"/>
        <v>0</v>
      </c>
      <c r="AI1760" s="312">
        <f t="shared" si="292"/>
        <v>1</v>
      </c>
      <c r="AJ1760" s="312">
        <f t="shared" si="293"/>
        <v>0</v>
      </c>
      <c r="AK1760" s="312">
        <f t="shared" si="294"/>
        <v>0</v>
      </c>
      <c r="AL1760" s="312">
        <f t="shared" si="295"/>
        <v>0</v>
      </c>
      <c r="AM1760" s="312">
        <f t="shared" si="296"/>
        <v>0</v>
      </c>
      <c r="AN1760" s="312">
        <f t="shared" si="297"/>
        <v>1</v>
      </c>
    </row>
    <row r="1761" spans="1:40" ht="15.75" hidden="1">
      <c r="A1761" s="293" t="s">
        <v>12</v>
      </c>
      <c r="B1761" s="293" t="s">
        <v>42</v>
      </c>
      <c r="C1761" s="293">
        <v>500072</v>
      </c>
      <c r="D1761" s="294" t="s">
        <v>3159</v>
      </c>
      <c r="E1761" s="294" t="s">
        <v>76</v>
      </c>
      <c r="F1761" s="293">
        <v>2</v>
      </c>
      <c r="G1761" s="295"/>
      <c r="H1761" s="295">
        <v>1</v>
      </c>
      <c r="I1761" s="295"/>
      <c r="J1761" s="297"/>
      <c r="K1761" s="297"/>
      <c r="L1761" s="297"/>
      <c r="M1761" s="306"/>
      <c r="N1761" s="297">
        <v>896259.08</v>
      </c>
      <c r="O1761" s="298" t="s">
        <v>1901</v>
      </c>
      <c r="P1761" s="298">
        <v>3</v>
      </c>
      <c r="Q1761" s="310" t="s">
        <v>2378</v>
      </c>
      <c r="R1761" s="381">
        <v>0.8</v>
      </c>
      <c r="S1761" s="381">
        <v>1</v>
      </c>
      <c r="T1761" s="311"/>
      <c r="U1761" s="311"/>
      <c r="V1761" s="311"/>
      <c r="W1761" s="311"/>
      <c r="X1761" s="311"/>
      <c r="Y1761" s="311"/>
      <c r="Z1761" s="311"/>
      <c r="AA1761" s="311"/>
      <c r="AB1761" s="311"/>
      <c r="AC1761" s="311"/>
      <c r="AD1761" s="311"/>
      <c r="AE1761" s="312">
        <f t="shared" si="288"/>
        <v>0</v>
      </c>
      <c r="AF1761" s="312">
        <f t="shared" si="289"/>
        <v>0</v>
      </c>
      <c r="AG1761" s="312">
        <f t="shared" si="290"/>
        <v>0</v>
      </c>
      <c r="AH1761" s="312">
        <f t="shared" si="291"/>
        <v>0</v>
      </c>
      <c r="AI1761" s="312">
        <f t="shared" si="292"/>
        <v>1</v>
      </c>
      <c r="AJ1761" s="312">
        <f t="shared" si="293"/>
        <v>0</v>
      </c>
      <c r="AK1761" s="312">
        <f t="shared" si="294"/>
        <v>0</v>
      </c>
      <c r="AL1761" s="312">
        <f t="shared" si="295"/>
        <v>0</v>
      </c>
      <c r="AM1761" s="312">
        <f t="shared" si="296"/>
        <v>0</v>
      </c>
      <c r="AN1761" s="312">
        <f t="shared" si="297"/>
        <v>1</v>
      </c>
    </row>
    <row r="1762" spans="1:40" ht="15.75" hidden="1">
      <c r="A1762" s="293" t="s">
        <v>12</v>
      </c>
      <c r="B1762" s="293" t="s">
        <v>42</v>
      </c>
      <c r="C1762" s="293">
        <v>500079</v>
      </c>
      <c r="D1762" s="294" t="s">
        <v>3160</v>
      </c>
      <c r="E1762" s="294" t="s">
        <v>76</v>
      </c>
      <c r="F1762" s="293">
        <v>2</v>
      </c>
      <c r="G1762" s="295"/>
      <c r="H1762" s="295">
        <v>1</v>
      </c>
      <c r="I1762" s="295"/>
      <c r="J1762" s="297"/>
      <c r="K1762" s="297"/>
      <c r="L1762" s="297"/>
      <c r="M1762" s="306"/>
      <c r="N1762" s="297">
        <v>1468714.47</v>
      </c>
      <c r="O1762" s="298" t="s">
        <v>1901</v>
      </c>
      <c r="P1762" s="298">
        <v>3</v>
      </c>
      <c r="Q1762" s="310" t="s">
        <v>2378</v>
      </c>
      <c r="R1762" s="381">
        <v>0.8</v>
      </c>
      <c r="S1762" s="381">
        <v>1</v>
      </c>
      <c r="T1762" s="311"/>
      <c r="U1762" s="311"/>
      <c r="V1762" s="311"/>
      <c r="W1762" s="311"/>
      <c r="X1762" s="311"/>
      <c r="Y1762" s="311"/>
      <c r="Z1762" s="311"/>
      <c r="AA1762" s="311"/>
      <c r="AB1762" s="311"/>
      <c r="AC1762" s="311"/>
      <c r="AD1762" s="311"/>
      <c r="AE1762" s="312">
        <f t="shared" si="288"/>
        <v>0</v>
      </c>
      <c r="AF1762" s="312">
        <f t="shared" si="289"/>
        <v>0</v>
      </c>
      <c r="AG1762" s="312">
        <f t="shared" si="290"/>
        <v>0</v>
      </c>
      <c r="AH1762" s="312">
        <f t="shared" si="291"/>
        <v>0</v>
      </c>
      <c r="AI1762" s="312">
        <f t="shared" si="292"/>
        <v>1</v>
      </c>
      <c r="AJ1762" s="312">
        <f t="shared" si="293"/>
        <v>0</v>
      </c>
      <c r="AK1762" s="312">
        <f t="shared" si="294"/>
        <v>0</v>
      </c>
      <c r="AL1762" s="312">
        <f t="shared" si="295"/>
        <v>0</v>
      </c>
      <c r="AM1762" s="312">
        <f t="shared" si="296"/>
        <v>0</v>
      </c>
      <c r="AN1762" s="312">
        <f t="shared" si="297"/>
        <v>1</v>
      </c>
    </row>
    <row r="1763" spans="1:40" ht="15.75" hidden="1">
      <c r="A1763" s="293" t="s">
        <v>12</v>
      </c>
      <c r="B1763" s="293" t="s">
        <v>42</v>
      </c>
      <c r="C1763" s="293">
        <v>103128</v>
      </c>
      <c r="D1763" s="294" t="s">
        <v>3161</v>
      </c>
      <c r="E1763" s="294" t="s">
        <v>54</v>
      </c>
      <c r="F1763" s="293">
        <v>2</v>
      </c>
      <c r="G1763" s="295"/>
      <c r="H1763" s="295">
        <v>1</v>
      </c>
      <c r="I1763" s="295"/>
      <c r="J1763" s="297"/>
      <c r="K1763" s="297"/>
      <c r="L1763" s="297"/>
      <c r="M1763" s="306"/>
      <c r="N1763" s="297">
        <v>1153599.18</v>
      </c>
      <c r="O1763" s="298" t="s">
        <v>1901</v>
      </c>
      <c r="P1763" s="298">
        <v>3</v>
      </c>
      <c r="Q1763" s="310" t="s">
        <v>2378</v>
      </c>
      <c r="R1763" s="381">
        <v>0.8</v>
      </c>
      <c r="S1763" s="381">
        <v>1</v>
      </c>
      <c r="T1763" s="311"/>
      <c r="U1763" s="311"/>
      <c r="V1763" s="311"/>
      <c r="W1763" s="311"/>
      <c r="X1763" s="311"/>
      <c r="Y1763" s="311"/>
      <c r="Z1763" s="311"/>
      <c r="AA1763" s="311"/>
      <c r="AB1763" s="311"/>
      <c r="AC1763" s="311"/>
      <c r="AD1763" s="311"/>
      <c r="AE1763" s="312">
        <f t="shared" si="288"/>
        <v>0</v>
      </c>
      <c r="AF1763" s="312">
        <f t="shared" si="289"/>
        <v>0</v>
      </c>
      <c r="AG1763" s="312">
        <f t="shared" si="290"/>
        <v>0</v>
      </c>
      <c r="AH1763" s="312">
        <f t="shared" si="291"/>
        <v>0</v>
      </c>
      <c r="AI1763" s="312">
        <f t="shared" si="292"/>
        <v>1</v>
      </c>
      <c r="AJ1763" s="312">
        <f t="shared" si="293"/>
        <v>0</v>
      </c>
      <c r="AK1763" s="312">
        <f t="shared" si="294"/>
        <v>0</v>
      </c>
      <c r="AL1763" s="312">
        <f t="shared" si="295"/>
        <v>0</v>
      </c>
      <c r="AM1763" s="312">
        <f t="shared" si="296"/>
        <v>0</v>
      </c>
      <c r="AN1763" s="312">
        <f t="shared" si="297"/>
        <v>1</v>
      </c>
    </row>
    <row r="1764" spans="1:40" ht="15.75" hidden="1">
      <c r="A1764" s="293" t="s">
        <v>12</v>
      </c>
      <c r="B1764" s="293" t="s">
        <v>42</v>
      </c>
      <c r="C1764" s="293">
        <v>103343</v>
      </c>
      <c r="D1764" s="294" t="s">
        <v>3162</v>
      </c>
      <c r="E1764" s="294" t="s">
        <v>3163</v>
      </c>
      <c r="F1764" s="293">
        <v>2</v>
      </c>
      <c r="G1764" s="295"/>
      <c r="H1764" s="295">
        <v>1</v>
      </c>
      <c r="I1764" s="295"/>
      <c r="J1764" s="297"/>
      <c r="K1764" s="297"/>
      <c r="L1764" s="297"/>
      <c r="M1764" s="306"/>
      <c r="N1764" s="297">
        <v>1113294.27</v>
      </c>
      <c r="O1764" s="298" t="s">
        <v>1901</v>
      </c>
      <c r="P1764" s="298">
        <v>3</v>
      </c>
      <c r="Q1764" s="310" t="s">
        <v>2378</v>
      </c>
      <c r="R1764" s="381">
        <v>0.8</v>
      </c>
      <c r="S1764" s="381">
        <v>1</v>
      </c>
      <c r="T1764" s="311"/>
      <c r="U1764" s="311"/>
      <c r="V1764" s="311"/>
      <c r="W1764" s="311"/>
      <c r="X1764" s="311"/>
      <c r="Y1764" s="311"/>
      <c r="Z1764" s="311"/>
      <c r="AA1764" s="311"/>
      <c r="AB1764" s="311"/>
      <c r="AC1764" s="311"/>
      <c r="AD1764" s="311"/>
      <c r="AE1764" s="312">
        <f t="shared" si="288"/>
        <v>0</v>
      </c>
      <c r="AF1764" s="312">
        <f t="shared" si="289"/>
        <v>0</v>
      </c>
      <c r="AG1764" s="312">
        <f t="shared" si="290"/>
        <v>0</v>
      </c>
      <c r="AH1764" s="312">
        <f t="shared" si="291"/>
        <v>0</v>
      </c>
      <c r="AI1764" s="312">
        <f t="shared" si="292"/>
        <v>1</v>
      </c>
      <c r="AJ1764" s="312">
        <f t="shared" si="293"/>
        <v>0</v>
      </c>
      <c r="AK1764" s="312">
        <f t="shared" si="294"/>
        <v>0</v>
      </c>
      <c r="AL1764" s="312">
        <f t="shared" si="295"/>
        <v>0</v>
      </c>
      <c r="AM1764" s="312">
        <f t="shared" si="296"/>
        <v>0</v>
      </c>
      <c r="AN1764" s="312">
        <f t="shared" si="297"/>
        <v>1</v>
      </c>
    </row>
    <row r="1765" spans="1:40" ht="15.75" hidden="1">
      <c r="A1765" s="293" t="s">
        <v>12</v>
      </c>
      <c r="B1765" s="293" t="s">
        <v>42</v>
      </c>
      <c r="C1765" s="293">
        <v>300559</v>
      </c>
      <c r="D1765" s="294" t="s">
        <v>3164</v>
      </c>
      <c r="E1765" s="294" t="s">
        <v>3163</v>
      </c>
      <c r="F1765" s="293">
        <v>2</v>
      </c>
      <c r="G1765" s="295"/>
      <c r="H1765" s="295">
        <v>1</v>
      </c>
      <c r="I1765" s="295"/>
      <c r="J1765" s="297"/>
      <c r="K1765" s="297"/>
      <c r="L1765" s="297"/>
      <c r="M1765" s="306"/>
      <c r="N1765" s="297">
        <v>1639894.93</v>
      </c>
      <c r="O1765" s="298" t="s">
        <v>1901</v>
      </c>
      <c r="P1765" s="298">
        <v>3</v>
      </c>
      <c r="Q1765" s="310" t="s">
        <v>2170</v>
      </c>
      <c r="R1765" s="381">
        <v>0.8</v>
      </c>
      <c r="S1765" s="381">
        <v>1</v>
      </c>
      <c r="T1765" s="311"/>
      <c r="U1765" s="311"/>
      <c r="V1765" s="311"/>
      <c r="W1765" s="311"/>
      <c r="X1765" s="311"/>
      <c r="Y1765" s="311"/>
      <c r="Z1765" s="311"/>
      <c r="AA1765" s="311"/>
      <c r="AB1765" s="311"/>
      <c r="AC1765" s="311"/>
      <c r="AD1765" s="311"/>
      <c r="AE1765" s="312">
        <f t="shared" si="288"/>
        <v>0</v>
      </c>
      <c r="AF1765" s="312">
        <f t="shared" si="289"/>
        <v>0</v>
      </c>
      <c r="AG1765" s="312">
        <f t="shared" si="290"/>
        <v>0</v>
      </c>
      <c r="AH1765" s="312">
        <f t="shared" si="291"/>
        <v>0</v>
      </c>
      <c r="AI1765" s="312">
        <f t="shared" si="292"/>
        <v>1</v>
      </c>
      <c r="AJ1765" s="312">
        <f t="shared" si="293"/>
        <v>0</v>
      </c>
      <c r="AK1765" s="312">
        <f t="shared" si="294"/>
        <v>0</v>
      </c>
      <c r="AL1765" s="312">
        <f t="shared" si="295"/>
        <v>0</v>
      </c>
      <c r="AM1765" s="312">
        <f t="shared" si="296"/>
        <v>0</v>
      </c>
      <c r="AN1765" s="312">
        <f t="shared" si="297"/>
        <v>1</v>
      </c>
    </row>
    <row r="1766" spans="1:40" ht="15.75" hidden="1">
      <c r="A1766" s="293" t="s">
        <v>12</v>
      </c>
      <c r="B1766" s="293" t="s">
        <v>42</v>
      </c>
      <c r="C1766" s="293">
        <v>103496</v>
      </c>
      <c r="D1766" s="294" t="s">
        <v>3165</v>
      </c>
      <c r="E1766" s="294" t="s">
        <v>240</v>
      </c>
      <c r="F1766" s="293">
        <v>2</v>
      </c>
      <c r="G1766" s="295"/>
      <c r="H1766" s="295">
        <v>1</v>
      </c>
      <c r="I1766" s="295"/>
      <c r="J1766" s="297"/>
      <c r="K1766" s="297"/>
      <c r="L1766" s="297"/>
      <c r="M1766" s="306"/>
      <c r="N1766" s="297">
        <v>1628332.69</v>
      </c>
      <c r="O1766" s="298" t="s">
        <v>1901</v>
      </c>
      <c r="P1766" s="298">
        <v>3</v>
      </c>
      <c r="Q1766" s="310" t="s">
        <v>2378</v>
      </c>
      <c r="R1766" s="381">
        <v>0.8</v>
      </c>
      <c r="S1766" s="381">
        <v>1</v>
      </c>
      <c r="T1766" s="311"/>
      <c r="U1766" s="311"/>
      <c r="V1766" s="311"/>
      <c r="W1766" s="311"/>
      <c r="X1766" s="311"/>
      <c r="Y1766" s="311"/>
      <c r="Z1766" s="311"/>
      <c r="AA1766" s="311"/>
      <c r="AB1766" s="311"/>
      <c r="AC1766" s="311"/>
      <c r="AD1766" s="311"/>
      <c r="AE1766" s="312">
        <f t="shared" si="288"/>
        <v>0</v>
      </c>
      <c r="AF1766" s="312">
        <f t="shared" si="289"/>
        <v>0</v>
      </c>
      <c r="AG1766" s="312">
        <f t="shared" si="290"/>
        <v>0</v>
      </c>
      <c r="AH1766" s="312">
        <f t="shared" si="291"/>
        <v>0</v>
      </c>
      <c r="AI1766" s="312">
        <f t="shared" si="292"/>
        <v>1</v>
      </c>
      <c r="AJ1766" s="312">
        <f t="shared" si="293"/>
        <v>0</v>
      </c>
      <c r="AK1766" s="312">
        <f t="shared" si="294"/>
        <v>0</v>
      </c>
      <c r="AL1766" s="312">
        <f t="shared" si="295"/>
        <v>0</v>
      </c>
      <c r="AM1766" s="312">
        <f t="shared" si="296"/>
        <v>0</v>
      </c>
      <c r="AN1766" s="312">
        <f t="shared" si="297"/>
        <v>1</v>
      </c>
    </row>
    <row r="1767" spans="1:40" ht="15.75" hidden="1">
      <c r="A1767" s="293" t="s">
        <v>12</v>
      </c>
      <c r="B1767" s="293" t="s">
        <v>42</v>
      </c>
      <c r="C1767" s="293">
        <v>103520</v>
      </c>
      <c r="D1767" s="294" t="s">
        <v>3166</v>
      </c>
      <c r="E1767" s="294" t="s">
        <v>3167</v>
      </c>
      <c r="F1767" s="293">
        <v>2</v>
      </c>
      <c r="G1767" s="295"/>
      <c r="H1767" s="295">
        <v>1</v>
      </c>
      <c r="I1767" s="295"/>
      <c r="J1767" s="297"/>
      <c r="K1767" s="297"/>
      <c r="L1767" s="297"/>
      <c r="M1767" s="306"/>
      <c r="N1767" s="297">
        <v>2080920.05</v>
      </c>
      <c r="O1767" s="298" t="s">
        <v>1901</v>
      </c>
      <c r="P1767" s="298">
        <v>3</v>
      </c>
      <c r="Q1767" s="310" t="s">
        <v>2378</v>
      </c>
      <c r="R1767" s="381">
        <v>1</v>
      </c>
      <c r="S1767" s="381">
        <v>1</v>
      </c>
      <c r="T1767" s="311"/>
      <c r="U1767" s="311"/>
      <c r="V1767" s="311"/>
      <c r="W1767" s="311"/>
      <c r="X1767" s="311"/>
      <c r="Y1767" s="311"/>
      <c r="Z1767" s="311"/>
      <c r="AA1767" s="311"/>
      <c r="AB1767" s="311"/>
      <c r="AC1767" s="311"/>
      <c r="AD1767" s="311"/>
      <c r="AE1767" s="312">
        <f t="shared" si="288"/>
        <v>0</v>
      </c>
      <c r="AF1767" s="312">
        <f t="shared" si="289"/>
        <v>0</v>
      </c>
      <c r="AG1767" s="312">
        <f t="shared" si="290"/>
        <v>0</v>
      </c>
      <c r="AH1767" s="312">
        <f t="shared" si="291"/>
        <v>0</v>
      </c>
      <c r="AI1767" s="312">
        <f t="shared" si="292"/>
        <v>1</v>
      </c>
      <c r="AJ1767" s="312">
        <f t="shared" si="293"/>
        <v>0</v>
      </c>
      <c r="AK1767" s="312">
        <f t="shared" si="294"/>
        <v>0</v>
      </c>
      <c r="AL1767" s="312">
        <f t="shared" si="295"/>
        <v>0</v>
      </c>
      <c r="AM1767" s="312">
        <f t="shared" si="296"/>
        <v>0</v>
      </c>
      <c r="AN1767" s="312">
        <f t="shared" si="297"/>
        <v>1</v>
      </c>
    </row>
    <row r="1768" spans="1:40" ht="15.75" hidden="1">
      <c r="A1768" s="293" t="s">
        <v>12</v>
      </c>
      <c r="B1768" s="293" t="s">
        <v>42</v>
      </c>
      <c r="C1768" s="293">
        <v>103571</v>
      </c>
      <c r="D1768" s="294" t="s">
        <v>3168</v>
      </c>
      <c r="E1768" s="294" t="s">
        <v>15</v>
      </c>
      <c r="F1768" s="293">
        <v>2</v>
      </c>
      <c r="G1768" s="295"/>
      <c r="H1768" s="295">
        <v>1</v>
      </c>
      <c r="I1768" s="295"/>
      <c r="J1768" s="297"/>
      <c r="K1768" s="297"/>
      <c r="L1768" s="297"/>
      <c r="M1768" s="306"/>
      <c r="N1768" s="297">
        <v>2092542.49</v>
      </c>
      <c r="O1768" s="298" t="s">
        <v>1901</v>
      </c>
      <c r="P1768" s="298">
        <v>3</v>
      </c>
      <c r="Q1768" s="310" t="s">
        <v>2378</v>
      </c>
      <c r="R1768" s="381">
        <v>1</v>
      </c>
      <c r="S1768" s="381">
        <v>1</v>
      </c>
      <c r="T1768" s="311"/>
      <c r="U1768" s="311"/>
      <c r="V1768" s="311"/>
      <c r="W1768" s="311"/>
      <c r="X1768" s="311"/>
      <c r="Y1768" s="311"/>
      <c r="Z1768" s="311"/>
      <c r="AA1768" s="311"/>
      <c r="AB1768" s="311"/>
      <c r="AC1768" s="311"/>
      <c r="AD1768" s="311"/>
      <c r="AE1768" s="312">
        <f t="shared" si="288"/>
        <v>0</v>
      </c>
      <c r="AF1768" s="312">
        <f t="shared" si="289"/>
        <v>0</v>
      </c>
      <c r="AG1768" s="312">
        <f t="shared" si="290"/>
        <v>0</v>
      </c>
      <c r="AH1768" s="312">
        <f t="shared" si="291"/>
        <v>0</v>
      </c>
      <c r="AI1768" s="312">
        <f t="shared" si="292"/>
        <v>1</v>
      </c>
      <c r="AJ1768" s="312">
        <f t="shared" si="293"/>
        <v>0</v>
      </c>
      <c r="AK1768" s="312">
        <f t="shared" si="294"/>
        <v>0</v>
      </c>
      <c r="AL1768" s="312">
        <f t="shared" si="295"/>
        <v>0</v>
      </c>
      <c r="AM1768" s="312">
        <f t="shared" si="296"/>
        <v>0</v>
      </c>
      <c r="AN1768" s="312">
        <f t="shared" si="297"/>
        <v>1</v>
      </c>
    </row>
    <row r="1769" spans="1:40" ht="15.75" hidden="1">
      <c r="A1769" s="293" t="s">
        <v>12</v>
      </c>
      <c r="B1769" s="293" t="s">
        <v>42</v>
      </c>
      <c r="C1769" s="293">
        <v>306112</v>
      </c>
      <c r="D1769" s="294" t="s">
        <v>3169</v>
      </c>
      <c r="E1769" s="294" t="s">
        <v>15</v>
      </c>
      <c r="F1769" s="293">
        <v>2</v>
      </c>
      <c r="G1769" s="295"/>
      <c r="H1769" s="295">
        <v>1</v>
      </c>
      <c r="I1769" s="295"/>
      <c r="J1769" s="297"/>
      <c r="K1769" s="297"/>
      <c r="L1769" s="297"/>
      <c r="M1769" s="306"/>
      <c r="N1769" s="297">
        <v>1222637.7</v>
      </c>
      <c r="O1769" s="298" t="s">
        <v>1901</v>
      </c>
      <c r="P1769" s="298">
        <v>3</v>
      </c>
      <c r="Q1769" s="310" t="s">
        <v>2378</v>
      </c>
      <c r="R1769" s="381">
        <v>0.8</v>
      </c>
      <c r="S1769" s="381">
        <v>1</v>
      </c>
      <c r="T1769" s="311"/>
      <c r="U1769" s="311"/>
      <c r="V1769" s="311"/>
      <c r="W1769" s="311"/>
      <c r="X1769" s="311"/>
      <c r="Y1769" s="311"/>
      <c r="Z1769" s="311"/>
      <c r="AA1769" s="311"/>
      <c r="AB1769" s="311"/>
      <c r="AC1769" s="311"/>
      <c r="AD1769" s="311"/>
      <c r="AE1769" s="312">
        <f t="shared" si="288"/>
        <v>0</v>
      </c>
      <c r="AF1769" s="312">
        <f t="shared" si="289"/>
        <v>0</v>
      </c>
      <c r="AG1769" s="312">
        <f t="shared" si="290"/>
        <v>0</v>
      </c>
      <c r="AH1769" s="312">
        <f t="shared" si="291"/>
        <v>0</v>
      </c>
      <c r="AI1769" s="312">
        <f t="shared" si="292"/>
        <v>1</v>
      </c>
      <c r="AJ1769" s="312">
        <f t="shared" si="293"/>
        <v>0</v>
      </c>
      <c r="AK1769" s="312">
        <f t="shared" si="294"/>
        <v>0</v>
      </c>
      <c r="AL1769" s="312">
        <f t="shared" si="295"/>
        <v>0</v>
      </c>
      <c r="AM1769" s="312">
        <f t="shared" si="296"/>
        <v>0</v>
      </c>
      <c r="AN1769" s="312">
        <f t="shared" si="297"/>
        <v>1</v>
      </c>
    </row>
    <row r="1770" spans="1:40" ht="15.75" hidden="1">
      <c r="A1770" s="293" t="s">
        <v>12</v>
      </c>
      <c r="B1770" s="293" t="s">
        <v>42</v>
      </c>
      <c r="C1770" s="293">
        <v>500071</v>
      </c>
      <c r="D1770" s="294" t="s">
        <v>3170</v>
      </c>
      <c r="E1770" s="294" t="s">
        <v>15</v>
      </c>
      <c r="F1770" s="293">
        <v>2</v>
      </c>
      <c r="G1770" s="295"/>
      <c r="H1770" s="295">
        <v>1</v>
      </c>
      <c r="I1770" s="295"/>
      <c r="J1770" s="297"/>
      <c r="K1770" s="297"/>
      <c r="L1770" s="297"/>
      <c r="M1770" s="306"/>
      <c r="N1770" s="297">
        <v>872096.39</v>
      </c>
      <c r="O1770" s="298" t="s">
        <v>1901</v>
      </c>
      <c r="P1770" s="298">
        <v>3</v>
      </c>
      <c r="Q1770" s="310" t="s">
        <v>2378</v>
      </c>
      <c r="R1770" s="381">
        <v>0.8</v>
      </c>
      <c r="S1770" s="381">
        <v>1</v>
      </c>
      <c r="T1770" s="311"/>
      <c r="U1770" s="311"/>
      <c r="V1770" s="311"/>
      <c r="W1770" s="311"/>
      <c r="X1770" s="311"/>
      <c r="Y1770" s="311"/>
      <c r="Z1770" s="311"/>
      <c r="AA1770" s="311"/>
      <c r="AB1770" s="311"/>
      <c r="AC1770" s="311"/>
      <c r="AD1770" s="311"/>
      <c r="AE1770" s="312">
        <f t="shared" si="288"/>
        <v>0</v>
      </c>
      <c r="AF1770" s="312">
        <f t="shared" si="289"/>
        <v>0</v>
      </c>
      <c r="AG1770" s="312">
        <f t="shared" si="290"/>
        <v>0</v>
      </c>
      <c r="AH1770" s="312">
        <f t="shared" si="291"/>
        <v>0</v>
      </c>
      <c r="AI1770" s="312">
        <f t="shared" si="292"/>
        <v>1</v>
      </c>
      <c r="AJ1770" s="312">
        <f t="shared" si="293"/>
        <v>0</v>
      </c>
      <c r="AK1770" s="312">
        <f t="shared" si="294"/>
        <v>0</v>
      </c>
      <c r="AL1770" s="312">
        <f t="shared" si="295"/>
        <v>0</v>
      </c>
      <c r="AM1770" s="312">
        <f t="shared" si="296"/>
        <v>0</v>
      </c>
      <c r="AN1770" s="312">
        <f t="shared" si="297"/>
        <v>1</v>
      </c>
    </row>
    <row r="1771" spans="1:40" ht="15.75" hidden="1">
      <c r="A1771" s="293" t="s">
        <v>12</v>
      </c>
      <c r="B1771" s="293" t="s">
        <v>42</v>
      </c>
      <c r="C1771" s="293">
        <v>103580</v>
      </c>
      <c r="D1771" s="294" t="s">
        <v>3171</v>
      </c>
      <c r="E1771" s="294" t="s">
        <v>3172</v>
      </c>
      <c r="F1771" s="293">
        <v>2</v>
      </c>
      <c r="G1771" s="295"/>
      <c r="H1771" s="295">
        <v>1</v>
      </c>
      <c r="I1771" s="295"/>
      <c r="J1771" s="297"/>
      <c r="K1771" s="297"/>
      <c r="L1771" s="297"/>
      <c r="M1771" s="306"/>
      <c r="N1771" s="297">
        <v>1860295.48</v>
      </c>
      <c r="O1771" s="298" t="s">
        <v>1901</v>
      </c>
      <c r="P1771" s="298">
        <v>3</v>
      </c>
      <c r="Q1771" s="310" t="s">
        <v>2378</v>
      </c>
      <c r="R1771" s="381">
        <v>0.8</v>
      </c>
      <c r="S1771" s="381">
        <v>1</v>
      </c>
      <c r="T1771" s="311"/>
      <c r="U1771" s="311"/>
      <c r="V1771" s="311"/>
      <c r="W1771" s="311"/>
      <c r="X1771" s="311"/>
      <c r="Y1771" s="311"/>
      <c r="Z1771" s="311"/>
      <c r="AA1771" s="311"/>
      <c r="AB1771" s="311"/>
      <c r="AC1771" s="311"/>
      <c r="AD1771" s="311"/>
      <c r="AE1771" s="312">
        <f t="shared" si="288"/>
        <v>0</v>
      </c>
      <c r="AF1771" s="312">
        <f t="shared" si="289"/>
        <v>0</v>
      </c>
      <c r="AG1771" s="312">
        <f t="shared" si="290"/>
        <v>0</v>
      </c>
      <c r="AH1771" s="312">
        <f t="shared" si="291"/>
        <v>0</v>
      </c>
      <c r="AI1771" s="312">
        <f t="shared" si="292"/>
        <v>1</v>
      </c>
      <c r="AJ1771" s="312">
        <f t="shared" si="293"/>
        <v>0</v>
      </c>
      <c r="AK1771" s="312">
        <f t="shared" si="294"/>
        <v>0</v>
      </c>
      <c r="AL1771" s="312">
        <f t="shared" si="295"/>
        <v>0</v>
      </c>
      <c r="AM1771" s="312">
        <f t="shared" si="296"/>
        <v>0</v>
      </c>
      <c r="AN1771" s="312">
        <f t="shared" si="297"/>
        <v>1</v>
      </c>
    </row>
    <row r="1772" spans="1:40" ht="15.75" hidden="1">
      <c r="A1772" s="293" t="s">
        <v>12</v>
      </c>
      <c r="B1772" s="293" t="s">
        <v>42</v>
      </c>
      <c r="C1772" s="293">
        <v>500068</v>
      </c>
      <c r="D1772" s="294" t="s">
        <v>3173</v>
      </c>
      <c r="E1772" s="294" t="s">
        <v>3172</v>
      </c>
      <c r="F1772" s="293">
        <v>2</v>
      </c>
      <c r="G1772" s="295"/>
      <c r="H1772" s="295">
        <v>1</v>
      </c>
      <c r="I1772" s="295"/>
      <c r="J1772" s="297"/>
      <c r="K1772" s="297"/>
      <c r="L1772" s="297"/>
      <c r="M1772" s="306"/>
      <c r="N1772" s="297">
        <v>1736088.03</v>
      </c>
      <c r="O1772" s="298" t="s">
        <v>1901</v>
      </c>
      <c r="P1772" s="298">
        <v>3</v>
      </c>
      <c r="Q1772" s="310" t="s">
        <v>2204</v>
      </c>
      <c r="R1772" s="381">
        <v>0.8</v>
      </c>
      <c r="S1772" s="381">
        <v>1</v>
      </c>
      <c r="T1772" s="311"/>
      <c r="U1772" s="311"/>
      <c r="V1772" s="311"/>
      <c r="W1772" s="311"/>
      <c r="X1772" s="311"/>
      <c r="Y1772" s="311"/>
      <c r="Z1772" s="311"/>
      <c r="AA1772" s="311"/>
      <c r="AB1772" s="311"/>
      <c r="AC1772" s="311"/>
      <c r="AD1772" s="311"/>
      <c r="AE1772" s="312">
        <f t="shared" si="288"/>
        <v>0</v>
      </c>
      <c r="AF1772" s="312">
        <f t="shared" si="289"/>
        <v>0</v>
      </c>
      <c r="AG1772" s="312">
        <f t="shared" si="290"/>
        <v>0</v>
      </c>
      <c r="AH1772" s="312">
        <f t="shared" si="291"/>
        <v>1</v>
      </c>
      <c r="AI1772" s="312">
        <f t="shared" si="292"/>
        <v>0</v>
      </c>
      <c r="AJ1772" s="312">
        <f t="shared" si="293"/>
        <v>0</v>
      </c>
      <c r="AK1772" s="312">
        <f t="shared" si="294"/>
        <v>0</v>
      </c>
      <c r="AL1772" s="312">
        <f t="shared" si="295"/>
        <v>0</v>
      </c>
      <c r="AM1772" s="312">
        <f t="shared" si="296"/>
        <v>1</v>
      </c>
      <c r="AN1772" s="312">
        <f t="shared" si="297"/>
        <v>0</v>
      </c>
    </row>
    <row r="1773" spans="1:40" ht="15.75" hidden="1">
      <c r="A1773" s="293" t="s">
        <v>12</v>
      </c>
      <c r="B1773" s="293" t="s">
        <v>42</v>
      </c>
      <c r="C1773" s="293">
        <v>500086</v>
      </c>
      <c r="D1773" s="294" t="s">
        <v>3174</v>
      </c>
      <c r="E1773" s="294" t="s">
        <v>3175</v>
      </c>
      <c r="F1773" s="293">
        <v>2</v>
      </c>
      <c r="G1773" s="295"/>
      <c r="H1773" s="295">
        <v>1</v>
      </c>
      <c r="I1773" s="295"/>
      <c r="J1773" s="297"/>
      <c r="K1773" s="297"/>
      <c r="L1773" s="297"/>
      <c r="M1773" s="306"/>
      <c r="N1773" s="297">
        <v>964475.61</v>
      </c>
      <c r="O1773" s="298" t="s">
        <v>1901</v>
      </c>
      <c r="P1773" s="298">
        <v>3</v>
      </c>
      <c r="Q1773" s="310" t="s">
        <v>2378</v>
      </c>
      <c r="R1773" s="381">
        <v>0.8</v>
      </c>
      <c r="S1773" s="381">
        <v>1</v>
      </c>
      <c r="T1773" s="311"/>
      <c r="U1773" s="311"/>
      <c r="V1773" s="311"/>
      <c r="W1773" s="311"/>
      <c r="X1773" s="311"/>
      <c r="Y1773" s="311"/>
      <c r="Z1773" s="311"/>
      <c r="AA1773" s="311"/>
      <c r="AB1773" s="311"/>
      <c r="AC1773" s="311"/>
      <c r="AD1773" s="311"/>
      <c r="AE1773" s="312">
        <f t="shared" si="288"/>
        <v>0</v>
      </c>
      <c r="AF1773" s="312">
        <f t="shared" si="289"/>
        <v>0</v>
      </c>
      <c r="AG1773" s="312">
        <f t="shared" si="290"/>
        <v>0</v>
      </c>
      <c r="AH1773" s="312">
        <f t="shared" si="291"/>
        <v>0</v>
      </c>
      <c r="AI1773" s="312">
        <f t="shared" si="292"/>
        <v>1</v>
      </c>
      <c r="AJ1773" s="312">
        <f t="shared" si="293"/>
        <v>0</v>
      </c>
      <c r="AK1773" s="312">
        <f t="shared" si="294"/>
        <v>0</v>
      </c>
      <c r="AL1773" s="312">
        <f t="shared" si="295"/>
        <v>0</v>
      </c>
      <c r="AM1773" s="312">
        <f t="shared" si="296"/>
        <v>0</v>
      </c>
      <c r="AN1773" s="312">
        <f t="shared" si="297"/>
        <v>1</v>
      </c>
    </row>
    <row r="1774" spans="1:40" ht="15.75" hidden="1">
      <c r="A1774" s="293" t="s">
        <v>12</v>
      </c>
      <c r="B1774" s="293" t="s">
        <v>42</v>
      </c>
      <c r="C1774" s="293">
        <v>300593</v>
      </c>
      <c r="D1774" s="294" t="s">
        <v>3176</v>
      </c>
      <c r="E1774" s="294" t="s">
        <v>3175</v>
      </c>
      <c r="F1774" s="293">
        <v>2</v>
      </c>
      <c r="G1774" s="295"/>
      <c r="H1774" s="295">
        <v>1</v>
      </c>
      <c r="I1774" s="295"/>
      <c r="J1774" s="297"/>
      <c r="K1774" s="297"/>
      <c r="L1774" s="297"/>
      <c r="M1774" s="306"/>
      <c r="N1774" s="297">
        <v>430415.85</v>
      </c>
      <c r="O1774" s="298" t="s">
        <v>1901</v>
      </c>
      <c r="P1774" s="298">
        <v>3</v>
      </c>
      <c r="Q1774" s="310" t="s">
        <v>2378</v>
      </c>
      <c r="R1774" s="381">
        <v>1</v>
      </c>
      <c r="S1774" s="381">
        <v>1</v>
      </c>
      <c r="T1774" s="311"/>
      <c r="U1774" s="311"/>
      <c r="V1774" s="311"/>
      <c r="W1774" s="311"/>
      <c r="X1774" s="311"/>
      <c r="Y1774" s="311"/>
      <c r="Z1774" s="311"/>
      <c r="AA1774" s="311"/>
      <c r="AB1774" s="311"/>
      <c r="AC1774" s="311"/>
      <c r="AD1774" s="311"/>
      <c r="AE1774" s="312">
        <f t="shared" si="288"/>
        <v>0</v>
      </c>
      <c r="AF1774" s="312">
        <f t="shared" si="289"/>
        <v>0</v>
      </c>
      <c r="AG1774" s="312">
        <f t="shared" si="290"/>
        <v>0</v>
      </c>
      <c r="AH1774" s="312">
        <f t="shared" si="291"/>
        <v>0</v>
      </c>
      <c r="AI1774" s="312">
        <f t="shared" si="292"/>
        <v>1</v>
      </c>
      <c r="AJ1774" s="312">
        <f t="shared" si="293"/>
        <v>0</v>
      </c>
      <c r="AK1774" s="312">
        <f t="shared" si="294"/>
        <v>0</v>
      </c>
      <c r="AL1774" s="312">
        <f t="shared" si="295"/>
        <v>0</v>
      </c>
      <c r="AM1774" s="312">
        <f t="shared" si="296"/>
        <v>0</v>
      </c>
      <c r="AN1774" s="312">
        <f t="shared" si="297"/>
        <v>1</v>
      </c>
    </row>
    <row r="1775" spans="1:40" ht="15.75" hidden="1">
      <c r="A1775" s="293" t="s">
        <v>12</v>
      </c>
      <c r="B1775" s="293" t="s">
        <v>42</v>
      </c>
      <c r="C1775" s="293">
        <v>500020</v>
      </c>
      <c r="D1775" s="294" t="s">
        <v>3177</v>
      </c>
      <c r="E1775" s="294" t="s">
        <v>46</v>
      </c>
      <c r="F1775" s="293">
        <v>3</v>
      </c>
      <c r="G1775" s="295"/>
      <c r="H1775" s="295">
        <v>1</v>
      </c>
      <c r="I1775" s="295"/>
      <c r="J1775" s="297"/>
      <c r="K1775" s="297"/>
      <c r="L1775" s="297"/>
      <c r="M1775" s="306"/>
      <c r="N1775" s="297">
        <v>876175.06</v>
      </c>
      <c r="O1775" s="298" t="s">
        <v>1901</v>
      </c>
      <c r="P1775" s="298">
        <v>3</v>
      </c>
      <c r="Q1775" s="310" t="s">
        <v>2378</v>
      </c>
      <c r="R1775" s="381">
        <v>1</v>
      </c>
      <c r="S1775" s="381">
        <v>1</v>
      </c>
      <c r="T1775" s="311"/>
      <c r="U1775" s="311"/>
      <c r="V1775" s="311"/>
      <c r="W1775" s="311"/>
      <c r="X1775" s="311"/>
      <c r="Y1775" s="311"/>
      <c r="Z1775" s="311"/>
      <c r="AA1775" s="311"/>
      <c r="AB1775" s="311"/>
      <c r="AC1775" s="311"/>
      <c r="AD1775" s="311"/>
      <c r="AE1775" s="312">
        <f t="shared" si="288"/>
        <v>0</v>
      </c>
      <c r="AF1775" s="312">
        <f t="shared" si="289"/>
        <v>0</v>
      </c>
      <c r="AG1775" s="312">
        <f t="shared" si="290"/>
        <v>0</v>
      </c>
      <c r="AH1775" s="312">
        <f t="shared" si="291"/>
        <v>0</v>
      </c>
      <c r="AI1775" s="312">
        <f t="shared" si="292"/>
        <v>1</v>
      </c>
      <c r="AJ1775" s="312">
        <f t="shared" si="293"/>
        <v>0</v>
      </c>
      <c r="AK1775" s="312">
        <f t="shared" si="294"/>
        <v>0</v>
      </c>
      <c r="AL1775" s="312">
        <f t="shared" si="295"/>
        <v>0</v>
      </c>
      <c r="AM1775" s="312">
        <f t="shared" si="296"/>
        <v>0</v>
      </c>
      <c r="AN1775" s="312">
        <f t="shared" si="297"/>
        <v>1</v>
      </c>
    </row>
    <row r="1776" spans="1:40" ht="15.75" hidden="1">
      <c r="A1776" s="293" t="s">
        <v>12</v>
      </c>
      <c r="B1776" s="293" t="s">
        <v>42</v>
      </c>
      <c r="C1776" s="293">
        <v>103624</v>
      </c>
      <c r="D1776" s="294" t="s">
        <v>3178</v>
      </c>
      <c r="E1776" s="294" t="s">
        <v>48</v>
      </c>
      <c r="F1776" s="293">
        <v>3</v>
      </c>
      <c r="G1776" s="295"/>
      <c r="H1776" s="295">
        <v>1</v>
      </c>
      <c r="I1776" s="295"/>
      <c r="J1776" s="297"/>
      <c r="K1776" s="297"/>
      <c r="L1776" s="297"/>
      <c r="M1776" s="306"/>
      <c r="N1776" s="297">
        <v>974739.09</v>
      </c>
      <c r="O1776" s="298" t="s">
        <v>1901</v>
      </c>
      <c r="P1776" s="298">
        <v>3</v>
      </c>
      <c r="Q1776" s="310" t="s">
        <v>2378</v>
      </c>
      <c r="R1776" s="381">
        <v>1</v>
      </c>
      <c r="S1776" s="381">
        <v>1</v>
      </c>
      <c r="T1776" s="311"/>
      <c r="U1776" s="311"/>
      <c r="V1776" s="311"/>
      <c r="W1776" s="311"/>
      <c r="X1776" s="311"/>
      <c r="Y1776" s="311"/>
      <c r="Z1776" s="311"/>
      <c r="AA1776" s="311"/>
      <c r="AB1776" s="311"/>
      <c r="AC1776" s="311"/>
      <c r="AD1776" s="311"/>
      <c r="AE1776" s="312">
        <f t="shared" si="288"/>
        <v>0</v>
      </c>
      <c r="AF1776" s="312">
        <f t="shared" si="289"/>
        <v>0</v>
      </c>
      <c r="AG1776" s="312">
        <f t="shared" si="290"/>
        <v>0</v>
      </c>
      <c r="AH1776" s="312">
        <f t="shared" si="291"/>
        <v>0</v>
      </c>
      <c r="AI1776" s="312">
        <f t="shared" si="292"/>
        <v>1</v>
      </c>
      <c r="AJ1776" s="312">
        <f t="shared" si="293"/>
        <v>0</v>
      </c>
      <c r="AK1776" s="312">
        <f t="shared" si="294"/>
        <v>0</v>
      </c>
      <c r="AL1776" s="312">
        <f t="shared" si="295"/>
        <v>0</v>
      </c>
      <c r="AM1776" s="312">
        <f t="shared" si="296"/>
        <v>0</v>
      </c>
      <c r="AN1776" s="312">
        <f t="shared" si="297"/>
        <v>1</v>
      </c>
    </row>
    <row r="1777" spans="1:42" ht="15.75" hidden="1">
      <c r="A1777" s="293" t="s">
        <v>12</v>
      </c>
      <c r="B1777" s="293" t="s">
        <v>42</v>
      </c>
      <c r="C1777" s="293">
        <v>103600</v>
      </c>
      <c r="D1777" s="294" t="s">
        <v>3179</v>
      </c>
      <c r="E1777" s="294" t="s">
        <v>67</v>
      </c>
      <c r="F1777" s="293">
        <v>4</v>
      </c>
      <c r="G1777" s="295"/>
      <c r="H1777" s="295">
        <v>1</v>
      </c>
      <c r="I1777" s="295"/>
      <c r="J1777" s="297"/>
      <c r="K1777" s="297"/>
      <c r="L1777" s="297"/>
      <c r="M1777" s="306"/>
      <c r="N1777" s="297">
        <v>939585.17</v>
      </c>
      <c r="O1777" s="298" t="s">
        <v>1901</v>
      </c>
      <c r="P1777" s="298">
        <v>3</v>
      </c>
      <c r="Q1777" s="310" t="s">
        <v>2378</v>
      </c>
      <c r="R1777" s="381">
        <v>1</v>
      </c>
      <c r="S1777" s="381">
        <v>1</v>
      </c>
      <c r="T1777" s="311"/>
      <c r="U1777" s="311"/>
      <c r="V1777" s="311"/>
      <c r="W1777" s="311"/>
      <c r="X1777" s="311"/>
      <c r="Y1777" s="311"/>
      <c r="Z1777" s="311"/>
      <c r="AA1777" s="311"/>
      <c r="AB1777" s="311"/>
      <c r="AC1777" s="311"/>
      <c r="AD1777" s="311"/>
      <c r="AE1777" s="312">
        <f t="shared" si="288"/>
        <v>0</v>
      </c>
      <c r="AF1777" s="312">
        <f t="shared" si="289"/>
        <v>0</v>
      </c>
      <c r="AG1777" s="312">
        <f t="shared" si="290"/>
        <v>0</v>
      </c>
      <c r="AH1777" s="312">
        <f t="shared" si="291"/>
        <v>0</v>
      </c>
      <c r="AI1777" s="312">
        <f t="shared" si="292"/>
        <v>1</v>
      </c>
      <c r="AJ1777" s="312">
        <f t="shared" si="293"/>
        <v>0</v>
      </c>
      <c r="AK1777" s="312">
        <f t="shared" si="294"/>
        <v>0</v>
      </c>
      <c r="AL1777" s="312">
        <f t="shared" si="295"/>
        <v>0</v>
      </c>
      <c r="AM1777" s="312">
        <f t="shared" si="296"/>
        <v>0</v>
      </c>
      <c r="AN1777" s="312">
        <f t="shared" si="297"/>
        <v>1</v>
      </c>
    </row>
    <row r="1778" spans="1:42" ht="15.75" hidden="1">
      <c r="A1778" s="293" t="s">
        <v>1207</v>
      </c>
      <c r="B1778" s="293" t="s">
        <v>2508</v>
      </c>
      <c r="C1778" s="293">
        <v>300742</v>
      </c>
      <c r="D1778" s="294" t="s">
        <v>3180</v>
      </c>
      <c r="E1778" s="294" t="s">
        <v>2514</v>
      </c>
      <c r="F1778" s="293">
        <v>2</v>
      </c>
      <c r="G1778" s="293"/>
      <c r="H1778" s="295">
        <v>1</v>
      </c>
      <c r="I1778" s="293"/>
      <c r="J1778" s="293"/>
      <c r="K1778" s="293"/>
      <c r="L1778" s="293"/>
      <c r="M1778" s="306"/>
      <c r="N1778" s="297">
        <v>6709671.3899999997</v>
      </c>
      <c r="O1778" s="298" t="s">
        <v>1901</v>
      </c>
      <c r="P1778" s="298">
        <v>3</v>
      </c>
      <c r="Q1778" s="310" t="s">
        <v>2131</v>
      </c>
      <c r="R1778" s="123">
        <v>1</v>
      </c>
      <c r="S1778" s="347">
        <v>1</v>
      </c>
      <c r="T1778" s="311"/>
      <c r="U1778" s="311"/>
      <c r="V1778" s="311"/>
      <c r="W1778" s="311"/>
      <c r="X1778" s="311"/>
      <c r="Y1778" s="311"/>
      <c r="Z1778" s="311"/>
      <c r="AA1778" s="311"/>
      <c r="AB1778" s="311"/>
      <c r="AC1778" s="311"/>
      <c r="AD1778" s="311"/>
      <c r="AE1778" s="312">
        <f t="shared" si="288"/>
        <v>0</v>
      </c>
      <c r="AF1778" s="312">
        <f t="shared" si="289"/>
        <v>0</v>
      </c>
      <c r="AG1778" s="312">
        <f t="shared" si="290"/>
        <v>0</v>
      </c>
      <c r="AH1778" s="312">
        <f t="shared" si="291"/>
        <v>0</v>
      </c>
      <c r="AI1778" s="312">
        <f t="shared" si="292"/>
        <v>1</v>
      </c>
      <c r="AJ1778" s="312">
        <f t="shared" si="293"/>
        <v>0</v>
      </c>
      <c r="AK1778" s="312">
        <f t="shared" si="294"/>
        <v>0</v>
      </c>
      <c r="AL1778" s="312">
        <f t="shared" si="295"/>
        <v>0</v>
      </c>
      <c r="AM1778" s="312">
        <f t="shared" si="296"/>
        <v>0</v>
      </c>
      <c r="AN1778" s="312">
        <f t="shared" si="297"/>
        <v>1</v>
      </c>
      <c r="AP1778" s="359" t="s">
        <v>3548</v>
      </c>
    </row>
    <row r="1779" spans="1:42" ht="15.75" hidden="1">
      <c r="A1779" s="298" t="s">
        <v>1207</v>
      </c>
      <c r="B1779" s="298" t="s">
        <v>1233</v>
      </c>
      <c r="C1779" s="298">
        <v>281503</v>
      </c>
      <c r="D1779" s="299" t="s">
        <v>3181</v>
      </c>
      <c r="E1779" s="299" t="s">
        <v>1248</v>
      </c>
      <c r="F1779" s="303">
        <v>2</v>
      </c>
      <c r="G1779" s="303"/>
      <c r="H1779" s="300">
        <v>1</v>
      </c>
      <c r="I1779" s="300"/>
      <c r="J1779" s="304"/>
      <c r="K1779" s="304"/>
      <c r="L1779" s="304"/>
      <c r="M1779" s="306"/>
      <c r="N1779" s="302">
        <v>1790672.54</v>
      </c>
      <c r="O1779" s="298" t="s">
        <v>1901</v>
      </c>
      <c r="P1779" s="298">
        <v>3</v>
      </c>
      <c r="Q1779" s="310" t="s">
        <v>2131</v>
      </c>
      <c r="R1779" s="123">
        <v>1</v>
      </c>
      <c r="S1779" s="347">
        <v>1</v>
      </c>
      <c r="T1779" s="311"/>
      <c r="U1779" s="311"/>
      <c r="V1779" s="311"/>
      <c r="W1779" s="311"/>
      <c r="X1779" s="311"/>
      <c r="Y1779" s="311"/>
      <c r="Z1779" s="311"/>
      <c r="AA1779" s="311"/>
      <c r="AB1779" s="311"/>
      <c r="AC1779" s="311"/>
      <c r="AD1779" s="311"/>
      <c r="AE1779" s="312">
        <f t="shared" si="288"/>
        <v>0</v>
      </c>
      <c r="AF1779" s="312">
        <f t="shared" si="289"/>
        <v>0</v>
      </c>
      <c r="AG1779" s="312">
        <f t="shared" si="290"/>
        <v>0</v>
      </c>
      <c r="AH1779" s="312">
        <f t="shared" si="291"/>
        <v>0</v>
      </c>
      <c r="AI1779" s="312">
        <f t="shared" si="292"/>
        <v>1</v>
      </c>
      <c r="AJ1779" s="312">
        <f t="shared" si="293"/>
        <v>0</v>
      </c>
      <c r="AK1779" s="312">
        <f t="shared" si="294"/>
        <v>0</v>
      </c>
      <c r="AL1779" s="312">
        <f t="shared" si="295"/>
        <v>0</v>
      </c>
      <c r="AM1779" s="312">
        <f t="shared" si="296"/>
        <v>0</v>
      </c>
      <c r="AN1779" s="312">
        <f t="shared" si="297"/>
        <v>1</v>
      </c>
      <c r="AP1779" s="359" t="s">
        <v>3548</v>
      </c>
    </row>
    <row r="1780" spans="1:42" ht="15.75" hidden="1">
      <c r="A1780" s="298" t="s">
        <v>1207</v>
      </c>
      <c r="B1780" s="298" t="s">
        <v>1233</v>
      </c>
      <c r="C1780" s="298">
        <v>101788</v>
      </c>
      <c r="D1780" s="299" t="s">
        <v>3182</v>
      </c>
      <c r="E1780" s="299" t="s">
        <v>1248</v>
      </c>
      <c r="F1780" s="303">
        <v>2</v>
      </c>
      <c r="G1780" s="303"/>
      <c r="H1780" s="300">
        <v>1</v>
      </c>
      <c r="I1780" s="300"/>
      <c r="J1780" s="304"/>
      <c r="K1780" s="304"/>
      <c r="L1780" s="304"/>
      <c r="M1780" s="306"/>
      <c r="N1780" s="302">
        <v>1963474.05</v>
      </c>
      <c r="O1780" s="298" t="s">
        <v>1901</v>
      </c>
      <c r="P1780" s="298">
        <v>3</v>
      </c>
      <c r="Q1780" s="310" t="s">
        <v>2131</v>
      </c>
      <c r="R1780" s="123">
        <v>1</v>
      </c>
      <c r="S1780" s="347">
        <v>1</v>
      </c>
      <c r="T1780" s="311"/>
      <c r="U1780" s="311"/>
      <c r="V1780" s="311"/>
      <c r="W1780" s="311"/>
      <c r="X1780" s="311"/>
      <c r="Y1780" s="311"/>
      <c r="Z1780" s="311"/>
      <c r="AA1780" s="311"/>
      <c r="AB1780" s="311"/>
      <c r="AC1780" s="311"/>
      <c r="AD1780" s="311"/>
      <c r="AE1780" s="312">
        <f t="shared" si="288"/>
        <v>0</v>
      </c>
      <c r="AF1780" s="312">
        <f t="shared" si="289"/>
        <v>0</v>
      </c>
      <c r="AG1780" s="312">
        <f t="shared" si="290"/>
        <v>0</v>
      </c>
      <c r="AH1780" s="312">
        <f t="shared" si="291"/>
        <v>0</v>
      </c>
      <c r="AI1780" s="312">
        <f t="shared" si="292"/>
        <v>1</v>
      </c>
      <c r="AJ1780" s="312">
        <f t="shared" si="293"/>
        <v>0</v>
      </c>
      <c r="AK1780" s="312">
        <f t="shared" si="294"/>
        <v>0</v>
      </c>
      <c r="AL1780" s="312">
        <f t="shared" si="295"/>
        <v>0</v>
      </c>
      <c r="AM1780" s="312">
        <f t="shared" si="296"/>
        <v>0</v>
      </c>
      <c r="AN1780" s="312">
        <f t="shared" si="297"/>
        <v>1</v>
      </c>
      <c r="AP1780" s="359" t="s">
        <v>3548</v>
      </c>
    </row>
    <row r="1781" spans="1:42" ht="15.75" hidden="1">
      <c r="A1781" s="298" t="s">
        <v>1207</v>
      </c>
      <c r="B1781" s="298" t="s">
        <v>1233</v>
      </c>
      <c r="C1781" s="298">
        <v>281505</v>
      </c>
      <c r="D1781" s="299" t="s">
        <v>3183</v>
      </c>
      <c r="E1781" s="299" t="s">
        <v>1248</v>
      </c>
      <c r="F1781" s="303">
        <v>2</v>
      </c>
      <c r="G1781" s="303"/>
      <c r="H1781" s="300">
        <v>1</v>
      </c>
      <c r="I1781" s="300"/>
      <c r="J1781" s="304"/>
      <c r="K1781" s="304"/>
      <c r="L1781" s="304"/>
      <c r="M1781" s="306"/>
      <c r="N1781" s="302">
        <v>1979019.54</v>
      </c>
      <c r="O1781" s="298" t="s">
        <v>1901</v>
      </c>
      <c r="P1781" s="298">
        <v>3</v>
      </c>
      <c r="Q1781" s="310" t="s">
        <v>2131</v>
      </c>
      <c r="R1781" s="123">
        <v>1</v>
      </c>
      <c r="S1781" s="347">
        <v>1</v>
      </c>
      <c r="T1781" s="311"/>
      <c r="U1781" s="311"/>
      <c r="V1781" s="311"/>
      <c r="W1781" s="311"/>
      <c r="X1781" s="311"/>
      <c r="Y1781" s="311"/>
      <c r="Z1781" s="311"/>
      <c r="AA1781" s="311"/>
      <c r="AB1781" s="311"/>
      <c r="AC1781" s="311"/>
      <c r="AD1781" s="311"/>
      <c r="AE1781" s="312">
        <f t="shared" si="288"/>
        <v>0</v>
      </c>
      <c r="AF1781" s="312">
        <f t="shared" si="289"/>
        <v>0</v>
      </c>
      <c r="AG1781" s="312">
        <f t="shared" si="290"/>
        <v>0</v>
      </c>
      <c r="AH1781" s="312">
        <f t="shared" si="291"/>
        <v>0</v>
      </c>
      <c r="AI1781" s="312">
        <f t="shared" si="292"/>
        <v>1</v>
      </c>
      <c r="AJ1781" s="312">
        <f t="shared" si="293"/>
        <v>0</v>
      </c>
      <c r="AK1781" s="312">
        <f t="shared" si="294"/>
        <v>0</v>
      </c>
      <c r="AL1781" s="312">
        <f t="shared" si="295"/>
        <v>0</v>
      </c>
      <c r="AM1781" s="312">
        <f t="shared" si="296"/>
        <v>0</v>
      </c>
      <c r="AN1781" s="312">
        <f t="shared" si="297"/>
        <v>1</v>
      </c>
      <c r="AP1781" s="359" t="s">
        <v>3548</v>
      </c>
    </row>
    <row r="1782" spans="1:42" ht="15.75" hidden="1">
      <c r="A1782" s="298" t="s">
        <v>1207</v>
      </c>
      <c r="B1782" s="298" t="s">
        <v>1233</v>
      </c>
      <c r="C1782" s="298">
        <v>106891</v>
      </c>
      <c r="D1782" s="299" t="s">
        <v>3184</v>
      </c>
      <c r="E1782" s="299" t="s">
        <v>1259</v>
      </c>
      <c r="F1782" s="303">
        <v>2</v>
      </c>
      <c r="G1782" s="303"/>
      <c r="H1782" s="300">
        <v>1</v>
      </c>
      <c r="I1782" s="300"/>
      <c r="J1782" s="304"/>
      <c r="K1782" s="304"/>
      <c r="L1782" s="304"/>
      <c r="M1782" s="306"/>
      <c r="N1782" s="302">
        <v>432186.19</v>
      </c>
      <c r="O1782" s="298" t="s">
        <v>1901</v>
      </c>
      <c r="P1782" s="298">
        <v>3</v>
      </c>
      <c r="Q1782" s="310" t="s">
        <v>2131</v>
      </c>
      <c r="R1782" s="123">
        <v>1</v>
      </c>
      <c r="S1782" s="347">
        <v>1</v>
      </c>
      <c r="T1782" s="311"/>
      <c r="U1782" s="311"/>
      <c r="V1782" s="311"/>
      <c r="W1782" s="311"/>
      <c r="X1782" s="311"/>
      <c r="Y1782" s="311"/>
      <c r="Z1782" s="311"/>
      <c r="AA1782" s="311"/>
      <c r="AB1782" s="311"/>
      <c r="AC1782" s="311"/>
      <c r="AD1782" s="311"/>
      <c r="AE1782" s="312">
        <f t="shared" si="288"/>
        <v>0</v>
      </c>
      <c r="AF1782" s="312">
        <f t="shared" si="289"/>
        <v>0</v>
      </c>
      <c r="AG1782" s="312">
        <f t="shared" si="290"/>
        <v>0</v>
      </c>
      <c r="AH1782" s="312">
        <f t="shared" si="291"/>
        <v>0</v>
      </c>
      <c r="AI1782" s="312">
        <f t="shared" si="292"/>
        <v>1</v>
      </c>
      <c r="AJ1782" s="312">
        <f t="shared" si="293"/>
        <v>0</v>
      </c>
      <c r="AK1782" s="312">
        <f t="shared" si="294"/>
        <v>0</v>
      </c>
      <c r="AL1782" s="312">
        <f t="shared" si="295"/>
        <v>0</v>
      </c>
      <c r="AM1782" s="312">
        <f t="shared" si="296"/>
        <v>0</v>
      </c>
      <c r="AN1782" s="312">
        <f t="shared" si="297"/>
        <v>1</v>
      </c>
      <c r="AP1782" s="359" t="s">
        <v>3548</v>
      </c>
    </row>
    <row r="1783" spans="1:42" ht="15.75" hidden="1">
      <c r="A1783" s="298" t="s">
        <v>1207</v>
      </c>
      <c r="B1783" s="298" t="s">
        <v>1233</v>
      </c>
      <c r="C1783" s="298">
        <v>301007</v>
      </c>
      <c r="D1783" s="299" t="s">
        <v>3185</v>
      </c>
      <c r="E1783" s="299" t="s">
        <v>1259</v>
      </c>
      <c r="F1783" s="303">
        <v>2</v>
      </c>
      <c r="G1783" s="303"/>
      <c r="H1783" s="300">
        <v>1</v>
      </c>
      <c r="I1783" s="300"/>
      <c r="J1783" s="304"/>
      <c r="K1783" s="304"/>
      <c r="L1783" s="304"/>
      <c r="M1783" s="306"/>
      <c r="N1783" s="302">
        <v>524075.44</v>
      </c>
      <c r="O1783" s="298" t="s">
        <v>1901</v>
      </c>
      <c r="P1783" s="298">
        <v>3</v>
      </c>
      <c r="Q1783" s="310" t="s">
        <v>2131</v>
      </c>
      <c r="R1783" s="123">
        <v>1</v>
      </c>
      <c r="S1783" s="347">
        <v>1</v>
      </c>
      <c r="T1783" s="311"/>
      <c r="U1783" s="311"/>
      <c r="V1783" s="311"/>
      <c r="W1783" s="311"/>
      <c r="X1783" s="311"/>
      <c r="Y1783" s="311"/>
      <c r="Z1783" s="311"/>
      <c r="AA1783" s="311"/>
      <c r="AB1783" s="311"/>
      <c r="AC1783" s="311"/>
      <c r="AD1783" s="311"/>
      <c r="AE1783" s="312">
        <f t="shared" si="288"/>
        <v>0</v>
      </c>
      <c r="AF1783" s="312">
        <f t="shared" si="289"/>
        <v>0</v>
      </c>
      <c r="AG1783" s="312">
        <f t="shared" si="290"/>
        <v>0</v>
      </c>
      <c r="AH1783" s="312">
        <f t="shared" si="291"/>
        <v>0</v>
      </c>
      <c r="AI1783" s="312">
        <f t="shared" si="292"/>
        <v>1</v>
      </c>
      <c r="AJ1783" s="312">
        <f t="shared" si="293"/>
        <v>0</v>
      </c>
      <c r="AK1783" s="312">
        <f t="shared" si="294"/>
        <v>0</v>
      </c>
      <c r="AL1783" s="312">
        <f t="shared" si="295"/>
        <v>0</v>
      </c>
      <c r="AM1783" s="312">
        <f t="shared" si="296"/>
        <v>0</v>
      </c>
      <c r="AN1783" s="312">
        <f t="shared" si="297"/>
        <v>1</v>
      </c>
      <c r="AP1783" s="359" t="s">
        <v>3548</v>
      </c>
    </row>
    <row r="1784" spans="1:42" ht="15.75" hidden="1">
      <c r="A1784" s="298" t="s">
        <v>1207</v>
      </c>
      <c r="B1784" s="298" t="s">
        <v>1233</v>
      </c>
      <c r="C1784" s="298">
        <v>106884</v>
      </c>
      <c r="D1784" s="299" t="s">
        <v>3186</v>
      </c>
      <c r="E1784" s="299" t="s">
        <v>1259</v>
      </c>
      <c r="F1784" s="303">
        <v>2</v>
      </c>
      <c r="G1784" s="303"/>
      <c r="H1784" s="300">
        <v>1</v>
      </c>
      <c r="I1784" s="300"/>
      <c r="J1784" s="304"/>
      <c r="K1784" s="304"/>
      <c r="L1784" s="304"/>
      <c r="M1784" s="306"/>
      <c r="N1784" s="302">
        <v>502782.07</v>
      </c>
      <c r="O1784" s="298" t="s">
        <v>1901</v>
      </c>
      <c r="P1784" s="298">
        <v>3</v>
      </c>
      <c r="Q1784" s="310" t="s">
        <v>2131</v>
      </c>
      <c r="R1784" s="123">
        <v>1</v>
      </c>
      <c r="S1784" s="347">
        <v>1</v>
      </c>
      <c r="T1784" s="311"/>
      <c r="U1784" s="311"/>
      <c r="V1784" s="311"/>
      <c r="W1784" s="311"/>
      <c r="X1784" s="311"/>
      <c r="Y1784" s="311"/>
      <c r="Z1784" s="311"/>
      <c r="AA1784" s="311"/>
      <c r="AB1784" s="311"/>
      <c r="AC1784" s="311"/>
      <c r="AD1784" s="311"/>
      <c r="AE1784" s="312">
        <f t="shared" si="288"/>
        <v>0</v>
      </c>
      <c r="AF1784" s="312">
        <f t="shared" si="289"/>
        <v>0</v>
      </c>
      <c r="AG1784" s="312">
        <f t="shared" si="290"/>
        <v>0</v>
      </c>
      <c r="AH1784" s="312">
        <f t="shared" si="291"/>
        <v>0</v>
      </c>
      <c r="AI1784" s="312">
        <f t="shared" si="292"/>
        <v>1</v>
      </c>
      <c r="AJ1784" s="312">
        <f t="shared" si="293"/>
        <v>0</v>
      </c>
      <c r="AK1784" s="312">
        <f t="shared" si="294"/>
        <v>0</v>
      </c>
      <c r="AL1784" s="312">
        <f t="shared" si="295"/>
        <v>0</v>
      </c>
      <c r="AM1784" s="312">
        <f t="shared" si="296"/>
        <v>0</v>
      </c>
      <c r="AN1784" s="312">
        <f t="shared" si="297"/>
        <v>1</v>
      </c>
      <c r="AP1784" s="359" t="s">
        <v>3548</v>
      </c>
    </row>
    <row r="1785" spans="1:42" ht="31.5" hidden="1">
      <c r="A1785" s="298" t="s">
        <v>1207</v>
      </c>
      <c r="B1785" s="298" t="s">
        <v>1233</v>
      </c>
      <c r="C1785" s="298">
        <v>307104</v>
      </c>
      <c r="D1785" s="299" t="s">
        <v>3187</v>
      </c>
      <c r="E1785" s="299" t="s">
        <v>1271</v>
      </c>
      <c r="F1785" s="303">
        <v>2</v>
      </c>
      <c r="G1785" s="303"/>
      <c r="H1785" s="300">
        <v>1</v>
      </c>
      <c r="I1785" s="300"/>
      <c r="J1785" s="304"/>
      <c r="K1785" s="304"/>
      <c r="L1785" s="304"/>
      <c r="M1785" s="306"/>
      <c r="N1785" s="302">
        <v>551263.57999999996</v>
      </c>
      <c r="O1785" s="298" t="s">
        <v>1901</v>
      </c>
      <c r="P1785" s="298">
        <v>3</v>
      </c>
      <c r="Q1785" s="310" t="s">
        <v>2131</v>
      </c>
      <c r="R1785" s="123">
        <v>1</v>
      </c>
      <c r="S1785" s="347">
        <v>1</v>
      </c>
      <c r="T1785" s="311"/>
      <c r="U1785" s="311"/>
      <c r="V1785" s="311"/>
      <c r="W1785" s="311"/>
      <c r="X1785" s="311"/>
      <c r="Y1785" s="311"/>
      <c r="Z1785" s="311"/>
      <c r="AA1785" s="311"/>
      <c r="AB1785" s="311"/>
      <c r="AC1785" s="311"/>
      <c r="AD1785" s="311"/>
      <c r="AE1785" s="312">
        <f t="shared" si="288"/>
        <v>0</v>
      </c>
      <c r="AF1785" s="312">
        <f t="shared" si="289"/>
        <v>0</v>
      </c>
      <c r="AG1785" s="312">
        <f t="shared" si="290"/>
        <v>0</v>
      </c>
      <c r="AH1785" s="312">
        <f t="shared" si="291"/>
        <v>0</v>
      </c>
      <c r="AI1785" s="312">
        <f t="shared" si="292"/>
        <v>1</v>
      </c>
      <c r="AJ1785" s="312">
        <f t="shared" si="293"/>
        <v>0</v>
      </c>
      <c r="AK1785" s="312">
        <f t="shared" si="294"/>
        <v>0</v>
      </c>
      <c r="AL1785" s="312">
        <f t="shared" si="295"/>
        <v>0</v>
      </c>
      <c r="AM1785" s="312">
        <f t="shared" si="296"/>
        <v>0</v>
      </c>
      <c r="AN1785" s="312">
        <f t="shared" si="297"/>
        <v>1</v>
      </c>
      <c r="AP1785" s="359" t="s">
        <v>3548</v>
      </c>
    </row>
    <row r="1786" spans="1:42" ht="31.5" hidden="1">
      <c r="A1786" s="298" t="s">
        <v>1207</v>
      </c>
      <c r="B1786" s="298" t="s">
        <v>1233</v>
      </c>
      <c r="C1786" s="298">
        <v>301021</v>
      </c>
      <c r="D1786" s="299" t="s">
        <v>3188</v>
      </c>
      <c r="E1786" s="299" t="s">
        <v>1271</v>
      </c>
      <c r="F1786" s="303">
        <v>2</v>
      </c>
      <c r="G1786" s="303"/>
      <c r="H1786" s="300">
        <v>1</v>
      </c>
      <c r="I1786" s="300"/>
      <c r="J1786" s="304"/>
      <c r="K1786" s="304"/>
      <c r="L1786" s="304"/>
      <c r="M1786" s="306"/>
      <c r="N1786" s="302">
        <v>562157.84</v>
      </c>
      <c r="O1786" s="298" t="s">
        <v>1901</v>
      </c>
      <c r="P1786" s="298">
        <v>3</v>
      </c>
      <c r="Q1786" s="310" t="s">
        <v>2131</v>
      </c>
      <c r="R1786" s="123">
        <v>1</v>
      </c>
      <c r="S1786" s="347">
        <v>1</v>
      </c>
      <c r="T1786" s="311"/>
      <c r="U1786" s="311"/>
      <c r="V1786" s="311"/>
      <c r="W1786" s="311"/>
      <c r="X1786" s="311"/>
      <c r="Y1786" s="311"/>
      <c r="Z1786" s="311"/>
      <c r="AA1786" s="311"/>
      <c r="AB1786" s="311"/>
      <c r="AC1786" s="311"/>
      <c r="AD1786" s="311"/>
      <c r="AE1786" s="312">
        <f t="shared" si="288"/>
        <v>0</v>
      </c>
      <c r="AF1786" s="312">
        <f t="shared" si="289"/>
        <v>0</v>
      </c>
      <c r="AG1786" s="312">
        <f t="shared" si="290"/>
        <v>0</v>
      </c>
      <c r="AH1786" s="312">
        <f t="shared" si="291"/>
        <v>0</v>
      </c>
      <c r="AI1786" s="312">
        <f t="shared" si="292"/>
        <v>1</v>
      </c>
      <c r="AJ1786" s="312">
        <f t="shared" si="293"/>
        <v>0</v>
      </c>
      <c r="AK1786" s="312">
        <f t="shared" si="294"/>
        <v>0</v>
      </c>
      <c r="AL1786" s="312">
        <f t="shared" si="295"/>
        <v>0</v>
      </c>
      <c r="AM1786" s="312">
        <f t="shared" si="296"/>
        <v>0</v>
      </c>
      <c r="AN1786" s="312">
        <f t="shared" si="297"/>
        <v>1</v>
      </c>
      <c r="AP1786" s="359" t="s">
        <v>3548</v>
      </c>
    </row>
    <row r="1787" spans="1:42" ht="27" hidden="1" customHeight="1">
      <c r="A1787" s="293" t="s">
        <v>1049</v>
      </c>
      <c r="B1787" s="293" t="s">
        <v>2626</v>
      </c>
      <c r="C1787" s="293">
        <v>126086</v>
      </c>
      <c r="D1787" s="294" t="s">
        <v>3189</v>
      </c>
      <c r="E1787" s="294" t="s">
        <v>2628</v>
      </c>
      <c r="F1787" s="293">
        <v>1</v>
      </c>
      <c r="G1787" s="295"/>
      <c r="H1787" s="295">
        <v>1</v>
      </c>
      <c r="I1787" s="295"/>
      <c r="J1787" s="297"/>
      <c r="K1787" s="297"/>
      <c r="L1787" s="297"/>
      <c r="M1787" s="306"/>
      <c r="N1787" s="297">
        <v>637234.94999999995</v>
      </c>
      <c r="O1787" s="298" t="s">
        <v>1901</v>
      </c>
      <c r="P1787" s="298">
        <v>3</v>
      </c>
      <c r="Q1787" s="310" t="s">
        <v>2378</v>
      </c>
      <c r="R1787" s="347">
        <v>0.95</v>
      </c>
      <c r="S1787" s="347">
        <v>1</v>
      </c>
      <c r="T1787" s="311"/>
      <c r="U1787" s="311"/>
      <c r="V1787" s="292" t="s">
        <v>3539</v>
      </c>
      <c r="W1787" s="292" t="s">
        <v>3539</v>
      </c>
      <c r="X1787" s="392">
        <v>43428</v>
      </c>
      <c r="Y1787" s="392"/>
      <c r="Z1787" s="392">
        <v>43448</v>
      </c>
      <c r="AA1787" s="392">
        <v>43453</v>
      </c>
      <c r="AB1787" s="392">
        <v>43461</v>
      </c>
      <c r="AC1787" s="395" t="s">
        <v>3540</v>
      </c>
      <c r="AD1787" s="394">
        <v>633785.57999999996</v>
      </c>
      <c r="AE1787" s="312">
        <f t="shared" si="288"/>
        <v>0</v>
      </c>
      <c r="AF1787" s="312">
        <f t="shared" si="289"/>
        <v>0</v>
      </c>
      <c r="AG1787" s="312">
        <f t="shared" si="290"/>
        <v>0</v>
      </c>
      <c r="AH1787" s="312">
        <f t="shared" si="291"/>
        <v>0</v>
      </c>
      <c r="AI1787" s="312">
        <f t="shared" si="292"/>
        <v>1</v>
      </c>
      <c r="AJ1787" s="312">
        <f t="shared" si="293"/>
        <v>0</v>
      </c>
      <c r="AK1787" s="312">
        <f t="shared" si="294"/>
        <v>0</v>
      </c>
      <c r="AL1787" s="312">
        <f t="shared" si="295"/>
        <v>0</v>
      </c>
      <c r="AM1787" s="312">
        <f t="shared" si="296"/>
        <v>0</v>
      </c>
      <c r="AN1787" s="312">
        <f t="shared" si="297"/>
        <v>1</v>
      </c>
      <c r="AP1787" s="359" t="s">
        <v>3548</v>
      </c>
    </row>
    <row r="1788" spans="1:42" ht="27" hidden="1" customHeight="1">
      <c r="A1788" s="293" t="s">
        <v>1049</v>
      </c>
      <c r="B1788" s="293" t="s">
        <v>2626</v>
      </c>
      <c r="C1788" s="293">
        <v>126037</v>
      </c>
      <c r="D1788" s="294" t="s">
        <v>3190</v>
      </c>
      <c r="E1788" s="294" t="s">
        <v>2628</v>
      </c>
      <c r="F1788" s="293">
        <v>1</v>
      </c>
      <c r="G1788" s="295"/>
      <c r="H1788" s="295">
        <v>1</v>
      </c>
      <c r="I1788" s="295"/>
      <c r="J1788" s="297"/>
      <c r="K1788" s="297"/>
      <c r="L1788" s="297"/>
      <c r="M1788" s="306"/>
      <c r="N1788" s="297">
        <v>616609.25</v>
      </c>
      <c r="O1788" s="298" t="s">
        <v>1901</v>
      </c>
      <c r="P1788" s="298">
        <v>3</v>
      </c>
      <c r="Q1788" s="310" t="s">
        <v>2378</v>
      </c>
      <c r="R1788" s="347">
        <v>0.95</v>
      </c>
      <c r="S1788" s="347">
        <v>1</v>
      </c>
      <c r="T1788" s="311"/>
      <c r="U1788" s="311"/>
      <c r="V1788" s="292" t="s">
        <v>3539</v>
      </c>
      <c r="W1788" s="292" t="s">
        <v>3539</v>
      </c>
      <c r="X1788" s="392">
        <v>43428</v>
      </c>
      <c r="Y1788" s="392"/>
      <c r="Z1788" s="392">
        <v>43448</v>
      </c>
      <c r="AA1788" s="392">
        <v>43453</v>
      </c>
      <c r="AB1788" s="392">
        <v>43461</v>
      </c>
      <c r="AC1788" s="395" t="s">
        <v>3540</v>
      </c>
      <c r="AD1788" s="394">
        <v>611977.36</v>
      </c>
      <c r="AE1788" s="312">
        <f t="shared" si="288"/>
        <v>0</v>
      </c>
      <c r="AF1788" s="312">
        <f t="shared" si="289"/>
        <v>0</v>
      </c>
      <c r="AG1788" s="312">
        <f t="shared" si="290"/>
        <v>0</v>
      </c>
      <c r="AH1788" s="312">
        <f t="shared" si="291"/>
        <v>0</v>
      </c>
      <c r="AI1788" s="312">
        <f t="shared" si="292"/>
        <v>1</v>
      </c>
      <c r="AJ1788" s="312">
        <f t="shared" si="293"/>
        <v>0</v>
      </c>
      <c r="AK1788" s="312">
        <f t="shared" si="294"/>
        <v>0</v>
      </c>
      <c r="AL1788" s="312">
        <f t="shared" si="295"/>
        <v>0</v>
      </c>
      <c r="AM1788" s="312">
        <f t="shared" si="296"/>
        <v>0</v>
      </c>
      <c r="AN1788" s="312">
        <f t="shared" si="297"/>
        <v>1</v>
      </c>
      <c r="AP1788" s="359" t="s">
        <v>3548</v>
      </c>
    </row>
    <row r="1789" spans="1:42" ht="27" hidden="1" customHeight="1">
      <c r="A1789" s="293" t="s">
        <v>1049</v>
      </c>
      <c r="B1789" s="293" t="s">
        <v>2626</v>
      </c>
      <c r="C1789" s="293">
        <v>126060</v>
      </c>
      <c r="D1789" s="294" t="s">
        <v>3191</v>
      </c>
      <c r="E1789" s="294" t="s">
        <v>2628</v>
      </c>
      <c r="F1789" s="293">
        <v>1</v>
      </c>
      <c r="G1789" s="295"/>
      <c r="H1789" s="295">
        <v>1</v>
      </c>
      <c r="I1789" s="295"/>
      <c r="J1789" s="297"/>
      <c r="K1789" s="297"/>
      <c r="L1789" s="297"/>
      <c r="M1789" s="306"/>
      <c r="N1789" s="297">
        <v>709967.65</v>
      </c>
      <c r="O1789" s="298" t="s">
        <v>1901</v>
      </c>
      <c r="P1789" s="298">
        <v>3</v>
      </c>
      <c r="Q1789" s="310" t="s">
        <v>2378</v>
      </c>
      <c r="R1789" s="347">
        <v>0.95</v>
      </c>
      <c r="S1789" s="347">
        <v>1</v>
      </c>
      <c r="T1789" s="311"/>
      <c r="U1789" s="311"/>
      <c r="V1789" s="292" t="s">
        <v>3539</v>
      </c>
      <c r="W1789" s="292" t="s">
        <v>3539</v>
      </c>
      <c r="X1789" s="392">
        <v>43428</v>
      </c>
      <c r="Y1789" s="392"/>
      <c r="Z1789" s="392">
        <v>43448</v>
      </c>
      <c r="AA1789" s="392">
        <v>43453</v>
      </c>
      <c r="AB1789" s="392">
        <v>43461</v>
      </c>
      <c r="AC1789" s="395" t="s">
        <v>3540</v>
      </c>
      <c r="AD1789" s="394">
        <v>702771.47</v>
      </c>
      <c r="AE1789" s="312">
        <f t="shared" si="288"/>
        <v>0</v>
      </c>
      <c r="AF1789" s="312">
        <f t="shared" si="289"/>
        <v>0</v>
      </c>
      <c r="AG1789" s="312">
        <f t="shared" si="290"/>
        <v>0</v>
      </c>
      <c r="AH1789" s="312">
        <f t="shared" si="291"/>
        <v>0</v>
      </c>
      <c r="AI1789" s="312">
        <f t="shared" si="292"/>
        <v>1</v>
      </c>
      <c r="AJ1789" s="312">
        <f t="shared" si="293"/>
        <v>0</v>
      </c>
      <c r="AK1789" s="312">
        <f t="shared" si="294"/>
        <v>0</v>
      </c>
      <c r="AL1789" s="312">
        <f t="shared" si="295"/>
        <v>0</v>
      </c>
      <c r="AM1789" s="312">
        <f t="shared" si="296"/>
        <v>0</v>
      </c>
      <c r="AN1789" s="312">
        <f t="shared" si="297"/>
        <v>1</v>
      </c>
      <c r="AP1789" s="359" t="s">
        <v>3548</v>
      </c>
    </row>
    <row r="1790" spans="1:42" ht="27" hidden="1" customHeight="1">
      <c r="A1790" s="293" t="s">
        <v>1049</v>
      </c>
      <c r="B1790" s="293" t="s">
        <v>2626</v>
      </c>
      <c r="C1790" s="293">
        <v>126039</v>
      </c>
      <c r="D1790" s="294" t="s">
        <v>3192</v>
      </c>
      <c r="E1790" s="294" t="s">
        <v>2628</v>
      </c>
      <c r="F1790" s="293">
        <v>1</v>
      </c>
      <c r="G1790" s="295"/>
      <c r="H1790" s="295">
        <v>1</v>
      </c>
      <c r="I1790" s="295"/>
      <c r="J1790" s="297"/>
      <c r="K1790" s="297"/>
      <c r="L1790" s="297"/>
      <c r="M1790" s="306"/>
      <c r="N1790" s="297">
        <v>690065.67</v>
      </c>
      <c r="O1790" s="298" t="s">
        <v>1901</v>
      </c>
      <c r="P1790" s="298">
        <v>3</v>
      </c>
      <c r="Q1790" s="310" t="s">
        <v>2378</v>
      </c>
      <c r="R1790" s="347">
        <v>0.95</v>
      </c>
      <c r="S1790" s="347">
        <v>1</v>
      </c>
      <c r="T1790" s="311"/>
      <c r="U1790" s="311"/>
      <c r="V1790" s="292" t="s">
        <v>3539</v>
      </c>
      <c r="W1790" s="292" t="s">
        <v>3539</v>
      </c>
      <c r="X1790" s="392">
        <v>43428</v>
      </c>
      <c r="Y1790" s="392"/>
      <c r="Z1790" s="392">
        <v>43448</v>
      </c>
      <c r="AA1790" s="392">
        <v>43453</v>
      </c>
      <c r="AB1790" s="392">
        <v>43461</v>
      </c>
      <c r="AC1790" s="395" t="s">
        <v>3540</v>
      </c>
      <c r="AD1790" s="394">
        <v>683848.14</v>
      </c>
      <c r="AE1790" s="312">
        <f t="shared" si="288"/>
        <v>0</v>
      </c>
      <c r="AF1790" s="312">
        <f t="shared" si="289"/>
        <v>0</v>
      </c>
      <c r="AG1790" s="312">
        <f t="shared" si="290"/>
        <v>0</v>
      </c>
      <c r="AH1790" s="312">
        <f t="shared" si="291"/>
        <v>0</v>
      </c>
      <c r="AI1790" s="312">
        <f t="shared" si="292"/>
        <v>1</v>
      </c>
      <c r="AJ1790" s="312">
        <f t="shared" si="293"/>
        <v>0</v>
      </c>
      <c r="AK1790" s="312">
        <f t="shared" si="294"/>
        <v>0</v>
      </c>
      <c r="AL1790" s="312">
        <f t="shared" si="295"/>
        <v>0</v>
      </c>
      <c r="AM1790" s="312">
        <f t="shared" si="296"/>
        <v>0</v>
      </c>
      <c r="AN1790" s="312">
        <f t="shared" si="297"/>
        <v>1</v>
      </c>
      <c r="AP1790" s="359" t="s">
        <v>3548</v>
      </c>
    </row>
    <row r="1791" spans="1:42" ht="27" hidden="1" customHeight="1">
      <c r="A1791" s="293" t="s">
        <v>1049</v>
      </c>
      <c r="B1791" s="293" t="s">
        <v>2626</v>
      </c>
      <c r="C1791" s="293">
        <v>126050</v>
      </c>
      <c r="D1791" s="294" t="s">
        <v>3193</v>
      </c>
      <c r="E1791" s="294" t="s">
        <v>2628</v>
      </c>
      <c r="F1791" s="293">
        <v>1</v>
      </c>
      <c r="G1791" s="295"/>
      <c r="H1791" s="295">
        <v>1</v>
      </c>
      <c r="I1791" s="295"/>
      <c r="J1791" s="297"/>
      <c r="K1791" s="297"/>
      <c r="L1791" s="297"/>
      <c r="M1791" s="306"/>
      <c r="N1791" s="297">
        <v>964515.41</v>
      </c>
      <c r="O1791" s="298" t="s">
        <v>1901</v>
      </c>
      <c r="P1791" s="298">
        <v>3</v>
      </c>
      <c r="Q1791" s="310" t="s">
        <v>2378</v>
      </c>
      <c r="R1791" s="347">
        <v>0.95</v>
      </c>
      <c r="S1791" s="347">
        <v>1</v>
      </c>
      <c r="T1791" s="311"/>
      <c r="U1791" s="311"/>
      <c r="V1791" s="292" t="s">
        <v>3539</v>
      </c>
      <c r="W1791" s="292" t="s">
        <v>3539</v>
      </c>
      <c r="X1791" s="392">
        <v>43428</v>
      </c>
      <c r="Y1791" s="392"/>
      <c r="Z1791" s="392">
        <v>43448</v>
      </c>
      <c r="AA1791" s="392">
        <v>43453</v>
      </c>
      <c r="AB1791" s="392">
        <v>43461</v>
      </c>
      <c r="AC1791" s="395" t="s">
        <v>3540</v>
      </c>
      <c r="AD1791" s="394">
        <v>956340.56</v>
      </c>
      <c r="AE1791" s="312">
        <f t="shared" si="288"/>
        <v>0</v>
      </c>
      <c r="AF1791" s="312">
        <f t="shared" si="289"/>
        <v>0</v>
      </c>
      <c r="AG1791" s="312">
        <f t="shared" si="290"/>
        <v>0</v>
      </c>
      <c r="AH1791" s="312">
        <f t="shared" si="291"/>
        <v>0</v>
      </c>
      <c r="AI1791" s="312">
        <f t="shared" si="292"/>
        <v>1</v>
      </c>
      <c r="AJ1791" s="312">
        <f t="shared" si="293"/>
        <v>0</v>
      </c>
      <c r="AK1791" s="312">
        <f t="shared" si="294"/>
        <v>0</v>
      </c>
      <c r="AL1791" s="312">
        <f t="shared" si="295"/>
        <v>0</v>
      </c>
      <c r="AM1791" s="312">
        <f t="shared" si="296"/>
        <v>0</v>
      </c>
      <c r="AN1791" s="312">
        <f t="shared" si="297"/>
        <v>1</v>
      </c>
      <c r="AP1791" s="359" t="s">
        <v>3548</v>
      </c>
    </row>
    <row r="1792" spans="1:42" ht="27" hidden="1" customHeight="1">
      <c r="A1792" s="293" t="s">
        <v>1049</v>
      </c>
      <c r="B1792" s="293" t="s">
        <v>2626</v>
      </c>
      <c r="C1792" s="293">
        <v>126075</v>
      </c>
      <c r="D1792" s="294" t="s">
        <v>3194</v>
      </c>
      <c r="E1792" s="294" t="s">
        <v>2628</v>
      </c>
      <c r="F1792" s="293">
        <v>1</v>
      </c>
      <c r="G1792" s="295"/>
      <c r="H1792" s="295">
        <v>1</v>
      </c>
      <c r="I1792" s="295"/>
      <c r="J1792" s="297"/>
      <c r="K1792" s="297"/>
      <c r="L1792" s="297"/>
      <c r="M1792" s="306"/>
      <c r="N1792" s="297">
        <v>724441.83</v>
      </c>
      <c r="O1792" s="298" t="s">
        <v>1901</v>
      </c>
      <c r="P1792" s="298">
        <v>3</v>
      </c>
      <c r="Q1792" s="310" t="s">
        <v>2378</v>
      </c>
      <c r="R1792" s="347">
        <v>0.95</v>
      </c>
      <c r="S1792" s="347">
        <v>1</v>
      </c>
      <c r="T1792" s="311"/>
      <c r="U1792" s="311"/>
      <c r="V1792" s="292" t="s">
        <v>3539</v>
      </c>
      <c r="W1792" s="292" t="s">
        <v>3539</v>
      </c>
      <c r="X1792" s="392">
        <v>43428</v>
      </c>
      <c r="Y1792" s="392"/>
      <c r="Z1792" s="392">
        <v>43448</v>
      </c>
      <c r="AA1792" s="392">
        <v>43453</v>
      </c>
      <c r="AB1792" s="392">
        <v>43461</v>
      </c>
      <c r="AC1792" s="395" t="s">
        <v>3540</v>
      </c>
      <c r="AD1792" s="394">
        <v>719003.36</v>
      </c>
      <c r="AE1792" s="312">
        <f t="shared" si="288"/>
        <v>0</v>
      </c>
      <c r="AF1792" s="312">
        <f t="shared" si="289"/>
        <v>0</v>
      </c>
      <c r="AG1792" s="312">
        <f t="shared" si="290"/>
        <v>0</v>
      </c>
      <c r="AH1792" s="312">
        <f t="shared" si="291"/>
        <v>0</v>
      </c>
      <c r="AI1792" s="312">
        <f t="shared" si="292"/>
        <v>1</v>
      </c>
      <c r="AJ1792" s="312">
        <f t="shared" si="293"/>
        <v>0</v>
      </c>
      <c r="AK1792" s="312">
        <f t="shared" si="294"/>
        <v>0</v>
      </c>
      <c r="AL1792" s="312">
        <f t="shared" si="295"/>
        <v>0</v>
      </c>
      <c r="AM1792" s="312">
        <f t="shared" si="296"/>
        <v>0</v>
      </c>
      <c r="AN1792" s="312">
        <f t="shared" si="297"/>
        <v>1</v>
      </c>
      <c r="AP1792" s="359" t="s">
        <v>3548</v>
      </c>
    </row>
    <row r="1793" spans="1:42" ht="27" hidden="1" customHeight="1">
      <c r="A1793" s="293" t="s">
        <v>1049</v>
      </c>
      <c r="B1793" s="293" t="s">
        <v>2626</v>
      </c>
      <c r="C1793" s="293">
        <v>303908</v>
      </c>
      <c r="D1793" s="294" t="s">
        <v>3195</v>
      </c>
      <c r="E1793" s="294" t="s">
        <v>2628</v>
      </c>
      <c r="F1793" s="293">
        <v>1</v>
      </c>
      <c r="G1793" s="295"/>
      <c r="H1793" s="295">
        <v>1</v>
      </c>
      <c r="I1793" s="295"/>
      <c r="J1793" s="297"/>
      <c r="K1793" s="297"/>
      <c r="L1793" s="297"/>
      <c r="M1793" s="306"/>
      <c r="N1793" s="297">
        <v>1614991.95</v>
      </c>
      <c r="O1793" s="298" t="s">
        <v>1901</v>
      </c>
      <c r="P1793" s="298">
        <v>3</v>
      </c>
      <c r="Q1793" s="310" t="s">
        <v>2378</v>
      </c>
      <c r="R1793" s="347">
        <v>0.95</v>
      </c>
      <c r="S1793" s="347">
        <v>1</v>
      </c>
      <c r="T1793" s="311"/>
      <c r="U1793" s="311"/>
      <c r="V1793" s="292" t="s">
        <v>3539</v>
      </c>
      <c r="W1793" s="292" t="s">
        <v>3539</v>
      </c>
      <c r="X1793" s="392">
        <v>43428</v>
      </c>
      <c r="Y1793" s="392"/>
      <c r="Z1793" s="392">
        <v>43448</v>
      </c>
      <c r="AA1793" s="392">
        <v>43453</v>
      </c>
      <c r="AB1793" s="392">
        <v>43461</v>
      </c>
      <c r="AC1793" s="395" t="s">
        <v>3540</v>
      </c>
      <c r="AD1793" s="394">
        <v>1595444.32</v>
      </c>
      <c r="AE1793" s="312">
        <f t="shared" si="288"/>
        <v>0</v>
      </c>
      <c r="AF1793" s="312">
        <f t="shared" si="289"/>
        <v>0</v>
      </c>
      <c r="AG1793" s="312">
        <f t="shared" si="290"/>
        <v>0</v>
      </c>
      <c r="AH1793" s="312">
        <f t="shared" si="291"/>
        <v>0</v>
      </c>
      <c r="AI1793" s="312">
        <f t="shared" si="292"/>
        <v>1</v>
      </c>
      <c r="AJ1793" s="312">
        <f t="shared" si="293"/>
        <v>0</v>
      </c>
      <c r="AK1793" s="312">
        <f t="shared" si="294"/>
        <v>0</v>
      </c>
      <c r="AL1793" s="312">
        <f t="shared" si="295"/>
        <v>0</v>
      </c>
      <c r="AM1793" s="312">
        <f t="shared" si="296"/>
        <v>0</v>
      </c>
      <c r="AN1793" s="312">
        <f t="shared" si="297"/>
        <v>1</v>
      </c>
      <c r="AP1793" s="359" t="s">
        <v>3548</v>
      </c>
    </row>
    <row r="1794" spans="1:42" ht="27" hidden="1" customHeight="1">
      <c r="A1794" s="293" t="s">
        <v>1049</v>
      </c>
      <c r="B1794" s="293" t="s">
        <v>2626</v>
      </c>
      <c r="C1794" s="293">
        <v>198502</v>
      </c>
      <c r="D1794" s="294" t="s">
        <v>3196</v>
      </c>
      <c r="E1794" s="294" t="s">
        <v>2628</v>
      </c>
      <c r="F1794" s="293">
        <v>1</v>
      </c>
      <c r="G1794" s="295"/>
      <c r="H1794" s="295">
        <v>1</v>
      </c>
      <c r="I1794" s="295"/>
      <c r="J1794" s="297"/>
      <c r="K1794" s="297"/>
      <c r="L1794" s="297"/>
      <c r="M1794" s="306"/>
      <c r="N1794" s="297">
        <v>683190.44</v>
      </c>
      <c r="O1794" s="298" t="s">
        <v>1901</v>
      </c>
      <c r="P1794" s="298">
        <v>3</v>
      </c>
      <c r="Q1794" s="310" t="s">
        <v>2378</v>
      </c>
      <c r="R1794" s="347">
        <v>0.95</v>
      </c>
      <c r="S1794" s="347">
        <v>1</v>
      </c>
      <c r="T1794" s="311"/>
      <c r="U1794" s="311"/>
      <c r="V1794" s="292" t="s">
        <v>3539</v>
      </c>
      <c r="W1794" s="292" t="s">
        <v>3539</v>
      </c>
      <c r="X1794" s="392">
        <v>43428</v>
      </c>
      <c r="Y1794" s="392"/>
      <c r="Z1794" s="392">
        <v>43448</v>
      </c>
      <c r="AA1794" s="392">
        <v>43453</v>
      </c>
      <c r="AB1794" s="392">
        <v>43461</v>
      </c>
      <c r="AC1794" s="395" t="s">
        <v>3540</v>
      </c>
      <c r="AD1794" s="394">
        <v>675872.5</v>
      </c>
      <c r="AE1794" s="312">
        <f t="shared" si="288"/>
        <v>0</v>
      </c>
      <c r="AF1794" s="312">
        <f t="shared" si="289"/>
        <v>0</v>
      </c>
      <c r="AG1794" s="312">
        <f t="shared" si="290"/>
        <v>0</v>
      </c>
      <c r="AH1794" s="312">
        <f t="shared" si="291"/>
        <v>0</v>
      </c>
      <c r="AI1794" s="312">
        <f t="shared" si="292"/>
        <v>1</v>
      </c>
      <c r="AJ1794" s="312">
        <f t="shared" si="293"/>
        <v>0</v>
      </c>
      <c r="AK1794" s="312">
        <f t="shared" si="294"/>
        <v>0</v>
      </c>
      <c r="AL1794" s="312">
        <f t="shared" si="295"/>
        <v>0</v>
      </c>
      <c r="AM1794" s="312">
        <f t="shared" si="296"/>
        <v>0</v>
      </c>
      <c r="AN1794" s="312">
        <f t="shared" si="297"/>
        <v>1</v>
      </c>
      <c r="AP1794" s="359" t="s">
        <v>3548</v>
      </c>
    </row>
    <row r="1795" spans="1:42" ht="27" hidden="1" customHeight="1">
      <c r="A1795" s="293" t="s">
        <v>1049</v>
      </c>
      <c r="B1795" s="293" t="s">
        <v>2626</v>
      </c>
      <c r="C1795" s="293">
        <v>126052</v>
      </c>
      <c r="D1795" s="294" t="s">
        <v>3197</v>
      </c>
      <c r="E1795" s="294" t="s">
        <v>2628</v>
      </c>
      <c r="F1795" s="293">
        <v>1</v>
      </c>
      <c r="G1795" s="295"/>
      <c r="H1795" s="295">
        <v>1</v>
      </c>
      <c r="I1795" s="295"/>
      <c r="J1795" s="297"/>
      <c r="K1795" s="297"/>
      <c r="L1795" s="297"/>
      <c r="M1795" s="306"/>
      <c r="N1795" s="297">
        <v>802766.55</v>
      </c>
      <c r="O1795" s="298" t="s">
        <v>1901</v>
      </c>
      <c r="P1795" s="298">
        <v>3</v>
      </c>
      <c r="Q1795" s="310" t="s">
        <v>2378</v>
      </c>
      <c r="R1795" s="347">
        <v>0.95</v>
      </c>
      <c r="S1795" s="347">
        <v>1</v>
      </c>
      <c r="T1795" s="311"/>
      <c r="U1795" s="311"/>
      <c r="V1795" s="292" t="s">
        <v>3539</v>
      </c>
      <c r="W1795" s="292" t="s">
        <v>3539</v>
      </c>
      <c r="X1795" s="392">
        <v>43428</v>
      </c>
      <c r="Y1795" s="392"/>
      <c r="Z1795" s="392">
        <v>43448</v>
      </c>
      <c r="AA1795" s="392">
        <v>43453</v>
      </c>
      <c r="AB1795" s="392">
        <v>43461</v>
      </c>
      <c r="AC1795" s="395" t="s">
        <v>3540</v>
      </c>
      <c r="AD1795" s="394">
        <v>798127.74</v>
      </c>
      <c r="AE1795" s="312">
        <f t="shared" si="288"/>
        <v>0</v>
      </c>
      <c r="AF1795" s="312">
        <f t="shared" si="289"/>
        <v>0</v>
      </c>
      <c r="AG1795" s="312">
        <f t="shared" si="290"/>
        <v>0</v>
      </c>
      <c r="AH1795" s="312">
        <f t="shared" si="291"/>
        <v>0</v>
      </c>
      <c r="AI1795" s="312">
        <f t="shared" si="292"/>
        <v>1</v>
      </c>
      <c r="AJ1795" s="312">
        <f t="shared" si="293"/>
        <v>0</v>
      </c>
      <c r="AK1795" s="312">
        <f t="shared" si="294"/>
        <v>0</v>
      </c>
      <c r="AL1795" s="312">
        <f t="shared" si="295"/>
        <v>0</v>
      </c>
      <c r="AM1795" s="312">
        <f t="shared" si="296"/>
        <v>0</v>
      </c>
      <c r="AN1795" s="312">
        <f t="shared" si="297"/>
        <v>1</v>
      </c>
      <c r="AP1795" s="359" t="s">
        <v>3548</v>
      </c>
    </row>
    <row r="1796" spans="1:42" ht="27" hidden="1" customHeight="1">
      <c r="A1796" s="293" t="s">
        <v>1049</v>
      </c>
      <c r="B1796" s="293" t="s">
        <v>2626</v>
      </c>
      <c r="C1796" s="293">
        <v>126079</v>
      </c>
      <c r="D1796" s="294" t="s">
        <v>3198</v>
      </c>
      <c r="E1796" s="294" t="s">
        <v>2628</v>
      </c>
      <c r="F1796" s="293">
        <v>1</v>
      </c>
      <c r="G1796" s="295"/>
      <c r="H1796" s="295">
        <v>1</v>
      </c>
      <c r="I1796" s="295"/>
      <c r="J1796" s="297"/>
      <c r="K1796" s="297"/>
      <c r="L1796" s="297"/>
      <c r="M1796" s="306"/>
      <c r="N1796" s="297">
        <v>847998.33</v>
      </c>
      <c r="O1796" s="298" t="s">
        <v>1901</v>
      </c>
      <c r="P1796" s="298">
        <v>3</v>
      </c>
      <c r="Q1796" s="310" t="s">
        <v>2378</v>
      </c>
      <c r="R1796" s="347">
        <v>0.95</v>
      </c>
      <c r="S1796" s="347">
        <v>1</v>
      </c>
      <c r="T1796" s="311"/>
      <c r="U1796" s="311"/>
      <c r="V1796" s="292" t="s">
        <v>3539</v>
      </c>
      <c r="W1796" s="292" t="s">
        <v>3539</v>
      </c>
      <c r="X1796" s="392">
        <v>43428</v>
      </c>
      <c r="Y1796" s="392"/>
      <c r="Z1796" s="392">
        <v>43448</v>
      </c>
      <c r="AA1796" s="392">
        <v>43453</v>
      </c>
      <c r="AB1796" s="392">
        <v>43461</v>
      </c>
      <c r="AC1796" s="395" t="s">
        <v>3540</v>
      </c>
      <c r="AD1796" s="394">
        <v>840631.43</v>
      </c>
      <c r="AE1796" s="312">
        <f t="shared" si="288"/>
        <v>0</v>
      </c>
      <c r="AF1796" s="312">
        <f t="shared" si="289"/>
        <v>0</v>
      </c>
      <c r="AG1796" s="312">
        <f t="shared" si="290"/>
        <v>0</v>
      </c>
      <c r="AH1796" s="312">
        <f t="shared" si="291"/>
        <v>0</v>
      </c>
      <c r="AI1796" s="312">
        <f t="shared" si="292"/>
        <v>1</v>
      </c>
      <c r="AJ1796" s="312">
        <f t="shared" si="293"/>
        <v>0</v>
      </c>
      <c r="AK1796" s="312">
        <f t="shared" si="294"/>
        <v>0</v>
      </c>
      <c r="AL1796" s="312">
        <f t="shared" si="295"/>
        <v>0</v>
      </c>
      <c r="AM1796" s="312">
        <f t="shared" si="296"/>
        <v>0</v>
      </c>
      <c r="AN1796" s="312">
        <f t="shared" si="297"/>
        <v>1</v>
      </c>
      <c r="AP1796" s="359" t="s">
        <v>3548</v>
      </c>
    </row>
    <row r="1797" spans="1:42" ht="27" hidden="1" customHeight="1">
      <c r="A1797" s="293" t="s">
        <v>1049</v>
      </c>
      <c r="B1797" s="293" t="s">
        <v>2626</v>
      </c>
      <c r="C1797" s="293">
        <v>126054</v>
      </c>
      <c r="D1797" s="294" t="s">
        <v>2627</v>
      </c>
      <c r="E1797" s="294" t="s">
        <v>2628</v>
      </c>
      <c r="F1797" s="293">
        <v>1</v>
      </c>
      <c r="G1797" s="295"/>
      <c r="H1797" s="295">
        <v>1</v>
      </c>
      <c r="I1797" s="295"/>
      <c r="J1797" s="297"/>
      <c r="K1797" s="297"/>
      <c r="L1797" s="297"/>
      <c r="M1797" s="306"/>
      <c r="N1797" s="297">
        <v>762798.38</v>
      </c>
      <c r="O1797" s="298" t="s">
        <v>1901</v>
      </c>
      <c r="P1797" s="298">
        <v>3</v>
      </c>
      <c r="Q1797" s="310" t="s">
        <v>2378</v>
      </c>
      <c r="R1797" s="347">
        <v>0.95</v>
      </c>
      <c r="S1797" s="347">
        <v>1</v>
      </c>
      <c r="T1797" s="311"/>
      <c r="U1797" s="311"/>
      <c r="V1797" s="292" t="s">
        <v>3539</v>
      </c>
      <c r="W1797" s="292" t="s">
        <v>3539</v>
      </c>
      <c r="X1797" s="392">
        <v>43428</v>
      </c>
      <c r="Y1797" s="392"/>
      <c r="Z1797" s="392">
        <v>43448</v>
      </c>
      <c r="AA1797" s="392">
        <v>43453</v>
      </c>
      <c r="AB1797" s="392">
        <v>43461</v>
      </c>
      <c r="AC1797" s="395" t="s">
        <v>3540</v>
      </c>
      <c r="AD1797" s="394">
        <v>754866.03</v>
      </c>
      <c r="AE1797" s="312">
        <f t="shared" si="288"/>
        <v>0</v>
      </c>
      <c r="AF1797" s="312">
        <f t="shared" si="289"/>
        <v>0</v>
      </c>
      <c r="AG1797" s="312">
        <f t="shared" si="290"/>
        <v>0</v>
      </c>
      <c r="AH1797" s="312">
        <f t="shared" si="291"/>
        <v>0</v>
      </c>
      <c r="AI1797" s="312">
        <f t="shared" si="292"/>
        <v>1</v>
      </c>
      <c r="AJ1797" s="312">
        <f t="shared" si="293"/>
        <v>0</v>
      </c>
      <c r="AK1797" s="312">
        <f t="shared" si="294"/>
        <v>0</v>
      </c>
      <c r="AL1797" s="312">
        <f t="shared" si="295"/>
        <v>0</v>
      </c>
      <c r="AM1797" s="312">
        <f t="shared" si="296"/>
        <v>0</v>
      </c>
      <c r="AN1797" s="312">
        <f t="shared" si="297"/>
        <v>1</v>
      </c>
      <c r="AP1797" s="359" t="s">
        <v>3548</v>
      </c>
    </row>
    <row r="1798" spans="1:42" ht="31.5" hidden="1">
      <c r="A1798" s="298" t="s">
        <v>692</v>
      </c>
      <c r="B1798" s="298" t="s">
        <v>2648</v>
      </c>
      <c r="C1798" s="298">
        <v>113695</v>
      </c>
      <c r="D1798" s="299" t="s">
        <v>3199</v>
      </c>
      <c r="E1798" s="299" t="s">
        <v>2650</v>
      </c>
      <c r="F1798" s="298">
        <v>2</v>
      </c>
      <c r="G1798" s="300"/>
      <c r="H1798" s="300">
        <v>1</v>
      </c>
      <c r="I1798" s="300"/>
      <c r="J1798" s="302"/>
      <c r="K1798" s="302"/>
      <c r="L1798" s="302"/>
      <c r="M1798" s="306"/>
      <c r="N1798" s="302">
        <v>1472274.9</v>
      </c>
      <c r="O1798" s="298" t="s">
        <v>1901</v>
      </c>
      <c r="P1798" s="298">
        <v>3</v>
      </c>
      <c r="Q1798" s="310" t="s">
        <v>2378</v>
      </c>
      <c r="R1798" s="350"/>
      <c r="S1798" s="347">
        <v>1</v>
      </c>
      <c r="T1798" s="311"/>
      <c r="U1798" s="311"/>
      <c r="V1798" s="311"/>
      <c r="W1798" s="311"/>
      <c r="X1798" s="311"/>
      <c r="Y1798" s="311"/>
      <c r="Z1798" s="311"/>
      <c r="AA1798" s="311"/>
      <c r="AB1798" s="311"/>
      <c r="AC1798" s="311"/>
      <c r="AD1798" s="311"/>
      <c r="AE1798" s="312">
        <f t="shared" si="288"/>
        <v>0</v>
      </c>
      <c r="AF1798" s="312">
        <f t="shared" si="289"/>
        <v>0</v>
      </c>
      <c r="AG1798" s="312">
        <f t="shared" si="290"/>
        <v>0</v>
      </c>
      <c r="AH1798" s="312">
        <f t="shared" si="291"/>
        <v>0</v>
      </c>
      <c r="AI1798" s="312">
        <f t="shared" si="292"/>
        <v>1</v>
      </c>
      <c r="AJ1798" s="312">
        <f t="shared" si="293"/>
        <v>0</v>
      </c>
      <c r="AK1798" s="312">
        <f t="shared" si="294"/>
        <v>0</v>
      </c>
      <c r="AL1798" s="312">
        <f t="shared" si="295"/>
        <v>0</v>
      </c>
      <c r="AM1798" s="312">
        <f t="shared" si="296"/>
        <v>0</v>
      </c>
      <c r="AN1798" s="312">
        <f t="shared" si="297"/>
        <v>1</v>
      </c>
      <c r="AP1798" s="359" t="s">
        <v>3548</v>
      </c>
    </row>
    <row r="1799" spans="1:42" ht="31.5" hidden="1">
      <c r="A1799" s="293" t="s">
        <v>1297</v>
      </c>
      <c r="B1799" s="293" t="s">
        <v>1477</v>
      </c>
      <c r="C1799" s="293">
        <v>115552</v>
      </c>
      <c r="D1799" s="294" t="s">
        <v>3200</v>
      </c>
      <c r="E1799" s="294" t="s">
        <v>1504</v>
      </c>
      <c r="F1799" s="293">
        <v>1</v>
      </c>
      <c r="G1799" s="295"/>
      <c r="H1799" s="295">
        <v>1</v>
      </c>
      <c r="I1799" s="295"/>
      <c r="J1799" s="297"/>
      <c r="K1799" s="297"/>
      <c r="L1799" s="297"/>
      <c r="M1799" s="306"/>
      <c r="N1799" s="305">
        <v>598981.96</v>
      </c>
      <c r="O1799" s="298" t="s">
        <v>1900</v>
      </c>
      <c r="P1799" s="298">
        <v>3</v>
      </c>
      <c r="Q1799" s="349" t="s">
        <v>1944</v>
      </c>
      <c r="R1799" s="350"/>
      <c r="S1799" s="318"/>
      <c r="T1799" s="311"/>
      <c r="U1799" s="311"/>
      <c r="V1799" s="311"/>
      <c r="W1799" s="311"/>
      <c r="X1799" s="311"/>
      <c r="Y1799" s="311"/>
      <c r="Z1799" s="311"/>
      <c r="AA1799" s="311"/>
      <c r="AB1799" s="311"/>
      <c r="AC1799" s="311"/>
      <c r="AD1799" s="311"/>
      <c r="AE1799" s="312">
        <f t="shared" si="288"/>
        <v>0</v>
      </c>
      <c r="AF1799" s="312">
        <f t="shared" si="289"/>
        <v>0</v>
      </c>
      <c r="AG1799" s="312">
        <f t="shared" si="290"/>
        <v>1</v>
      </c>
      <c r="AH1799" s="312">
        <f t="shared" si="291"/>
        <v>0</v>
      </c>
      <c r="AI1799" s="312">
        <f t="shared" si="292"/>
        <v>0</v>
      </c>
      <c r="AJ1799" s="312">
        <f t="shared" si="293"/>
        <v>0</v>
      </c>
      <c r="AK1799" s="312">
        <f t="shared" si="294"/>
        <v>0</v>
      </c>
      <c r="AL1799" s="312">
        <f t="shared" si="295"/>
        <v>1</v>
      </c>
      <c r="AM1799" s="312">
        <f t="shared" si="296"/>
        <v>0</v>
      </c>
      <c r="AN1799" s="312">
        <f t="shared" si="297"/>
        <v>0</v>
      </c>
      <c r="AP1799"/>
    </row>
    <row r="1800" spans="1:42" ht="31.5" hidden="1">
      <c r="A1800" s="293" t="s">
        <v>1297</v>
      </c>
      <c r="B1800" s="293" t="s">
        <v>1477</v>
      </c>
      <c r="C1800" s="293">
        <v>115553</v>
      </c>
      <c r="D1800" s="294" t="s">
        <v>3201</v>
      </c>
      <c r="E1800" s="294" t="s">
        <v>1504</v>
      </c>
      <c r="F1800" s="293">
        <v>1</v>
      </c>
      <c r="G1800" s="295"/>
      <c r="H1800" s="295">
        <v>1</v>
      </c>
      <c r="I1800" s="295"/>
      <c r="J1800" s="297"/>
      <c r="K1800" s="297"/>
      <c r="L1800" s="297"/>
      <c r="M1800" s="306"/>
      <c r="N1800" s="297">
        <v>682466.98</v>
      </c>
      <c r="O1800" s="298" t="s">
        <v>1900</v>
      </c>
      <c r="P1800" s="298">
        <v>3</v>
      </c>
      <c r="Q1800" s="349" t="s">
        <v>1944</v>
      </c>
      <c r="R1800" s="350"/>
      <c r="S1800" s="318"/>
      <c r="T1800" s="311"/>
      <c r="U1800" s="311"/>
      <c r="V1800" s="311"/>
      <c r="W1800" s="311"/>
      <c r="X1800" s="311"/>
      <c r="Y1800" s="311"/>
      <c r="Z1800" s="311"/>
      <c r="AA1800" s="311"/>
      <c r="AB1800" s="311"/>
      <c r="AC1800" s="311"/>
      <c r="AD1800" s="311"/>
      <c r="AE1800" s="312">
        <f t="shared" si="288"/>
        <v>0</v>
      </c>
      <c r="AF1800" s="312">
        <f t="shared" si="289"/>
        <v>0</v>
      </c>
      <c r="AG1800" s="312">
        <f t="shared" si="290"/>
        <v>1</v>
      </c>
      <c r="AH1800" s="312">
        <f t="shared" si="291"/>
        <v>0</v>
      </c>
      <c r="AI1800" s="312">
        <f t="shared" si="292"/>
        <v>0</v>
      </c>
      <c r="AJ1800" s="312">
        <f t="shared" si="293"/>
        <v>0</v>
      </c>
      <c r="AK1800" s="312">
        <f t="shared" si="294"/>
        <v>0</v>
      </c>
      <c r="AL1800" s="312">
        <f t="shared" si="295"/>
        <v>1</v>
      </c>
      <c r="AM1800" s="312">
        <f t="shared" si="296"/>
        <v>0</v>
      </c>
      <c r="AN1800" s="312">
        <f t="shared" si="297"/>
        <v>0</v>
      </c>
      <c r="AP1800"/>
    </row>
    <row r="1801" spans="1:42" ht="31.5" hidden="1">
      <c r="A1801" s="293" t="s">
        <v>1297</v>
      </c>
      <c r="B1801" s="293" t="s">
        <v>1477</v>
      </c>
      <c r="C1801" s="293">
        <v>115554</v>
      </c>
      <c r="D1801" s="294" t="s">
        <v>3202</v>
      </c>
      <c r="E1801" s="294" t="s">
        <v>1504</v>
      </c>
      <c r="F1801" s="293">
        <v>1</v>
      </c>
      <c r="G1801" s="295"/>
      <c r="H1801" s="295">
        <v>1</v>
      </c>
      <c r="I1801" s="295"/>
      <c r="J1801" s="297"/>
      <c r="K1801" s="297"/>
      <c r="L1801" s="297"/>
      <c r="M1801" s="306"/>
      <c r="N1801" s="297">
        <v>598981.96</v>
      </c>
      <c r="O1801" s="298" t="s">
        <v>1900</v>
      </c>
      <c r="P1801" s="298">
        <v>3</v>
      </c>
      <c r="Q1801" s="349" t="s">
        <v>1944</v>
      </c>
      <c r="R1801" s="350"/>
      <c r="S1801" s="318"/>
      <c r="T1801" s="311"/>
      <c r="U1801" s="311"/>
      <c r="V1801" s="311"/>
      <c r="W1801" s="311"/>
      <c r="X1801" s="311"/>
      <c r="Y1801" s="311"/>
      <c r="Z1801" s="311"/>
      <c r="AA1801" s="311"/>
      <c r="AB1801" s="311"/>
      <c r="AC1801" s="311"/>
      <c r="AD1801" s="311"/>
      <c r="AE1801" s="312">
        <f t="shared" si="288"/>
        <v>0</v>
      </c>
      <c r="AF1801" s="312">
        <f t="shared" si="289"/>
        <v>0</v>
      </c>
      <c r="AG1801" s="312">
        <f t="shared" si="290"/>
        <v>1</v>
      </c>
      <c r="AH1801" s="312">
        <f t="shared" si="291"/>
        <v>0</v>
      </c>
      <c r="AI1801" s="312">
        <f t="shared" si="292"/>
        <v>0</v>
      </c>
      <c r="AJ1801" s="312">
        <f t="shared" si="293"/>
        <v>0</v>
      </c>
      <c r="AK1801" s="312">
        <f t="shared" si="294"/>
        <v>0</v>
      </c>
      <c r="AL1801" s="312">
        <f t="shared" si="295"/>
        <v>1</v>
      </c>
      <c r="AM1801" s="312">
        <f t="shared" si="296"/>
        <v>0</v>
      </c>
      <c r="AN1801" s="312">
        <f t="shared" si="297"/>
        <v>0</v>
      </c>
      <c r="AP1801"/>
    </row>
    <row r="1802" spans="1:42" ht="31.5" hidden="1">
      <c r="A1802" s="293" t="s">
        <v>1297</v>
      </c>
      <c r="B1802" s="293" t="s">
        <v>1477</v>
      </c>
      <c r="C1802" s="293">
        <v>115555</v>
      </c>
      <c r="D1802" s="294" t="s">
        <v>3203</v>
      </c>
      <c r="E1802" s="294" t="s">
        <v>1504</v>
      </c>
      <c r="F1802" s="293">
        <v>1</v>
      </c>
      <c r="G1802" s="295"/>
      <c r="H1802" s="295">
        <v>1</v>
      </c>
      <c r="I1802" s="295"/>
      <c r="J1802" s="297"/>
      <c r="K1802" s="297"/>
      <c r="L1802" s="297"/>
      <c r="M1802" s="306"/>
      <c r="N1802" s="297">
        <v>598981.96</v>
      </c>
      <c r="O1802" s="298" t="s">
        <v>1900</v>
      </c>
      <c r="P1802" s="298">
        <v>3</v>
      </c>
      <c r="Q1802" s="349" t="s">
        <v>1944</v>
      </c>
      <c r="R1802" s="350"/>
      <c r="S1802" s="318"/>
      <c r="T1802" s="311"/>
      <c r="U1802" s="311"/>
      <c r="V1802" s="311"/>
      <c r="W1802" s="311"/>
      <c r="X1802" s="311"/>
      <c r="Y1802" s="311"/>
      <c r="Z1802" s="311"/>
      <c r="AA1802" s="311"/>
      <c r="AB1802" s="311"/>
      <c r="AC1802" s="311"/>
      <c r="AD1802" s="311"/>
      <c r="AE1802" s="312">
        <f t="shared" si="288"/>
        <v>0</v>
      </c>
      <c r="AF1802" s="312">
        <f t="shared" si="289"/>
        <v>0</v>
      </c>
      <c r="AG1802" s="312">
        <f t="shared" si="290"/>
        <v>1</v>
      </c>
      <c r="AH1802" s="312">
        <f t="shared" si="291"/>
        <v>0</v>
      </c>
      <c r="AI1802" s="312">
        <f t="shared" si="292"/>
        <v>0</v>
      </c>
      <c r="AJ1802" s="312">
        <f t="shared" si="293"/>
        <v>0</v>
      </c>
      <c r="AK1802" s="312">
        <f t="shared" si="294"/>
        <v>0</v>
      </c>
      <c r="AL1802" s="312">
        <f t="shared" si="295"/>
        <v>1</v>
      </c>
      <c r="AM1802" s="312">
        <f t="shared" si="296"/>
        <v>0</v>
      </c>
      <c r="AN1802" s="312">
        <f t="shared" si="297"/>
        <v>0</v>
      </c>
      <c r="AP1802"/>
    </row>
    <row r="1803" spans="1:42" ht="31.5" hidden="1">
      <c r="A1803" s="293" t="s">
        <v>1297</v>
      </c>
      <c r="B1803" s="293" t="s">
        <v>1477</v>
      </c>
      <c r="C1803" s="293">
        <v>115557</v>
      </c>
      <c r="D1803" s="294" t="s">
        <v>3204</v>
      </c>
      <c r="E1803" s="294" t="s">
        <v>1504</v>
      </c>
      <c r="F1803" s="293">
        <v>1</v>
      </c>
      <c r="G1803" s="295"/>
      <c r="H1803" s="295">
        <v>1</v>
      </c>
      <c r="I1803" s="295"/>
      <c r="J1803" s="297"/>
      <c r="K1803" s="297"/>
      <c r="L1803" s="297"/>
      <c r="M1803" s="306"/>
      <c r="N1803" s="297">
        <v>682466.98</v>
      </c>
      <c r="O1803" s="298" t="s">
        <v>1900</v>
      </c>
      <c r="P1803" s="298">
        <v>3</v>
      </c>
      <c r="Q1803" s="349" t="s">
        <v>1944</v>
      </c>
      <c r="R1803" s="350"/>
      <c r="S1803" s="318"/>
      <c r="T1803" s="311"/>
      <c r="U1803" s="311"/>
      <c r="V1803" s="311"/>
      <c r="W1803" s="311"/>
      <c r="X1803" s="311"/>
      <c r="Y1803" s="311"/>
      <c r="Z1803" s="311"/>
      <c r="AA1803" s="311"/>
      <c r="AB1803" s="311"/>
      <c r="AC1803" s="311"/>
      <c r="AD1803" s="311"/>
      <c r="AE1803" s="312">
        <f t="shared" si="288"/>
        <v>0</v>
      </c>
      <c r="AF1803" s="312">
        <f t="shared" si="289"/>
        <v>0</v>
      </c>
      <c r="AG1803" s="312">
        <f t="shared" si="290"/>
        <v>1</v>
      </c>
      <c r="AH1803" s="312">
        <f t="shared" si="291"/>
        <v>0</v>
      </c>
      <c r="AI1803" s="312">
        <f t="shared" si="292"/>
        <v>0</v>
      </c>
      <c r="AJ1803" s="312">
        <f t="shared" si="293"/>
        <v>0</v>
      </c>
      <c r="AK1803" s="312">
        <f t="shared" si="294"/>
        <v>0</v>
      </c>
      <c r="AL1803" s="312">
        <f t="shared" si="295"/>
        <v>1</v>
      </c>
      <c r="AM1803" s="312">
        <f t="shared" si="296"/>
        <v>0</v>
      </c>
      <c r="AN1803" s="312">
        <f t="shared" si="297"/>
        <v>0</v>
      </c>
      <c r="AP1803"/>
    </row>
    <row r="1804" spans="1:42" ht="31.5" hidden="1">
      <c r="A1804" s="293" t="s">
        <v>1297</v>
      </c>
      <c r="B1804" s="293" t="s">
        <v>1477</v>
      </c>
      <c r="C1804" s="293">
        <v>115558</v>
      </c>
      <c r="D1804" s="294" t="s">
        <v>3205</v>
      </c>
      <c r="E1804" s="294" t="s">
        <v>1504</v>
      </c>
      <c r="F1804" s="293">
        <v>1</v>
      </c>
      <c r="G1804" s="295"/>
      <c r="H1804" s="295">
        <v>1</v>
      </c>
      <c r="I1804" s="295"/>
      <c r="J1804" s="297"/>
      <c r="K1804" s="297"/>
      <c r="L1804" s="297"/>
      <c r="M1804" s="306"/>
      <c r="N1804" s="297">
        <v>598981.96</v>
      </c>
      <c r="O1804" s="298" t="s">
        <v>1900</v>
      </c>
      <c r="P1804" s="298">
        <v>3</v>
      </c>
      <c r="Q1804" s="349" t="s">
        <v>1944</v>
      </c>
      <c r="R1804" s="350"/>
      <c r="S1804" s="318"/>
      <c r="T1804" s="311"/>
      <c r="U1804" s="311"/>
      <c r="V1804" s="311"/>
      <c r="W1804" s="311"/>
      <c r="X1804" s="311"/>
      <c r="Y1804" s="311"/>
      <c r="Z1804" s="311"/>
      <c r="AA1804" s="311"/>
      <c r="AB1804" s="311"/>
      <c r="AC1804" s="311"/>
      <c r="AD1804" s="311"/>
      <c r="AE1804" s="312">
        <f t="shared" si="288"/>
        <v>0</v>
      </c>
      <c r="AF1804" s="312">
        <f t="shared" si="289"/>
        <v>0</v>
      </c>
      <c r="AG1804" s="312">
        <f t="shared" si="290"/>
        <v>1</v>
      </c>
      <c r="AH1804" s="312">
        <f t="shared" si="291"/>
        <v>0</v>
      </c>
      <c r="AI1804" s="312">
        <f t="shared" si="292"/>
        <v>0</v>
      </c>
      <c r="AJ1804" s="312">
        <f t="shared" si="293"/>
        <v>0</v>
      </c>
      <c r="AK1804" s="312">
        <f t="shared" si="294"/>
        <v>0</v>
      </c>
      <c r="AL1804" s="312">
        <f t="shared" si="295"/>
        <v>1</v>
      </c>
      <c r="AM1804" s="312">
        <f t="shared" si="296"/>
        <v>0</v>
      </c>
      <c r="AN1804" s="312">
        <f t="shared" si="297"/>
        <v>0</v>
      </c>
      <c r="AP1804"/>
    </row>
    <row r="1805" spans="1:42" ht="31.5" hidden="1">
      <c r="A1805" s="293" t="s">
        <v>1297</v>
      </c>
      <c r="B1805" s="293" t="s">
        <v>1477</v>
      </c>
      <c r="C1805" s="293">
        <v>115560</v>
      </c>
      <c r="D1805" s="294" t="s">
        <v>3206</v>
      </c>
      <c r="E1805" s="294" t="s">
        <v>1504</v>
      </c>
      <c r="F1805" s="293">
        <v>1</v>
      </c>
      <c r="G1805" s="295"/>
      <c r="H1805" s="296">
        <v>1</v>
      </c>
      <c r="I1805" s="295"/>
      <c r="J1805" s="297"/>
      <c r="K1805" s="297"/>
      <c r="L1805" s="297"/>
      <c r="M1805" s="306"/>
      <c r="N1805" s="297">
        <v>598981.96</v>
      </c>
      <c r="O1805" s="298" t="s">
        <v>1900</v>
      </c>
      <c r="P1805" s="298">
        <v>3</v>
      </c>
      <c r="Q1805" s="349" t="s">
        <v>1944</v>
      </c>
      <c r="R1805" s="350"/>
      <c r="S1805" s="318"/>
      <c r="T1805" s="311"/>
      <c r="U1805" s="311"/>
      <c r="V1805" s="311"/>
      <c r="W1805" s="311"/>
      <c r="X1805" s="311"/>
      <c r="Y1805" s="311"/>
      <c r="Z1805" s="311"/>
      <c r="AA1805" s="311"/>
      <c r="AB1805" s="311"/>
      <c r="AC1805" s="311"/>
      <c r="AD1805" s="311"/>
      <c r="AE1805" s="312">
        <f t="shared" si="288"/>
        <v>0</v>
      </c>
      <c r="AF1805" s="312">
        <f t="shared" si="289"/>
        <v>0</v>
      </c>
      <c r="AG1805" s="312">
        <f t="shared" si="290"/>
        <v>1</v>
      </c>
      <c r="AH1805" s="312">
        <f t="shared" si="291"/>
        <v>0</v>
      </c>
      <c r="AI1805" s="312">
        <f t="shared" si="292"/>
        <v>0</v>
      </c>
      <c r="AJ1805" s="312">
        <f t="shared" si="293"/>
        <v>0</v>
      </c>
      <c r="AK1805" s="312">
        <f t="shared" si="294"/>
        <v>0</v>
      </c>
      <c r="AL1805" s="312">
        <f t="shared" si="295"/>
        <v>1</v>
      </c>
      <c r="AM1805" s="312">
        <f t="shared" si="296"/>
        <v>0</v>
      </c>
      <c r="AN1805" s="312">
        <f t="shared" si="297"/>
        <v>0</v>
      </c>
      <c r="AP1805"/>
    </row>
    <row r="1806" spans="1:42" ht="31.5" hidden="1">
      <c r="A1806" s="293" t="s">
        <v>1297</v>
      </c>
      <c r="B1806" s="293" t="s">
        <v>1477</v>
      </c>
      <c r="C1806" s="293">
        <v>115561</v>
      </c>
      <c r="D1806" s="294" t="s">
        <v>3207</v>
      </c>
      <c r="E1806" s="294" t="s">
        <v>1504</v>
      </c>
      <c r="F1806" s="293">
        <v>1</v>
      </c>
      <c r="G1806" s="295"/>
      <c r="H1806" s="296">
        <v>1</v>
      </c>
      <c r="I1806" s="295"/>
      <c r="J1806" s="297"/>
      <c r="K1806" s="297"/>
      <c r="L1806" s="297"/>
      <c r="M1806" s="306"/>
      <c r="N1806" s="297">
        <v>511754.5</v>
      </c>
      <c r="O1806" s="298" t="s">
        <v>1900</v>
      </c>
      <c r="P1806" s="298">
        <v>3</v>
      </c>
      <c r="Q1806" s="349" t="s">
        <v>1944</v>
      </c>
      <c r="R1806" s="350"/>
      <c r="S1806" s="318"/>
      <c r="T1806" s="311"/>
      <c r="U1806" s="311"/>
      <c r="V1806" s="311"/>
      <c r="W1806" s="311"/>
      <c r="X1806" s="311"/>
      <c r="Y1806" s="311"/>
      <c r="Z1806" s="311"/>
      <c r="AA1806" s="311"/>
      <c r="AB1806" s="311"/>
      <c r="AC1806" s="311"/>
      <c r="AD1806" s="311"/>
      <c r="AE1806" s="312">
        <f t="shared" si="288"/>
        <v>0</v>
      </c>
      <c r="AF1806" s="312">
        <f t="shared" si="289"/>
        <v>0</v>
      </c>
      <c r="AG1806" s="312">
        <f t="shared" si="290"/>
        <v>1</v>
      </c>
      <c r="AH1806" s="312">
        <f t="shared" si="291"/>
        <v>0</v>
      </c>
      <c r="AI1806" s="312">
        <f t="shared" si="292"/>
        <v>0</v>
      </c>
      <c r="AJ1806" s="312">
        <f t="shared" si="293"/>
        <v>0</v>
      </c>
      <c r="AK1806" s="312">
        <f t="shared" si="294"/>
        <v>0</v>
      </c>
      <c r="AL1806" s="312">
        <f t="shared" si="295"/>
        <v>1</v>
      </c>
      <c r="AM1806" s="312">
        <f t="shared" si="296"/>
        <v>0</v>
      </c>
      <c r="AN1806" s="312">
        <f t="shared" si="297"/>
        <v>0</v>
      </c>
      <c r="AP1806"/>
    </row>
    <row r="1807" spans="1:42" ht="31.5" hidden="1">
      <c r="A1807" s="293" t="s">
        <v>1297</v>
      </c>
      <c r="B1807" s="293" t="s">
        <v>1477</v>
      </c>
      <c r="C1807" s="293">
        <v>115562</v>
      </c>
      <c r="D1807" s="294" t="s">
        <v>3208</v>
      </c>
      <c r="E1807" s="294" t="s">
        <v>1504</v>
      </c>
      <c r="F1807" s="293">
        <v>1</v>
      </c>
      <c r="G1807" s="295"/>
      <c r="H1807" s="295">
        <v>1</v>
      </c>
      <c r="I1807" s="295"/>
      <c r="J1807" s="297"/>
      <c r="K1807" s="297"/>
      <c r="L1807" s="297"/>
      <c r="M1807" s="306"/>
      <c r="N1807" s="297">
        <v>598981.96</v>
      </c>
      <c r="O1807" s="298" t="s">
        <v>1900</v>
      </c>
      <c r="P1807" s="298">
        <v>3</v>
      </c>
      <c r="Q1807" s="349" t="s">
        <v>1944</v>
      </c>
      <c r="R1807" s="350"/>
      <c r="S1807" s="318"/>
      <c r="T1807" s="311"/>
      <c r="U1807" s="311"/>
      <c r="V1807" s="311"/>
      <c r="W1807" s="311"/>
      <c r="X1807" s="311"/>
      <c r="Y1807" s="311"/>
      <c r="Z1807" s="311"/>
      <c r="AA1807" s="311"/>
      <c r="AB1807" s="311"/>
      <c r="AC1807" s="311"/>
      <c r="AD1807" s="311"/>
      <c r="AE1807" s="312">
        <f t="shared" si="288"/>
        <v>0</v>
      </c>
      <c r="AF1807" s="312">
        <f t="shared" si="289"/>
        <v>0</v>
      </c>
      <c r="AG1807" s="312">
        <f t="shared" si="290"/>
        <v>1</v>
      </c>
      <c r="AH1807" s="312">
        <f t="shared" si="291"/>
        <v>0</v>
      </c>
      <c r="AI1807" s="312">
        <f t="shared" si="292"/>
        <v>0</v>
      </c>
      <c r="AJ1807" s="312">
        <f t="shared" si="293"/>
        <v>0</v>
      </c>
      <c r="AK1807" s="312">
        <f t="shared" si="294"/>
        <v>0</v>
      </c>
      <c r="AL1807" s="312">
        <f t="shared" si="295"/>
        <v>1</v>
      </c>
      <c r="AM1807" s="312">
        <f t="shared" si="296"/>
        <v>0</v>
      </c>
      <c r="AN1807" s="312">
        <f t="shared" si="297"/>
        <v>0</v>
      </c>
      <c r="AP1807"/>
    </row>
    <row r="1808" spans="1:42" ht="31.5" hidden="1">
      <c r="A1808" s="293" t="s">
        <v>1297</v>
      </c>
      <c r="B1808" s="293" t="s">
        <v>1477</v>
      </c>
      <c r="C1808" s="293">
        <v>115563</v>
      </c>
      <c r="D1808" s="294" t="s">
        <v>3209</v>
      </c>
      <c r="E1808" s="294" t="s">
        <v>1504</v>
      </c>
      <c r="F1808" s="293">
        <v>1</v>
      </c>
      <c r="G1808" s="295"/>
      <c r="H1808" s="295">
        <v>1</v>
      </c>
      <c r="I1808" s="295"/>
      <c r="J1808" s="297"/>
      <c r="K1808" s="297"/>
      <c r="L1808" s="297"/>
      <c r="M1808" s="306"/>
      <c r="N1808" s="297">
        <v>511754.5</v>
      </c>
      <c r="O1808" s="298" t="s">
        <v>1900</v>
      </c>
      <c r="P1808" s="298">
        <v>3</v>
      </c>
      <c r="Q1808" s="349" t="s">
        <v>1944</v>
      </c>
      <c r="R1808" s="350"/>
      <c r="S1808" s="318"/>
      <c r="T1808" s="311"/>
      <c r="U1808" s="311"/>
      <c r="V1808" s="311"/>
      <c r="W1808" s="311"/>
      <c r="X1808" s="311"/>
      <c r="Y1808" s="311"/>
      <c r="Z1808" s="311"/>
      <c r="AA1808" s="311"/>
      <c r="AB1808" s="311"/>
      <c r="AC1808" s="311"/>
      <c r="AD1808" s="311"/>
      <c r="AE1808" s="312">
        <f t="shared" si="288"/>
        <v>0</v>
      </c>
      <c r="AF1808" s="312">
        <f t="shared" si="289"/>
        <v>0</v>
      </c>
      <c r="AG1808" s="312">
        <f t="shared" si="290"/>
        <v>1</v>
      </c>
      <c r="AH1808" s="312">
        <f t="shared" si="291"/>
        <v>0</v>
      </c>
      <c r="AI1808" s="312">
        <f t="shared" si="292"/>
        <v>0</v>
      </c>
      <c r="AJ1808" s="312">
        <f t="shared" si="293"/>
        <v>0</v>
      </c>
      <c r="AK1808" s="312">
        <f t="shared" si="294"/>
        <v>0</v>
      </c>
      <c r="AL1808" s="312">
        <f t="shared" si="295"/>
        <v>1</v>
      </c>
      <c r="AM1808" s="312">
        <f t="shared" si="296"/>
        <v>0</v>
      </c>
      <c r="AN1808" s="312">
        <f t="shared" si="297"/>
        <v>0</v>
      </c>
      <c r="AP1808"/>
    </row>
    <row r="1809" spans="1:40" customFormat="1" ht="31.5" hidden="1">
      <c r="A1809" s="293" t="s">
        <v>1297</v>
      </c>
      <c r="B1809" s="293" t="s">
        <v>1477</v>
      </c>
      <c r="C1809" s="293">
        <v>115564</v>
      </c>
      <c r="D1809" s="294" t="s">
        <v>3210</v>
      </c>
      <c r="E1809" s="294" t="s">
        <v>1504</v>
      </c>
      <c r="F1809" s="293">
        <v>1</v>
      </c>
      <c r="G1809" s="295"/>
      <c r="H1809" s="295">
        <v>1</v>
      </c>
      <c r="I1809" s="295"/>
      <c r="J1809" s="297"/>
      <c r="K1809" s="297"/>
      <c r="L1809" s="297"/>
      <c r="M1809" s="306"/>
      <c r="N1809" s="297">
        <v>849437.03</v>
      </c>
      <c r="O1809" s="298" t="s">
        <v>1900</v>
      </c>
      <c r="P1809" s="298">
        <v>3</v>
      </c>
      <c r="Q1809" s="349" t="s">
        <v>1944</v>
      </c>
      <c r="R1809" s="350"/>
      <c r="S1809" s="318"/>
      <c r="T1809" s="311"/>
      <c r="U1809" s="311"/>
      <c r="V1809" s="311"/>
      <c r="W1809" s="311"/>
      <c r="X1809" s="311"/>
      <c r="Y1809" s="311"/>
      <c r="Z1809" s="311"/>
      <c r="AA1809" s="311"/>
      <c r="AB1809" s="311"/>
      <c r="AC1809" s="311"/>
      <c r="AD1809" s="311"/>
      <c r="AE1809" s="312">
        <f t="shared" si="288"/>
        <v>0</v>
      </c>
      <c r="AF1809" s="312">
        <f t="shared" si="289"/>
        <v>0</v>
      </c>
      <c r="AG1809" s="312">
        <f t="shared" si="290"/>
        <v>1</v>
      </c>
      <c r="AH1809" s="312">
        <f t="shared" si="291"/>
        <v>0</v>
      </c>
      <c r="AI1809" s="312">
        <f t="shared" si="292"/>
        <v>0</v>
      </c>
      <c r="AJ1809" s="312">
        <f t="shared" si="293"/>
        <v>0</v>
      </c>
      <c r="AK1809" s="312">
        <f t="shared" si="294"/>
        <v>0</v>
      </c>
      <c r="AL1809" s="312">
        <f t="shared" si="295"/>
        <v>1</v>
      </c>
      <c r="AM1809" s="312">
        <f t="shared" si="296"/>
        <v>0</v>
      </c>
      <c r="AN1809" s="312">
        <f t="shared" si="297"/>
        <v>0</v>
      </c>
    </row>
    <row r="1810" spans="1:40" customFormat="1" ht="31.5" hidden="1">
      <c r="A1810" s="293" t="s">
        <v>1297</v>
      </c>
      <c r="B1810" s="293" t="s">
        <v>1477</v>
      </c>
      <c r="C1810" s="293">
        <v>115565</v>
      </c>
      <c r="D1810" s="294" t="s">
        <v>3211</v>
      </c>
      <c r="E1810" s="294" t="s">
        <v>1504</v>
      </c>
      <c r="F1810" s="293">
        <v>1</v>
      </c>
      <c r="G1810" s="295"/>
      <c r="H1810" s="295">
        <v>1</v>
      </c>
      <c r="I1810" s="295"/>
      <c r="J1810" s="297"/>
      <c r="K1810" s="297"/>
      <c r="L1810" s="297"/>
      <c r="M1810" s="306"/>
      <c r="N1810" s="297">
        <v>570194.02</v>
      </c>
      <c r="O1810" s="298" t="s">
        <v>1900</v>
      </c>
      <c r="P1810" s="298">
        <v>3</v>
      </c>
      <c r="Q1810" s="349" t="s">
        <v>1944</v>
      </c>
      <c r="R1810" s="350"/>
      <c r="S1810" s="318"/>
      <c r="T1810" s="311"/>
      <c r="U1810" s="311"/>
      <c r="V1810" s="311"/>
      <c r="W1810" s="311"/>
      <c r="X1810" s="311"/>
      <c r="Y1810" s="311"/>
      <c r="Z1810" s="311"/>
      <c r="AA1810" s="311"/>
      <c r="AB1810" s="311"/>
      <c r="AC1810" s="311"/>
      <c r="AD1810" s="311"/>
      <c r="AE1810" s="312">
        <f t="shared" si="288"/>
        <v>0</v>
      </c>
      <c r="AF1810" s="312">
        <f t="shared" si="289"/>
        <v>0</v>
      </c>
      <c r="AG1810" s="312">
        <f t="shared" si="290"/>
        <v>1</v>
      </c>
      <c r="AH1810" s="312">
        <f t="shared" si="291"/>
        <v>0</v>
      </c>
      <c r="AI1810" s="312">
        <f t="shared" si="292"/>
        <v>0</v>
      </c>
      <c r="AJ1810" s="312">
        <f t="shared" si="293"/>
        <v>0</v>
      </c>
      <c r="AK1810" s="312">
        <f t="shared" si="294"/>
        <v>0</v>
      </c>
      <c r="AL1810" s="312">
        <f t="shared" si="295"/>
        <v>1</v>
      </c>
      <c r="AM1810" s="312">
        <f t="shared" si="296"/>
        <v>0</v>
      </c>
      <c r="AN1810" s="312">
        <f t="shared" si="297"/>
        <v>0</v>
      </c>
    </row>
    <row r="1811" spans="1:40" customFormat="1" ht="31.5" hidden="1">
      <c r="A1811" s="293" t="s">
        <v>1297</v>
      </c>
      <c r="B1811" s="293" t="s">
        <v>1477</v>
      </c>
      <c r="C1811" s="293">
        <v>115566</v>
      </c>
      <c r="D1811" s="294" t="s">
        <v>3212</v>
      </c>
      <c r="E1811" s="294" t="s">
        <v>1504</v>
      </c>
      <c r="F1811" s="293">
        <v>1</v>
      </c>
      <c r="G1811" s="295"/>
      <c r="H1811" s="295">
        <v>1</v>
      </c>
      <c r="I1811" s="295"/>
      <c r="J1811" s="297"/>
      <c r="K1811" s="297"/>
      <c r="L1811" s="297"/>
      <c r="M1811" s="306"/>
      <c r="N1811" s="297">
        <v>794739.95</v>
      </c>
      <c r="O1811" s="298" t="s">
        <v>1900</v>
      </c>
      <c r="P1811" s="298">
        <v>3</v>
      </c>
      <c r="Q1811" s="349" t="s">
        <v>1944</v>
      </c>
      <c r="R1811" s="350"/>
      <c r="S1811" s="318"/>
      <c r="T1811" s="311"/>
      <c r="U1811" s="311"/>
      <c r="V1811" s="311"/>
      <c r="W1811" s="311"/>
      <c r="X1811" s="311"/>
      <c r="Y1811" s="311"/>
      <c r="Z1811" s="311"/>
      <c r="AA1811" s="311"/>
      <c r="AB1811" s="311"/>
      <c r="AC1811" s="311"/>
      <c r="AD1811" s="311"/>
      <c r="AE1811" s="312">
        <f t="shared" si="288"/>
        <v>0</v>
      </c>
      <c r="AF1811" s="312">
        <f t="shared" si="289"/>
        <v>0</v>
      </c>
      <c r="AG1811" s="312">
        <f t="shared" si="290"/>
        <v>1</v>
      </c>
      <c r="AH1811" s="312">
        <f t="shared" si="291"/>
        <v>0</v>
      </c>
      <c r="AI1811" s="312">
        <f t="shared" si="292"/>
        <v>0</v>
      </c>
      <c r="AJ1811" s="312">
        <f t="shared" si="293"/>
        <v>0</v>
      </c>
      <c r="AK1811" s="312">
        <f t="shared" si="294"/>
        <v>0</v>
      </c>
      <c r="AL1811" s="312">
        <f t="shared" si="295"/>
        <v>1</v>
      </c>
      <c r="AM1811" s="312">
        <f t="shared" si="296"/>
        <v>0</v>
      </c>
      <c r="AN1811" s="312">
        <f t="shared" si="297"/>
        <v>0</v>
      </c>
    </row>
    <row r="1812" spans="1:40" customFormat="1" ht="31.5" hidden="1">
      <c r="A1812" s="293" t="s">
        <v>1297</v>
      </c>
      <c r="B1812" s="293" t="s">
        <v>1477</v>
      </c>
      <c r="C1812" s="293">
        <v>115567</v>
      </c>
      <c r="D1812" s="294" t="s">
        <v>3213</v>
      </c>
      <c r="E1812" s="294" t="s">
        <v>1504</v>
      </c>
      <c r="F1812" s="293">
        <v>1</v>
      </c>
      <c r="G1812" s="295"/>
      <c r="H1812" s="295">
        <v>1</v>
      </c>
      <c r="I1812" s="295"/>
      <c r="J1812" s="297"/>
      <c r="K1812" s="297"/>
      <c r="L1812" s="297"/>
      <c r="M1812" s="306"/>
      <c r="N1812" s="297">
        <v>540542.43999999994</v>
      </c>
      <c r="O1812" s="298" t="s">
        <v>1900</v>
      </c>
      <c r="P1812" s="298">
        <v>3</v>
      </c>
      <c r="Q1812" s="349" t="s">
        <v>1944</v>
      </c>
      <c r="R1812" s="350"/>
      <c r="S1812" s="318"/>
      <c r="T1812" s="311"/>
      <c r="U1812" s="311"/>
      <c r="V1812" s="311"/>
      <c r="W1812" s="311"/>
      <c r="X1812" s="311"/>
      <c r="Y1812" s="311"/>
      <c r="Z1812" s="311"/>
      <c r="AA1812" s="311"/>
      <c r="AB1812" s="311"/>
      <c r="AC1812" s="311"/>
      <c r="AD1812" s="311"/>
      <c r="AE1812" s="312">
        <f t="shared" si="288"/>
        <v>0</v>
      </c>
      <c r="AF1812" s="312">
        <f t="shared" si="289"/>
        <v>0</v>
      </c>
      <c r="AG1812" s="312">
        <f t="shared" si="290"/>
        <v>1</v>
      </c>
      <c r="AH1812" s="312">
        <f t="shared" si="291"/>
        <v>0</v>
      </c>
      <c r="AI1812" s="312">
        <f t="shared" si="292"/>
        <v>0</v>
      </c>
      <c r="AJ1812" s="312">
        <f t="shared" si="293"/>
        <v>0</v>
      </c>
      <c r="AK1812" s="312">
        <f t="shared" si="294"/>
        <v>0</v>
      </c>
      <c r="AL1812" s="312">
        <f t="shared" si="295"/>
        <v>1</v>
      </c>
      <c r="AM1812" s="312">
        <f t="shared" si="296"/>
        <v>0</v>
      </c>
      <c r="AN1812" s="312">
        <f t="shared" si="297"/>
        <v>0</v>
      </c>
    </row>
    <row r="1813" spans="1:40" customFormat="1" ht="31.5" hidden="1">
      <c r="A1813" s="293" t="s">
        <v>1297</v>
      </c>
      <c r="B1813" s="293" t="s">
        <v>1477</v>
      </c>
      <c r="C1813" s="293">
        <v>115568</v>
      </c>
      <c r="D1813" s="294" t="s">
        <v>3214</v>
      </c>
      <c r="E1813" s="294" t="s">
        <v>1504</v>
      </c>
      <c r="F1813" s="293">
        <v>1</v>
      </c>
      <c r="G1813" s="295"/>
      <c r="H1813" s="295">
        <v>1</v>
      </c>
      <c r="I1813" s="295"/>
      <c r="J1813" s="297"/>
      <c r="K1813" s="297"/>
      <c r="L1813" s="297"/>
      <c r="M1813" s="306"/>
      <c r="N1813" s="297">
        <v>598981.96</v>
      </c>
      <c r="O1813" s="298" t="s">
        <v>1900</v>
      </c>
      <c r="P1813" s="298">
        <v>3</v>
      </c>
      <c r="Q1813" s="349" t="s">
        <v>1944</v>
      </c>
      <c r="R1813" s="350"/>
      <c r="S1813" s="318"/>
      <c r="T1813" s="311"/>
      <c r="U1813" s="311"/>
      <c r="V1813" s="311"/>
      <c r="W1813" s="311"/>
      <c r="X1813" s="311"/>
      <c r="Y1813" s="311"/>
      <c r="Z1813" s="311"/>
      <c r="AA1813" s="311"/>
      <c r="AB1813" s="311"/>
      <c r="AC1813" s="311"/>
      <c r="AD1813" s="311"/>
      <c r="AE1813" s="312">
        <f t="shared" si="288"/>
        <v>0</v>
      </c>
      <c r="AF1813" s="312">
        <f t="shared" si="289"/>
        <v>0</v>
      </c>
      <c r="AG1813" s="312">
        <f t="shared" si="290"/>
        <v>1</v>
      </c>
      <c r="AH1813" s="312">
        <f t="shared" si="291"/>
        <v>0</v>
      </c>
      <c r="AI1813" s="312">
        <f t="shared" si="292"/>
        <v>0</v>
      </c>
      <c r="AJ1813" s="312">
        <f t="shared" si="293"/>
        <v>0</v>
      </c>
      <c r="AK1813" s="312">
        <f t="shared" si="294"/>
        <v>0</v>
      </c>
      <c r="AL1813" s="312">
        <f t="shared" si="295"/>
        <v>1</v>
      </c>
      <c r="AM1813" s="312">
        <f t="shared" si="296"/>
        <v>0</v>
      </c>
      <c r="AN1813" s="312">
        <f t="shared" si="297"/>
        <v>0</v>
      </c>
    </row>
    <row r="1814" spans="1:40" customFormat="1" ht="31.5" hidden="1">
      <c r="A1814" s="293" t="s">
        <v>1297</v>
      </c>
      <c r="B1814" s="293" t="s">
        <v>1477</v>
      </c>
      <c r="C1814" s="293">
        <v>115569</v>
      </c>
      <c r="D1814" s="294" t="s">
        <v>3215</v>
      </c>
      <c r="E1814" s="294" t="s">
        <v>1504</v>
      </c>
      <c r="F1814" s="293">
        <v>1</v>
      </c>
      <c r="G1814" s="295"/>
      <c r="H1814" s="295">
        <v>1</v>
      </c>
      <c r="I1814" s="295"/>
      <c r="J1814" s="297"/>
      <c r="K1814" s="297"/>
      <c r="L1814" s="297"/>
      <c r="M1814" s="306"/>
      <c r="N1814" s="297">
        <v>653679.04</v>
      </c>
      <c r="O1814" s="298" t="s">
        <v>1900</v>
      </c>
      <c r="P1814" s="298">
        <v>3</v>
      </c>
      <c r="Q1814" s="349" t="s">
        <v>1944</v>
      </c>
      <c r="R1814" s="350"/>
      <c r="S1814" s="318"/>
      <c r="T1814" s="311"/>
      <c r="U1814" s="311"/>
      <c r="V1814" s="311"/>
      <c r="W1814" s="311"/>
      <c r="X1814" s="311"/>
      <c r="Y1814" s="311"/>
      <c r="Z1814" s="311"/>
      <c r="AA1814" s="311"/>
      <c r="AB1814" s="311"/>
      <c r="AC1814" s="311"/>
      <c r="AD1814" s="311"/>
      <c r="AE1814" s="312">
        <f t="shared" si="288"/>
        <v>0</v>
      </c>
      <c r="AF1814" s="312">
        <f t="shared" si="289"/>
        <v>0</v>
      </c>
      <c r="AG1814" s="312">
        <f t="shared" si="290"/>
        <v>1</v>
      </c>
      <c r="AH1814" s="312">
        <f t="shared" si="291"/>
        <v>0</v>
      </c>
      <c r="AI1814" s="312">
        <f t="shared" si="292"/>
        <v>0</v>
      </c>
      <c r="AJ1814" s="312">
        <f t="shared" si="293"/>
        <v>0</v>
      </c>
      <c r="AK1814" s="312">
        <f t="shared" si="294"/>
        <v>0</v>
      </c>
      <c r="AL1814" s="312">
        <f t="shared" si="295"/>
        <v>1</v>
      </c>
      <c r="AM1814" s="312">
        <f t="shared" si="296"/>
        <v>0</v>
      </c>
      <c r="AN1814" s="312">
        <f t="shared" si="297"/>
        <v>0</v>
      </c>
    </row>
    <row r="1815" spans="1:40" customFormat="1" ht="31.5" hidden="1">
      <c r="A1815" s="293" t="s">
        <v>1297</v>
      </c>
      <c r="B1815" s="293" t="s">
        <v>1477</v>
      </c>
      <c r="C1815" s="293">
        <v>115570</v>
      </c>
      <c r="D1815" s="294" t="s">
        <v>3216</v>
      </c>
      <c r="E1815" s="294" t="s">
        <v>1504</v>
      </c>
      <c r="F1815" s="293">
        <v>1</v>
      </c>
      <c r="G1815" s="295"/>
      <c r="H1815" s="296">
        <v>1</v>
      </c>
      <c r="I1815" s="295"/>
      <c r="J1815" s="297"/>
      <c r="K1815" s="297"/>
      <c r="L1815" s="297"/>
      <c r="M1815" s="306"/>
      <c r="N1815" s="297">
        <v>570194.02</v>
      </c>
      <c r="O1815" s="298" t="s">
        <v>1900</v>
      </c>
      <c r="P1815" s="298">
        <v>3</v>
      </c>
      <c r="Q1815" s="349" t="s">
        <v>1944</v>
      </c>
      <c r="R1815" s="350"/>
      <c r="S1815" s="318"/>
      <c r="T1815" s="311"/>
      <c r="U1815" s="311"/>
      <c r="V1815" s="311"/>
      <c r="W1815" s="311"/>
      <c r="X1815" s="311"/>
      <c r="Y1815" s="311"/>
      <c r="Z1815" s="311"/>
      <c r="AA1815" s="311"/>
      <c r="AB1815" s="311"/>
      <c r="AC1815" s="311"/>
      <c r="AD1815" s="311"/>
      <c r="AE1815" s="312">
        <f t="shared" ref="AE1815:AE1878" si="298">IF($Q1815="Reverted",1,0)</f>
        <v>0</v>
      </c>
      <c r="AF1815" s="312">
        <f t="shared" ref="AF1815:AF1878" si="299">IF($Q1815="Not yet started",1,0)</f>
        <v>0</v>
      </c>
      <c r="AG1815" s="312">
        <f t="shared" ref="AG1815:AG1878" si="300">IF($Q1815="Under Procurement",1,0)</f>
        <v>1</v>
      </c>
      <c r="AH1815" s="312">
        <f t="shared" ref="AH1815:AH1878" si="301">IF($Q1815="Ongoing",1,0)</f>
        <v>0</v>
      </c>
      <c r="AI1815" s="312">
        <f t="shared" ref="AI1815:AI1878" si="302">IF($Q1815="Completed",1,0)</f>
        <v>0</v>
      </c>
      <c r="AJ1815" s="312">
        <f t="shared" ref="AJ1815:AJ1878" si="303">IF($AE1815=1,$H1815,0)</f>
        <v>0</v>
      </c>
      <c r="AK1815" s="312">
        <f t="shared" ref="AK1815:AK1878" si="304">IF($AF1815=1,$H1815,0)</f>
        <v>0</v>
      </c>
      <c r="AL1815" s="312">
        <f t="shared" ref="AL1815:AL1878" si="305">IF($AG1815=1,$H1815,0)</f>
        <v>1</v>
      </c>
      <c r="AM1815" s="312">
        <f t="shared" ref="AM1815:AM1878" si="306">IF($AH1815=1,$H1815,0)</f>
        <v>0</v>
      </c>
      <c r="AN1815" s="312">
        <f t="shared" ref="AN1815:AN1878" si="307">IF($AI1815=1,$H1815,0)</f>
        <v>0</v>
      </c>
    </row>
    <row r="1816" spans="1:40" customFormat="1" ht="31.5" hidden="1">
      <c r="A1816" s="293" t="s">
        <v>1297</v>
      </c>
      <c r="B1816" s="293" t="s">
        <v>1477</v>
      </c>
      <c r="C1816" s="293">
        <v>115571</v>
      </c>
      <c r="D1816" s="294" t="s">
        <v>3217</v>
      </c>
      <c r="E1816" s="294" t="s">
        <v>1504</v>
      </c>
      <c r="F1816" s="293">
        <v>1</v>
      </c>
      <c r="G1816" s="295"/>
      <c r="H1816" s="295">
        <v>1</v>
      </c>
      <c r="I1816" s="295"/>
      <c r="J1816" s="297"/>
      <c r="K1816" s="297"/>
      <c r="L1816" s="297"/>
      <c r="M1816" s="306"/>
      <c r="N1816" s="297">
        <v>765952.01</v>
      </c>
      <c r="O1816" s="298" t="s">
        <v>1900</v>
      </c>
      <c r="P1816" s="298">
        <v>3</v>
      </c>
      <c r="Q1816" s="349" t="s">
        <v>1944</v>
      </c>
      <c r="R1816" s="350"/>
      <c r="S1816" s="318"/>
      <c r="T1816" s="311"/>
      <c r="U1816" s="311"/>
      <c r="V1816" s="311"/>
      <c r="W1816" s="311"/>
      <c r="X1816" s="311"/>
      <c r="Y1816" s="311"/>
      <c r="Z1816" s="311"/>
      <c r="AA1816" s="311"/>
      <c r="AB1816" s="311"/>
      <c r="AC1816" s="311"/>
      <c r="AD1816" s="311"/>
      <c r="AE1816" s="312">
        <f t="shared" si="298"/>
        <v>0</v>
      </c>
      <c r="AF1816" s="312">
        <f t="shared" si="299"/>
        <v>0</v>
      </c>
      <c r="AG1816" s="312">
        <f t="shared" si="300"/>
        <v>1</v>
      </c>
      <c r="AH1816" s="312">
        <f t="shared" si="301"/>
        <v>0</v>
      </c>
      <c r="AI1816" s="312">
        <f t="shared" si="302"/>
        <v>0</v>
      </c>
      <c r="AJ1816" s="312">
        <f t="shared" si="303"/>
        <v>0</v>
      </c>
      <c r="AK1816" s="312">
        <f t="shared" si="304"/>
        <v>0</v>
      </c>
      <c r="AL1816" s="312">
        <f t="shared" si="305"/>
        <v>1</v>
      </c>
      <c r="AM1816" s="312">
        <f t="shared" si="306"/>
        <v>0</v>
      </c>
      <c r="AN1816" s="312">
        <f t="shared" si="307"/>
        <v>0</v>
      </c>
    </row>
    <row r="1817" spans="1:40" customFormat="1" ht="31.5" hidden="1">
      <c r="A1817" s="293" t="s">
        <v>1297</v>
      </c>
      <c r="B1817" s="293" t="s">
        <v>1477</v>
      </c>
      <c r="C1817" s="293">
        <v>115572</v>
      </c>
      <c r="D1817" s="294" t="s">
        <v>3218</v>
      </c>
      <c r="E1817" s="294" t="s">
        <v>1504</v>
      </c>
      <c r="F1817" s="293">
        <v>1</v>
      </c>
      <c r="G1817" s="295"/>
      <c r="H1817" s="295">
        <v>1</v>
      </c>
      <c r="I1817" s="295"/>
      <c r="J1817" s="297"/>
      <c r="K1817" s="297"/>
      <c r="L1817" s="297"/>
      <c r="M1817" s="306"/>
      <c r="N1817" s="297">
        <v>932922.06</v>
      </c>
      <c r="O1817" s="298" t="s">
        <v>1900</v>
      </c>
      <c r="P1817" s="298">
        <v>3</v>
      </c>
      <c r="Q1817" s="349" t="s">
        <v>1944</v>
      </c>
      <c r="R1817" s="350"/>
      <c r="S1817" s="318"/>
      <c r="T1817" s="311"/>
      <c r="U1817" s="311"/>
      <c r="V1817" s="311"/>
      <c r="W1817" s="311"/>
      <c r="X1817" s="311"/>
      <c r="Y1817" s="311"/>
      <c r="Z1817" s="311"/>
      <c r="AA1817" s="311"/>
      <c r="AB1817" s="311"/>
      <c r="AC1817" s="311"/>
      <c r="AD1817" s="311"/>
      <c r="AE1817" s="312">
        <f t="shared" si="298"/>
        <v>0</v>
      </c>
      <c r="AF1817" s="312">
        <f t="shared" si="299"/>
        <v>0</v>
      </c>
      <c r="AG1817" s="312">
        <f t="shared" si="300"/>
        <v>1</v>
      </c>
      <c r="AH1817" s="312">
        <f t="shared" si="301"/>
        <v>0</v>
      </c>
      <c r="AI1817" s="312">
        <f t="shared" si="302"/>
        <v>0</v>
      </c>
      <c r="AJ1817" s="312">
        <f t="shared" si="303"/>
        <v>0</v>
      </c>
      <c r="AK1817" s="312">
        <f t="shared" si="304"/>
        <v>0</v>
      </c>
      <c r="AL1817" s="312">
        <f t="shared" si="305"/>
        <v>1</v>
      </c>
      <c r="AM1817" s="312">
        <f t="shared" si="306"/>
        <v>0</v>
      </c>
      <c r="AN1817" s="312">
        <f t="shared" si="307"/>
        <v>0</v>
      </c>
    </row>
    <row r="1818" spans="1:40" customFormat="1" ht="31.5" hidden="1">
      <c r="A1818" s="293" t="s">
        <v>1297</v>
      </c>
      <c r="B1818" s="293" t="s">
        <v>1477</v>
      </c>
      <c r="C1818" s="293">
        <v>115573</v>
      </c>
      <c r="D1818" s="294" t="s">
        <v>3219</v>
      </c>
      <c r="E1818" s="294" t="s">
        <v>1504</v>
      </c>
      <c r="F1818" s="293">
        <v>1</v>
      </c>
      <c r="G1818" s="295"/>
      <c r="H1818" s="295">
        <v>1</v>
      </c>
      <c r="I1818" s="295"/>
      <c r="J1818" s="297"/>
      <c r="K1818" s="297"/>
      <c r="L1818" s="297"/>
      <c r="M1818" s="306"/>
      <c r="N1818" s="297">
        <v>765952.01</v>
      </c>
      <c r="O1818" s="298" t="s">
        <v>1900</v>
      </c>
      <c r="P1818" s="298">
        <v>3</v>
      </c>
      <c r="Q1818" s="349" t="s">
        <v>1944</v>
      </c>
      <c r="R1818" s="350"/>
      <c r="S1818" s="318"/>
      <c r="T1818" s="311"/>
      <c r="U1818" s="311"/>
      <c r="V1818" s="311"/>
      <c r="W1818" s="311"/>
      <c r="X1818" s="311"/>
      <c r="Y1818" s="311"/>
      <c r="Z1818" s="311"/>
      <c r="AA1818" s="311"/>
      <c r="AB1818" s="311"/>
      <c r="AC1818" s="311"/>
      <c r="AD1818" s="311"/>
      <c r="AE1818" s="312">
        <f t="shared" si="298"/>
        <v>0</v>
      </c>
      <c r="AF1818" s="312">
        <f t="shared" si="299"/>
        <v>0</v>
      </c>
      <c r="AG1818" s="312">
        <f t="shared" si="300"/>
        <v>1</v>
      </c>
      <c r="AH1818" s="312">
        <f t="shared" si="301"/>
        <v>0</v>
      </c>
      <c r="AI1818" s="312">
        <f t="shared" si="302"/>
        <v>0</v>
      </c>
      <c r="AJ1818" s="312">
        <f t="shared" si="303"/>
        <v>0</v>
      </c>
      <c r="AK1818" s="312">
        <f t="shared" si="304"/>
        <v>0</v>
      </c>
      <c r="AL1818" s="312">
        <f t="shared" si="305"/>
        <v>1</v>
      </c>
      <c r="AM1818" s="312">
        <f t="shared" si="306"/>
        <v>0</v>
      </c>
      <c r="AN1818" s="312">
        <f t="shared" si="307"/>
        <v>0</v>
      </c>
    </row>
    <row r="1819" spans="1:40" customFormat="1" ht="31.5" hidden="1">
      <c r="A1819" s="293" t="s">
        <v>1297</v>
      </c>
      <c r="B1819" s="293" t="s">
        <v>1477</v>
      </c>
      <c r="C1819" s="293">
        <v>115574</v>
      </c>
      <c r="D1819" s="294" t="s">
        <v>3220</v>
      </c>
      <c r="E1819" s="294" t="s">
        <v>1504</v>
      </c>
      <c r="F1819" s="293">
        <v>1</v>
      </c>
      <c r="G1819" s="295"/>
      <c r="H1819" s="295">
        <v>1</v>
      </c>
      <c r="I1819" s="295"/>
      <c r="J1819" s="297"/>
      <c r="K1819" s="297"/>
      <c r="L1819" s="297"/>
      <c r="M1819" s="306"/>
      <c r="N1819" s="297">
        <v>682466.98</v>
      </c>
      <c r="O1819" s="298" t="s">
        <v>1900</v>
      </c>
      <c r="P1819" s="298">
        <v>3</v>
      </c>
      <c r="Q1819" s="349" t="s">
        <v>1944</v>
      </c>
      <c r="R1819" s="350"/>
      <c r="S1819" s="318"/>
      <c r="T1819" s="311"/>
      <c r="U1819" s="311"/>
      <c r="V1819" s="311"/>
      <c r="W1819" s="311"/>
      <c r="X1819" s="311"/>
      <c r="Y1819" s="311"/>
      <c r="Z1819" s="311"/>
      <c r="AA1819" s="311"/>
      <c r="AB1819" s="311"/>
      <c r="AC1819" s="311"/>
      <c r="AD1819" s="311"/>
      <c r="AE1819" s="312">
        <f t="shared" si="298"/>
        <v>0</v>
      </c>
      <c r="AF1819" s="312">
        <f t="shared" si="299"/>
        <v>0</v>
      </c>
      <c r="AG1819" s="312">
        <f t="shared" si="300"/>
        <v>1</v>
      </c>
      <c r="AH1819" s="312">
        <f t="shared" si="301"/>
        <v>0</v>
      </c>
      <c r="AI1819" s="312">
        <f t="shared" si="302"/>
        <v>0</v>
      </c>
      <c r="AJ1819" s="312">
        <f t="shared" si="303"/>
        <v>0</v>
      </c>
      <c r="AK1819" s="312">
        <f t="shared" si="304"/>
        <v>0</v>
      </c>
      <c r="AL1819" s="312">
        <f t="shared" si="305"/>
        <v>1</v>
      </c>
      <c r="AM1819" s="312">
        <f t="shared" si="306"/>
        <v>0</v>
      </c>
      <c r="AN1819" s="312">
        <f t="shared" si="307"/>
        <v>0</v>
      </c>
    </row>
    <row r="1820" spans="1:40" customFormat="1" ht="31.5" hidden="1">
      <c r="A1820" s="293" t="s">
        <v>1297</v>
      </c>
      <c r="B1820" s="293" t="s">
        <v>1477</v>
      </c>
      <c r="C1820" s="293">
        <v>115575</v>
      </c>
      <c r="D1820" s="294" t="s">
        <v>3221</v>
      </c>
      <c r="E1820" s="294" t="s">
        <v>1504</v>
      </c>
      <c r="F1820" s="293">
        <v>1</v>
      </c>
      <c r="G1820" s="295"/>
      <c r="H1820" s="295">
        <v>1</v>
      </c>
      <c r="I1820" s="295"/>
      <c r="J1820" s="297"/>
      <c r="K1820" s="297"/>
      <c r="L1820" s="297"/>
      <c r="M1820" s="306"/>
      <c r="N1820" s="297">
        <v>653679.04</v>
      </c>
      <c r="O1820" s="298" t="s">
        <v>1900</v>
      </c>
      <c r="P1820" s="298">
        <v>3</v>
      </c>
      <c r="Q1820" s="349" t="s">
        <v>1944</v>
      </c>
      <c r="R1820" s="350"/>
      <c r="S1820" s="318"/>
      <c r="T1820" s="311"/>
      <c r="U1820" s="311"/>
      <c r="V1820" s="311"/>
      <c r="W1820" s="311"/>
      <c r="X1820" s="311"/>
      <c r="Y1820" s="311"/>
      <c r="Z1820" s="311"/>
      <c r="AA1820" s="311"/>
      <c r="AB1820" s="311"/>
      <c r="AC1820" s="311"/>
      <c r="AD1820" s="311"/>
      <c r="AE1820" s="312">
        <f t="shared" si="298"/>
        <v>0</v>
      </c>
      <c r="AF1820" s="312">
        <f t="shared" si="299"/>
        <v>0</v>
      </c>
      <c r="AG1820" s="312">
        <f t="shared" si="300"/>
        <v>1</v>
      </c>
      <c r="AH1820" s="312">
        <f t="shared" si="301"/>
        <v>0</v>
      </c>
      <c r="AI1820" s="312">
        <f t="shared" si="302"/>
        <v>0</v>
      </c>
      <c r="AJ1820" s="312">
        <f t="shared" si="303"/>
        <v>0</v>
      </c>
      <c r="AK1820" s="312">
        <f t="shared" si="304"/>
        <v>0</v>
      </c>
      <c r="AL1820" s="312">
        <f t="shared" si="305"/>
        <v>1</v>
      </c>
      <c r="AM1820" s="312">
        <f t="shared" si="306"/>
        <v>0</v>
      </c>
      <c r="AN1820" s="312">
        <f t="shared" si="307"/>
        <v>0</v>
      </c>
    </row>
    <row r="1821" spans="1:40" customFormat="1" ht="31.5" hidden="1">
      <c r="A1821" s="293" t="s">
        <v>1297</v>
      </c>
      <c r="B1821" s="293" t="s">
        <v>1477</v>
      </c>
      <c r="C1821" s="293">
        <v>115576</v>
      </c>
      <c r="D1821" s="294" t="s">
        <v>3222</v>
      </c>
      <c r="E1821" s="294" t="s">
        <v>1504</v>
      </c>
      <c r="F1821" s="293">
        <v>1</v>
      </c>
      <c r="G1821" s="295"/>
      <c r="H1821" s="295">
        <v>1</v>
      </c>
      <c r="I1821" s="295"/>
      <c r="J1821" s="297"/>
      <c r="K1821" s="297"/>
      <c r="L1821" s="297"/>
      <c r="M1821" s="306"/>
      <c r="N1821" s="297">
        <v>682466.98</v>
      </c>
      <c r="O1821" s="298" t="s">
        <v>1900</v>
      </c>
      <c r="P1821" s="298">
        <v>3</v>
      </c>
      <c r="Q1821" s="349" t="s">
        <v>1944</v>
      </c>
      <c r="R1821" s="350"/>
      <c r="S1821" s="318"/>
      <c r="T1821" s="311"/>
      <c r="U1821" s="311"/>
      <c r="V1821" s="311"/>
      <c r="W1821" s="311"/>
      <c r="X1821" s="311"/>
      <c r="Y1821" s="311"/>
      <c r="Z1821" s="311"/>
      <c r="AA1821" s="311"/>
      <c r="AB1821" s="311"/>
      <c r="AC1821" s="311"/>
      <c r="AD1821" s="311"/>
      <c r="AE1821" s="312">
        <f t="shared" si="298"/>
        <v>0</v>
      </c>
      <c r="AF1821" s="312">
        <f t="shared" si="299"/>
        <v>0</v>
      </c>
      <c r="AG1821" s="312">
        <f t="shared" si="300"/>
        <v>1</v>
      </c>
      <c r="AH1821" s="312">
        <f t="shared" si="301"/>
        <v>0</v>
      </c>
      <c r="AI1821" s="312">
        <f t="shared" si="302"/>
        <v>0</v>
      </c>
      <c r="AJ1821" s="312">
        <f t="shared" si="303"/>
        <v>0</v>
      </c>
      <c r="AK1821" s="312">
        <f t="shared" si="304"/>
        <v>0</v>
      </c>
      <c r="AL1821" s="312">
        <f t="shared" si="305"/>
        <v>1</v>
      </c>
      <c r="AM1821" s="312">
        <f t="shared" si="306"/>
        <v>0</v>
      </c>
      <c r="AN1821" s="312">
        <f t="shared" si="307"/>
        <v>0</v>
      </c>
    </row>
    <row r="1822" spans="1:40" customFormat="1" ht="31.5" hidden="1">
      <c r="A1822" s="293" t="s">
        <v>1297</v>
      </c>
      <c r="B1822" s="293" t="s">
        <v>1477</v>
      </c>
      <c r="C1822" s="293">
        <v>115577</v>
      </c>
      <c r="D1822" s="294" t="s">
        <v>3223</v>
      </c>
      <c r="E1822" s="294" t="s">
        <v>1504</v>
      </c>
      <c r="F1822" s="293">
        <v>1</v>
      </c>
      <c r="G1822" s="295"/>
      <c r="H1822" s="295">
        <v>1</v>
      </c>
      <c r="I1822" s="295"/>
      <c r="J1822" s="297"/>
      <c r="K1822" s="297"/>
      <c r="L1822" s="297"/>
      <c r="M1822" s="306"/>
      <c r="N1822" s="297">
        <v>682466.98</v>
      </c>
      <c r="O1822" s="298" t="s">
        <v>1900</v>
      </c>
      <c r="P1822" s="298">
        <v>3</v>
      </c>
      <c r="Q1822" s="349" t="s">
        <v>1944</v>
      </c>
      <c r="R1822" s="350"/>
      <c r="S1822" s="318"/>
      <c r="T1822" s="311"/>
      <c r="U1822" s="311"/>
      <c r="V1822" s="311"/>
      <c r="W1822" s="311"/>
      <c r="X1822" s="311"/>
      <c r="Y1822" s="311"/>
      <c r="Z1822" s="311"/>
      <c r="AA1822" s="311"/>
      <c r="AB1822" s="311"/>
      <c r="AC1822" s="311"/>
      <c r="AD1822" s="311"/>
      <c r="AE1822" s="312">
        <f t="shared" si="298"/>
        <v>0</v>
      </c>
      <c r="AF1822" s="312">
        <f t="shared" si="299"/>
        <v>0</v>
      </c>
      <c r="AG1822" s="312">
        <f t="shared" si="300"/>
        <v>1</v>
      </c>
      <c r="AH1822" s="312">
        <f t="shared" si="301"/>
        <v>0</v>
      </c>
      <c r="AI1822" s="312">
        <f t="shared" si="302"/>
        <v>0</v>
      </c>
      <c r="AJ1822" s="312">
        <f t="shared" si="303"/>
        <v>0</v>
      </c>
      <c r="AK1822" s="312">
        <f t="shared" si="304"/>
        <v>0</v>
      </c>
      <c r="AL1822" s="312">
        <f t="shared" si="305"/>
        <v>1</v>
      </c>
      <c r="AM1822" s="312">
        <f t="shared" si="306"/>
        <v>0</v>
      </c>
      <c r="AN1822" s="312">
        <f t="shared" si="307"/>
        <v>0</v>
      </c>
    </row>
    <row r="1823" spans="1:40" customFormat="1" ht="31.5" hidden="1">
      <c r="A1823" s="293" t="s">
        <v>1297</v>
      </c>
      <c r="B1823" s="293" t="s">
        <v>1477</v>
      </c>
      <c r="C1823" s="293">
        <v>115578</v>
      </c>
      <c r="D1823" s="294" t="s">
        <v>3224</v>
      </c>
      <c r="E1823" s="294" t="s">
        <v>1504</v>
      </c>
      <c r="F1823" s="293">
        <v>1</v>
      </c>
      <c r="G1823" s="295"/>
      <c r="H1823" s="295">
        <v>1</v>
      </c>
      <c r="I1823" s="295"/>
      <c r="J1823" s="297"/>
      <c r="K1823" s="297"/>
      <c r="L1823" s="297"/>
      <c r="M1823" s="306"/>
      <c r="N1823" s="297">
        <v>598981.96</v>
      </c>
      <c r="O1823" s="298" t="s">
        <v>1900</v>
      </c>
      <c r="P1823" s="298">
        <v>3</v>
      </c>
      <c r="Q1823" s="349" t="s">
        <v>1944</v>
      </c>
      <c r="R1823" s="350"/>
      <c r="S1823" s="318"/>
      <c r="T1823" s="311"/>
      <c r="U1823" s="311"/>
      <c r="V1823" s="311"/>
      <c r="W1823" s="311"/>
      <c r="X1823" s="311"/>
      <c r="Y1823" s="311"/>
      <c r="Z1823" s="311"/>
      <c r="AA1823" s="311"/>
      <c r="AB1823" s="311"/>
      <c r="AC1823" s="311"/>
      <c r="AD1823" s="311"/>
      <c r="AE1823" s="312">
        <f t="shared" si="298"/>
        <v>0</v>
      </c>
      <c r="AF1823" s="312">
        <f t="shared" si="299"/>
        <v>0</v>
      </c>
      <c r="AG1823" s="312">
        <f t="shared" si="300"/>
        <v>1</v>
      </c>
      <c r="AH1823" s="312">
        <f t="shared" si="301"/>
        <v>0</v>
      </c>
      <c r="AI1823" s="312">
        <f t="shared" si="302"/>
        <v>0</v>
      </c>
      <c r="AJ1823" s="312">
        <f t="shared" si="303"/>
        <v>0</v>
      </c>
      <c r="AK1823" s="312">
        <f t="shared" si="304"/>
        <v>0</v>
      </c>
      <c r="AL1823" s="312">
        <f t="shared" si="305"/>
        <v>1</v>
      </c>
      <c r="AM1823" s="312">
        <f t="shared" si="306"/>
        <v>0</v>
      </c>
      <c r="AN1823" s="312">
        <f t="shared" si="307"/>
        <v>0</v>
      </c>
    </row>
    <row r="1824" spans="1:40" customFormat="1" ht="31.5" hidden="1">
      <c r="A1824" s="293" t="s">
        <v>1297</v>
      </c>
      <c r="B1824" s="293" t="s">
        <v>1477</v>
      </c>
      <c r="C1824" s="293">
        <v>115713</v>
      </c>
      <c r="D1824" s="294" t="s">
        <v>3225</v>
      </c>
      <c r="E1824" s="294" t="s">
        <v>1094</v>
      </c>
      <c r="F1824" s="293">
        <v>1</v>
      </c>
      <c r="G1824" s="295"/>
      <c r="H1824" s="295">
        <v>1</v>
      </c>
      <c r="I1824" s="295"/>
      <c r="J1824" s="297"/>
      <c r="K1824" s="297"/>
      <c r="L1824" s="297"/>
      <c r="M1824" s="306"/>
      <c r="N1824" s="297">
        <v>598981.96</v>
      </c>
      <c r="O1824" s="298" t="s">
        <v>1900</v>
      </c>
      <c r="P1824" s="298">
        <v>3</v>
      </c>
      <c r="Q1824" s="349" t="s">
        <v>1944</v>
      </c>
      <c r="R1824" s="350"/>
      <c r="S1824" s="318"/>
      <c r="T1824" s="311"/>
      <c r="U1824" s="311"/>
      <c r="V1824" s="311"/>
      <c r="W1824" s="311"/>
      <c r="X1824" s="311"/>
      <c r="Y1824" s="311"/>
      <c r="Z1824" s="311"/>
      <c r="AA1824" s="311"/>
      <c r="AB1824" s="311"/>
      <c r="AC1824" s="311"/>
      <c r="AD1824" s="311"/>
      <c r="AE1824" s="312">
        <f t="shared" si="298"/>
        <v>0</v>
      </c>
      <c r="AF1824" s="312">
        <f t="shared" si="299"/>
        <v>0</v>
      </c>
      <c r="AG1824" s="312">
        <f t="shared" si="300"/>
        <v>1</v>
      </c>
      <c r="AH1824" s="312">
        <f t="shared" si="301"/>
        <v>0</v>
      </c>
      <c r="AI1824" s="312">
        <f t="shared" si="302"/>
        <v>0</v>
      </c>
      <c r="AJ1824" s="312">
        <f t="shared" si="303"/>
        <v>0</v>
      </c>
      <c r="AK1824" s="312">
        <f t="shared" si="304"/>
        <v>0</v>
      </c>
      <c r="AL1824" s="312">
        <f t="shared" si="305"/>
        <v>1</v>
      </c>
      <c r="AM1824" s="312">
        <f t="shared" si="306"/>
        <v>0</v>
      </c>
      <c r="AN1824" s="312">
        <f t="shared" si="307"/>
        <v>0</v>
      </c>
    </row>
    <row r="1825" spans="1:40" customFormat="1" ht="31.5" hidden="1">
      <c r="A1825" s="293" t="s">
        <v>1297</v>
      </c>
      <c r="B1825" s="293" t="s">
        <v>1477</v>
      </c>
      <c r="C1825" s="293">
        <v>115711</v>
      </c>
      <c r="D1825" s="294" t="s">
        <v>3226</v>
      </c>
      <c r="E1825" s="294" t="s">
        <v>1094</v>
      </c>
      <c r="F1825" s="293">
        <v>1</v>
      </c>
      <c r="G1825" s="295"/>
      <c r="H1825" s="295">
        <v>1</v>
      </c>
      <c r="I1825" s="295"/>
      <c r="J1825" s="297"/>
      <c r="K1825" s="297"/>
      <c r="L1825" s="297"/>
      <c r="M1825" s="306"/>
      <c r="N1825" s="297">
        <v>682466.98</v>
      </c>
      <c r="O1825" s="298" t="s">
        <v>1900</v>
      </c>
      <c r="P1825" s="298">
        <v>3</v>
      </c>
      <c r="Q1825" s="349" t="s">
        <v>1944</v>
      </c>
      <c r="R1825" s="350"/>
      <c r="S1825" s="318"/>
      <c r="T1825" s="311"/>
      <c r="U1825" s="311"/>
      <c r="V1825" s="311"/>
      <c r="W1825" s="311"/>
      <c r="X1825" s="311"/>
      <c r="Y1825" s="311"/>
      <c r="Z1825" s="311"/>
      <c r="AA1825" s="311"/>
      <c r="AB1825" s="311"/>
      <c r="AC1825" s="311"/>
      <c r="AD1825" s="311"/>
      <c r="AE1825" s="312">
        <f t="shared" si="298"/>
        <v>0</v>
      </c>
      <c r="AF1825" s="312">
        <f t="shared" si="299"/>
        <v>0</v>
      </c>
      <c r="AG1825" s="312">
        <f t="shared" si="300"/>
        <v>1</v>
      </c>
      <c r="AH1825" s="312">
        <f t="shared" si="301"/>
        <v>0</v>
      </c>
      <c r="AI1825" s="312">
        <f t="shared" si="302"/>
        <v>0</v>
      </c>
      <c r="AJ1825" s="312">
        <f t="shared" si="303"/>
        <v>0</v>
      </c>
      <c r="AK1825" s="312">
        <f t="shared" si="304"/>
        <v>0</v>
      </c>
      <c r="AL1825" s="312">
        <f t="shared" si="305"/>
        <v>1</v>
      </c>
      <c r="AM1825" s="312">
        <f t="shared" si="306"/>
        <v>0</v>
      </c>
      <c r="AN1825" s="312">
        <f t="shared" si="307"/>
        <v>0</v>
      </c>
    </row>
    <row r="1826" spans="1:40" customFormat="1" ht="31.5" hidden="1">
      <c r="A1826" s="293" t="s">
        <v>1297</v>
      </c>
      <c r="B1826" s="293" t="s">
        <v>1477</v>
      </c>
      <c r="C1826" s="293">
        <v>115714</v>
      </c>
      <c r="D1826" s="294" t="s">
        <v>3227</v>
      </c>
      <c r="E1826" s="294" t="s">
        <v>1094</v>
      </c>
      <c r="F1826" s="293">
        <v>1</v>
      </c>
      <c r="G1826" s="295"/>
      <c r="H1826" s="295">
        <v>1</v>
      </c>
      <c r="I1826" s="295"/>
      <c r="J1826" s="297"/>
      <c r="K1826" s="297"/>
      <c r="L1826" s="297"/>
      <c r="M1826" s="306"/>
      <c r="N1826" s="297">
        <v>682466.98</v>
      </c>
      <c r="O1826" s="298" t="s">
        <v>1900</v>
      </c>
      <c r="P1826" s="298">
        <v>3</v>
      </c>
      <c r="Q1826" s="349" t="s">
        <v>1944</v>
      </c>
      <c r="R1826" s="350"/>
      <c r="S1826" s="318"/>
      <c r="T1826" s="311"/>
      <c r="U1826" s="311"/>
      <c r="V1826" s="311"/>
      <c r="W1826" s="311"/>
      <c r="X1826" s="311"/>
      <c r="Y1826" s="311"/>
      <c r="Z1826" s="311"/>
      <c r="AA1826" s="311"/>
      <c r="AB1826" s="311"/>
      <c r="AC1826" s="311"/>
      <c r="AD1826" s="311"/>
      <c r="AE1826" s="312">
        <f t="shared" si="298"/>
        <v>0</v>
      </c>
      <c r="AF1826" s="312">
        <f t="shared" si="299"/>
        <v>0</v>
      </c>
      <c r="AG1826" s="312">
        <f t="shared" si="300"/>
        <v>1</v>
      </c>
      <c r="AH1826" s="312">
        <f t="shared" si="301"/>
        <v>0</v>
      </c>
      <c r="AI1826" s="312">
        <f t="shared" si="302"/>
        <v>0</v>
      </c>
      <c r="AJ1826" s="312">
        <f t="shared" si="303"/>
        <v>0</v>
      </c>
      <c r="AK1826" s="312">
        <f t="shared" si="304"/>
        <v>0</v>
      </c>
      <c r="AL1826" s="312">
        <f t="shared" si="305"/>
        <v>1</v>
      </c>
      <c r="AM1826" s="312">
        <f t="shared" si="306"/>
        <v>0</v>
      </c>
      <c r="AN1826" s="312">
        <f t="shared" si="307"/>
        <v>0</v>
      </c>
    </row>
    <row r="1827" spans="1:40" customFormat="1" ht="31.5" hidden="1">
      <c r="A1827" s="293" t="s">
        <v>1297</v>
      </c>
      <c r="B1827" s="293" t="s">
        <v>1477</v>
      </c>
      <c r="C1827" s="293">
        <v>115715</v>
      </c>
      <c r="D1827" s="294" t="s">
        <v>3228</v>
      </c>
      <c r="E1827" s="294" t="s">
        <v>1094</v>
      </c>
      <c r="F1827" s="293">
        <v>1</v>
      </c>
      <c r="G1827" s="295"/>
      <c r="H1827" s="295">
        <v>1</v>
      </c>
      <c r="I1827" s="295"/>
      <c r="J1827" s="297"/>
      <c r="K1827" s="297"/>
      <c r="L1827" s="297"/>
      <c r="M1827" s="306"/>
      <c r="N1827" s="297">
        <v>598981.96</v>
      </c>
      <c r="O1827" s="298" t="s">
        <v>1900</v>
      </c>
      <c r="P1827" s="298">
        <v>3</v>
      </c>
      <c r="Q1827" s="349" t="s">
        <v>1944</v>
      </c>
      <c r="R1827" s="350"/>
      <c r="S1827" s="318"/>
      <c r="T1827" s="311"/>
      <c r="U1827" s="311"/>
      <c r="V1827" s="311"/>
      <c r="W1827" s="311"/>
      <c r="X1827" s="311"/>
      <c r="Y1827" s="311"/>
      <c r="Z1827" s="311"/>
      <c r="AA1827" s="311"/>
      <c r="AB1827" s="311"/>
      <c r="AC1827" s="311"/>
      <c r="AD1827" s="311"/>
      <c r="AE1827" s="312">
        <f t="shared" si="298"/>
        <v>0</v>
      </c>
      <c r="AF1827" s="312">
        <f t="shared" si="299"/>
        <v>0</v>
      </c>
      <c r="AG1827" s="312">
        <f t="shared" si="300"/>
        <v>1</v>
      </c>
      <c r="AH1827" s="312">
        <f t="shared" si="301"/>
        <v>0</v>
      </c>
      <c r="AI1827" s="312">
        <f t="shared" si="302"/>
        <v>0</v>
      </c>
      <c r="AJ1827" s="312">
        <f t="shared" si="303"/>
        <v>0</v>
      </c>
      <c r="AK1827" s="312">
        <f t="shared" si="304"/>
        <v>0</v>
      </c>
      <c r="AL1827" s="312">
        <f t="shared" si="305"/>
        <v>1</v>
      </c>
      <c r="AM1827" s="312">
        <f t="shared" si="306"/>
        <v>0</v>
      </c>
      <c r="AN1827" s="312">
        <f t="shared" si="307"/>
        <v>0</v>
      </c>
    </row>
    <row r="1828" spans="1:40" customFormat="1" ht="31.5" hidden="1">
      <c r="A1828" s="293" t="s">
        <v>1297</v>
      </c>
      <c r="B1828" s="293" t="s">
        <v>1477</v>
      </c>
      <c r="C1828" s="293">
        <v>115716</v>
      </c>
      <c r="D1828" s="294" t="s">
        <v>3229</v>
      </c>
      <c r="E1828" s="294" t="s">
        <v>1094</v>
      </c>
      <c r="F1828" s="293">
        <v>1</v>
      </c>
      <c r="G1828" s="295"/>
      <c r="H1828" s="295">
        <v>1</v>
      </c>
      <c r="I1828" s="295"/>
      <c r="J1828" s="297"/>
      <c r="K1828" s="297"/>
      <c r="L1828" s="297"/>
      <c r="M1828" s="306"/>
      <c r="N1828" s="297">
        <v>682466.98</v>
      </c>
      <c r="O1828" s="298" t="s">
        <v>1900</v>
      </c>
      <c r="P1828" s="298">
        <v>3</v>
      </c>
      <c r="Q1828" s="349" t="s">
        <v>1944</v>
      </c>
      <c r="R1828" s="350"/>
      <c r="S1828" s="318"/>
      <c r="T1828" s="311"/>
      <c r="U1828" s="311"/>
      <c r="V1828" s="311"/>
      <c r="W1828" s="311"/>
      <c r="X1828" s="311"/>
      <c r="Y1828" s="311"/>
      <c r="Z1828" s="311"/>
      <c r="AA1828" s="311"/>
      <c r="AB1828" s="311"/>
      <c r="AC1828" s="311"/>
      <c r="AD1828" s="311"/>
      <c r="AE1828" s="312">
        <f t="shared" si="298"/>
        <v>0</v>
      </c>
      <c r="AF1828" s="312">
        <f t="shared" si="299"/>
        <v>0</v>
      </c>
      <c r="AG1828" s="312">
        <f t="shared" si="300"/>
        <v>1</v>
      </c>
      <c r="AH1828" s="312">
        <f t="shared" si="301"/>
        <v>0</v>
      </c>
      <c r="AI1828" s="312">
        <f t="shared" si="302"/>
        <v>0</v>
      </c>
      <c r="AJ1828" s="312">
        <f t="shared" si="303"/>
        <v>0</v>
      </c>
      <c r="AK1828" s="312">
        <f t="shared" si="304"/>
        <v>0</v>
      </c>
      <c r="AL1828" s="312">
        <f t="shared" si="305"/>
        <v>1</v>
      </c>
      <c r="AM1828" s="312">
        <f t="shared" si="306"/>
        <v>0</v>
      </c>
      <c r="AN1828" s="312">
        <f t="shared" si="307"/>
        <v>0</v>
      </c>
    </row>
    <row r="1829" spans="1:40" customFormat="1" ht="31.5" hidden="1">
      <c r="A1829" s="293" t="s">
        <v>1297</v>
      </c>
      <c r="B1829" s="293" t="s">
        <v>1477</v>
      </c>
      <c r="C1829" s="293">
        <v>115717</v>
      </c>
      <c r="D1829" s="294" t="s">
        <v>3230</v>
      </c>
      <c r="E1829" s="294" t="s">
        <v>1094</v>
      </c>
      <c r="F1829" s="293">
        <v>1</v>
      </c>
      <c r="G1829" s="295"/>
      <c r="H1829" s="295">
        <v>1</v>
      </c>
      <c r="I1829" s="295"/>
      <c r="J1829" s="297"/>
      <c r="K1829" s="297"/>
      <c r="L1829" s="297"/>
      <c r="M1829" s="306"/>
      <c r="N1829" s="297">
        <v>598981.96</v>
      </c>
      <c r="O1829" s="298" t="s">
        <v>1900</v>
      </c>
      <c r="P1829" s="298">
        <v>3</v>
      </c>
      <c r="Q1829" s="349" t="s">
        <v>1944</v>
      </c>
      <c r="R1829" s="350"/>
      <c r="S1829" s="318"/>
      <c r="T1829" s="311"/>
      <c r="U1829" s="311"/>
      <c r="V1829" s="311"/>
      <c r="W1829" s="311"/>
      <c r="X1829" s="311"/>
      <c r="Y1829" s="311"/>
      <c r="Z1829" s="311"/>
      <c r="AA1829" s="311"/>
      <c r="AB1829" s="311"/>
      <c r="AC1829" s="311"/>
      <c r="AD1829" s="311"/>
      <c r="AE1829" s="312">
        <f t="shared" si="298"/>
        <v>0</v>
      </c>
      <c r="AF1829" s="312">
        <f t="shared" si="299"/>
        <v>0</v>
      </c>
      <c r="AG1829" s="312">
        <f t="shared" si="300"/>
        <v>1</v>
      </c>
      <c r="AH1829" s="312">
        <f t="shared" si="301"/>
        <v>0</v>
      </c>
      <c r="AI1829" s="312">
        <f t="shared" si="302"/>
        <v>0</v>
      </c>
      <c r="AJ1829" s="312">
        <f t="shared" si="303"/>
        <v>0</v>
      </c>
      <c r="AK1829" s="312">
        <f t="shared" si="304"/>
        <v>0</v>
      </c>
      <c r="AL1829" s="312">
        <f t="shared" si="305"/>
        <v>1</v>
      </c>
      <c r="AM1829" s="312">
        <f t="shared" si="306"/>
        <v>0</v>
      </c>
      <c r="AN1829" s="312">
        <f t="shared" si="307"/>
        <v>0</v>
      </c>
    </row>
    <row r="1830" spans="1:40" customFormat="1" ht="31.5" hidden="1">
      <c r="A1830" s="293" t="s">
        <v>1297</v>
      </c>
      <c r="B1830" s="293" t="s">
        <v>1477</v>
      </c>
      <c r="C1830" s="293">
        <v>115718</v>
      </c>
      <c r="D1830" s="294" t="s">
        <v>3231</v>
      </c>
      <c r="E1830" s="294" t="s">
        <v>1094</v>
      </c>
      <c r="F1830" s="293">
        <v>1</v>
      </c>
      <c r="G1830" s="295"/>
      <c r="H1830" s="295">
        <v>1</v>
      </c>
      <c r="I1830" s="295"/>
      <c r="J1830" s="297"/>
      <c r="K1830" s="297"/>
      <c r="L1830" s="297"/>
      <c r="M1830" s="306"/>
      <c r="N1830" s="297">
        <v>682466.98</v>
      </c>
      <c r="O1830" s="298" t="s">
        <v>1900</v>
      </c>
      <c r="P1830" s="298">
        <v>3</v>
      </c>
      <c r="Q1830" s="349" t="s">
        <v>1944</v>
      </c>
      <c r="R1830" s="350"/>
      <c r="S1830" s="318"/>
      <c r="T1830" s="311"/>
      <c r="U1830" s="311"/>
      <c r="V1830" s="311"/>
      <c r="W1830" s="311"/>
      <c r="X1830" s="311"/>
      <c r="Y1830" s="311"/>
      <c r="Z1830" s="311"/>
      <c r="AA1830" s="311"/>
      <c r="AB1830" s="311"/>
      <c r="AC1830" s="311"/>
      <c r="AD1830" s="311"/>
      <c r="AE1830" s="312">
        <f t="shared" si="298"/>
        <v>0</v>
      </c>
      <c r="AF1830" s="312">
        <f t="shared" si="299"/>
        <v>0</v>
      </c>
      <c r="AG1830" s="312">
        <f t="shared" si="300"/>
        <v>1</v>
      </c>
      <c r="AH1830" s="312">
        <f t="shared" si="301"/>
        <v>0</v>
      </c>
      <c r="AI1830" s="312">
        <f t="shared" si="302"/>
        <v>0</v>
      </c>
      <c r="AJ1830" s="312">
        <f t="shared" si="303"/>
        <v>0</v>
      </c>
      <c r="AK1830" s="312">
        <f t="shared" si="304"/>
        <v>0</v>
      </c>
      <c r="AL1830" s="312">
        <f t="shared" si="305"/>
        <v>1</v>
      </c>
      <c r="AM1830" s="312">
        <f t="shared" si="306"/>
        <v>0</v>
      </c>
      <c r="AN1830" s="312">
        <f t="shared" si="307"/>
        <v>0</v>
      </c>
    </row>
    <row r="1831" spans="1:40" customFormat="1" ht="31.5" hidden="1">
      <c r="A1831" s="293" t="s">
        <v>1297</v>
      </c>
      <c r="B1831" s="293" t="s">
        <v>1477</v>
      </c>
      <c r="C1831" s="293">
        <v>115719</v>
      </c>
      <c r="D1831" s="294" t="s">
        <v>3232</v>
      </c>
      <c r="E1831" s="294" t="s">
        <v>1094</v>
      </c>
      <c r="F1831" s="293">
        <v>1</v>
      </c>
      <c r="G1831" s="295"/>
      <c r="H1831" s="295">
        <v>1</v>
      </c>
      <c r="I1831" s="295"/>
      <c r="J1831" s="297"/>
      <c r="K1831" s="297"/>
      <c r="L1831" s="297"/>
      <c r="M1831" s="306"/>
      <c r="N1831" s="297">
        <v>598981.96</v>
      </c>
      <c r="O1831" s="298" t="s">
        <v>1900</v>
      </c>
      <c r="P1831" s="298">
        <v>3</v>
      </c>
      <c r="Q1831" s="349" t="s">
        <v>1944</v>
      </c>
      <c r="R1831" s="350"/>
      <c r="S1831" s="318"/>
      <c r="T1831" s="311"/>
      <c r="U1831" s="311"/>
      <c r="V1831" s="311"/>
      <c r="W1831" s="311"/>
      <c r="X1831" s="311"/>
      <c r="Y1831" s="311"/>
      <c r="Z1831" s="311"/>
      <c r="AA1831" s="311"/>
      <c r="AB1831" s="311"/>
      <c r="AC1831" s="311"/>
      <c r="AD1831" s="311"/>
      <c r="AE1831" s="312">
        <f t="shared" si="298"/>
        <v>0</v>
      </c>
      <c r="AF1831" s="312">
        <f t="shared" si="299"/>
        <v>0</v>
      </c>
      <c r="AG1831" s="312">
        <f t="shared" si="300"/>
        <v>1</v>
      </c>
      <c r="AH1831" s="312">
        <f t="shared" si="301"/>
        <v>0</v>
      </c>
      <c r="AI1831" s="312">
        <f t="shared" si="302"/>
        <v>0</v>
      </c>
      <c r="AJ1831" s="312">
        <f t="shared" si="303"/>
        <v>0</v>
      </c>
      <c r="AK1831" s="312">
        <f t="shared" si="304"/>
        <v>0</v>
      </c>
      <c r="AL1831" s="312">
        <f t="shared" si="305"/>
        <v>1</v>
      </c>
      <c r="AM1831" s="312">
        <f t="shared" si="306"/>
        <v>0</v>
      </c>
      <c r="AN1831" s="312">
        <f t="shared" si="307"/>
        <v>0</v>
      </c>
    </row>
    <row r="1832" spans="1:40" customFormat="1" ht="31.5" hidden="1">
      <c r="A1832" s="293" t="s">
        <v>1297</v>
      </c>
      <c r="B1832" s="293" t="s">
        <v>1477</v>
      </c>
      <c r="C1832" s="293">
        <v>115720</v>
      </c>
      <c r="D1832" s="294" t="s">
        <v>3233</v>
      </c>
      <c r="E1832" s="294" t="s">
        <v>1094</v>
      </c>
      <c r="F1832" s="293">
        <v>1</v>
      </c>
      <c r="G1832" s="295"/>
      <c r="H1832" s="295">
        <v>1</v>
      </c>
      <c r="I1832" s="295"/>
      <c r="J1832" s="297"/>
      <c r="K1832" s="297"/>
      <c r="L1832" s="297"/>
      <c r="M1832" s="306"/>
      <c r="N1832" s="297">
        <v>904134.12</v>
      </c>
      <c r="O1832" s="298" t="s">
        <v>1900</v>
      </c>
      <c r="P1832" s="298">
        <v>3</v>
      </c>
      <c r="Q1832" s="349" t="s">
        <v>1944</v>
      </c>
      <c r="R1832" s="350"/>
      <c r="S1832" s="318"/>
      <c r="T1832" s="311"/>
      <c r="U1832" s="311"/>
      <c r="V1832" s="311"/>
      <c r="W1832" s="311"/>
      <c r="X1832" s="311"/>
      <c r="Y1832" s="311"/>
      <c r="Z1832" s="311"/>
      <c r="AA1832" s="311"/>
      <c r="AB1832" s="311"/>
      <c r="AC1832" s="311"/>
      <c r="AD1832" s="311"/>
      <c r="AE1832" s="312">
        <f t="shared" si="298"/>
        <v>0</v>
      </c>
      <c r="AF1832" s="312">
        <f t="shared" si="299"/>
        <v>0</v>
      </c>
      <c r="AG1832" s="312">
        <f t="shared" si="300"/>
        <v>1</v>
      </c>
      <c r="AH1832" s="312">
        <f t="shared" si="301"/>
        <v>0</v>
      </c>
      <c r="AI1832" s="312">
        <f t="shared" si="302"/>
        <v>0</v>
      </c>
      <c r="AJ1832" s="312">
        <f t="shared" si="303"/>
        <v>0</v>
      </c>
      <c r="AK1832" s="312">
        <f t="shared" si="304"/>
        <v>0</v>
      </c>
      <c r="AL1832" s="312">
        <f t="shared" si="305"/>
        <v>1</v>
      </c>
      <c r="AM1832" s="312">
        <f t="shared" si="306"/>
        <v>0</v>
      </c>
      <c r="AN1832" s="312">
        <f t="shared" si="307"/>
        <v>0</v>
      </c>
    </row>
    <row r="1833" spans="1:40" customFormat="1" ht="31.5" hidden="1">
      <c r="A1833" s="293" t="s">
        <v>1297</v>
      </c>
      <c r="B1833" s="293" t="s">
        <v>1477</v>
      </c>
      <c r="C1833" s="293">
        <v>115721</v>
      </c>
      <c r="D1833" s="294" t="s">
        <v>3234</v>
      </c>
      <c r="E1833" s="294" t="s">
        <v>1094</v>
      </c>
      <c r="F1833" s="293">
        <v>1</v>
      </c>
      <c r="G1833" s="295"/>
      <c r="H1833" s="295">
        <v>1</v>
      </c>
      <c r="I1833" s="295"/>
      <c r="J1833" s="297"/>
      <c r="K1833" s="297"/>
      <c r="L1833" s="297"/>
      <c r="M1833" s="306"/>
      <c r="N1833" s="297">
        <v>653679.04</v>
      </c>
      <c r="O1833" s="298" t="s">
        <v>1900</v>
      </c>
      <c r="P1833" s="298">
        <v>3</v>
      </c>
      <c r="Q1833" s="349" t="s">
        <v>1944</v>
      </c>
      <c r="R1833" s="350"/>
      <c r="S1833" s="318"/>
      <c r="T1833" s="311"/>
      <c r="U1833" s="311"/>
      <c r="V1833" s="311"/>
      <c r="W1833" s="311"/>
      <c r="X1833" s="311"/>
      <c r="Y1833" s="311"/>
      <c r="Z1833" s="311"/>
      <c r="AA1833" s="311"/>
      <c r="AB1833" s="311"/>
      <c r="AC1833" s="311"/>
      <c r="AD1833" s="311"/>
      <c r="AE1833" s="312">
        <f t="shared" si="298"/>
        <v>0</v>
      </c>
      <c r="AF1833" s="312">
        <f t="shared" si="299"/>
        <v>0</v>
      </c>
      <c r="AG1833" s="312">
        <f t="shared" si="300"/>
        <v>1</v>
      </c>
      <c r="AH1833" s="312">
        <f t="shared" si="301"/>
        <v>0</v>
      </c>
      <c r="AI1833" s="312">
        <f t="shared" si="302"/>
        <v>0</v>
      </c>
      <c r="AJ1833" s="312">
        <f t="shared" si="303"/>
        <v>0</v>
      </c>
      <c r="AK1833" s="312">
        <f t="shared" si="304"/>
        <v>0</v>
      </c>
      <c r="AL1833" s="312">
        <f t="shared" si="305"/>
        <v>1</v>
      </c>
      <c r="AM1833" s="312">
        <f t="shared" si="306"/>
        <v>0</v>
      </c>
      <c r="AN1833" s="312">
        <f t="shared" si="307"/>
        <v>0</v>
      </c>
    </row>
    <row r="1834" spans="1:40" customFormat="1" ht="31.5" hidden="1">
      <c r="A1834" s="293" t="s">
        <v>1297</v>
      </c>
      <c r="B1834" s="293" t="s">
        <v>1477</v>
      </c>
      <c r="C1834" s="293">
        <v>115722</v>
      </c>
      <c r="D1834" s="294" t="s">
        <v>3235</v>
      </c>
      <c r="E1834" s="294" t="s">
        <v>1094</v>
      </c>
      <c r="F1834" s="293">
        <v>1</v>
      </c>
      <c r="G1834" s="295"/>
      <c r="H1834" s="295">
        <v>1</v>
      </c>
      <c r="I1834" s="295"/>
      <c r="J1834" s="297"/>
      <c r="K1834" s="297"/>
      <c r="L1834" s="297"/>
      <c r="M1834" s="306"/>
      <c r="N1834" s="297">
        <v>656557.82999999996</v>
      </c>
      <c r="O1834" s="298" t="s">
        <v>1900</v>
      </c>
      <c r="P1834" s="298">
        <v>3</v>
      </c>
      <c r="Q1834" s="349" t="s">
        <v>1944</v>
      </c>
      <c r="R1834" s="350"/>
      <c r="S1834" s="318"/>
      <c r="T1834" s="311"/>
      <c r="U1834" s="311"/>
      <c r="V1834" s="311"/>
      <c r="W1834" s="311"/>
      <c r="X1834" s="311"/>
      <c r="Y1834" s="311"/>
      <c r="Z1834" s="311"/>
      <c r="AA1834" s="311"/>
      <c r="AB1834" s="311"/>
      <c r="AC1834" s="311"/>
      <c r="AD1834" s="311"/>
      <c r="AE1834" s="312">
        <f t="shared" si="298"/>
        <v>0</v>
      </c>
      <c r="AF1834" s="312">
        <f t="shared" si="299"/>
        <v>0</v>
      </c>
      <c r="AG1834" s="312">
        <f t="shared" si="300"/>
        <v>1</v>
      </c>
      <c r="AH1834" s="312">
        <f t="shared" si="301"/>
        <v>0</v>
      </c>
      <c r="AI1834" s="312">
        <f t="shared" si="302"/>
        <v>0</v>
      </c>
      <c r="AJ1834" s="312">
        <f t="shared" si="303"/>
        <v>0</v>
      </c>
      <c r="AK1834" s="312">
        <f t="shared" si="304"/>
        <v>0</v>
      </c>
      <c r="AL1834" s="312">
        <f t="shared" si="305"/>
        <v>1</v>
      </c>
      <c r="AM1834" s="312">
        <f t="shared" si="306"/>
        <v>0</v>
      </c>
      <c r="AN1834" s="312">
        <f t="shared" si="307"/>
        <v>0</v>
      </c>
    </row>
    <row r="1835" spans="1:40" customFormat="1" ht="31.5" hidden="1">
      <c r="A1835" s="293" t="s">
        <v>1297</v>
      </c>
      <c r="B1835" s="293" t="s">
        <v>1477</v>
      </c>
      <c r="C1835" s="293">
        <v>115723</v>
      </c>
      <c r="D1835" s="294" t="s">
        <v>3236</v>
      </c>
      <c r="E1835" s="294" t="s">
        <v>1094</v>
      </c>
      <c r="F1835" s="293">
        <v>1</v>
      </c>
      <c r="G1835" s="295"/>
      <c r="H1835" s="295">
        <v>1</v>
      </c>
      <c r="I1835" s="295"/>
      <c r="J1835" s="297"/>
      <c r="K1835" s="297"/>
      <c r="L1835" s="297"/>
      <c r="M1835" s="306"/>
      <c r="N1835" s="297">
        <v>598981.96</v>
      </c>
      <c r="O1835" s="298" t="s">
        <v>1900</v>
      </c>
      <c r="P1835" s="298">
        <v>3</v>
      </c>
      <c r="Q1835" s="349" t="s">
        <v>1944</v>
      </c>
      <c r="R1835" s="350"/>
      <c r="S1835" s="318"/>
      <c r="T1835" s="311"/>
      <c r="U1835" s="311"/>
      <c r="V1835" s="311"/>
      <c r="W1835" s="311"/>
      <c r="X1835" s="311"/>
      <c r="Y1835" s="311"/>
      <c r="Z1835" s="311"/>
      <c r="AA1835" s="311"/>
      <c r="AB1835" s="311"/>
      <c r="AC1835" s="311"/>
      <c r="AD1835" s="311"/>
      <c r="AE1835" s="312">
        <f t="shared" si="298"/>
        <v>0</v>
      </c>
      <c r="AF1835" s="312">
        <f t="shared" si="299"/>
        <v>0</v>
      </c>
      <c r="AG1835" s="312">
        <f t="shared" si="300"/>
        <v>1</v>
      </c>
      <c r="AH1835" s="312">
        <f t="shared" si="301"/>
        <v>0</v>
      </c>
      <c r="AI1835" s="312">
        <f t="shared" si="302"/>
        <v>0</v>
      </c>
      <c r="AJ1835" s="312">
        <f t="shared" si="303"/>
        <v>0</v>
      </c>
      <c r="AK1835" s="312">
        <f t="shared" si="304"/>
        <v>0</v>
      </c>
      <c r="AL1835" s="312">
        <f t="shared" si="305"/>
        <v>1</v>
      </c>
      <c r="AM1835" s="312">
        <f t="shared" si="306"/>
        <v>0</v>
      </c>
      <c r="AN1835" s="312">
        <f t="shared" si="307"/>
        <v>0</v>
      </c>
    </row>
    <row r="1836" spans="1:40" customFormat="1" ht="31.5" hidden="1">
      <c r="A1836" s="293" t="s">
        <v>1297</v>
      </c>
      <c r="B1836" s="293" t="s">
        <v>1477</v>
      </c>
      <c r="C1836" s="293">
        <v>115724</v>
      </c>
      <c r="D1836" s="294" t="s">
        <v>3237</v>
      </c>
      <c r="E1836" s="294" t="s">
        <v>1094</v>
      </c>
      <c r="F1836" s="293">
        <v>1</v>
      </c>
      <c r="G1836" s="295"/>
      <c r="H1836" s="295">
        <v>1</v>
      </c>
      <c r="I1836" s="295"/>
      <c r="J1836" s="297"/>
      <c r="K1836" s="297"/>
      <c r="L1836" s="297"/>
      <c r="M1836" s="306"/>
      <c r="N1836" s="297">
        <v>682466.98</v>
      </c>
      <c r="O1836" s="298" t="s">
        <v>1900</v>
      </c>
      <c r="P1836" s="298">
        <v>3</v>
      </c>
      <c r="Q1836" s="349" t="s">
        <v>1944</v>
      </c>
      <c r="R1836" s="350"/>
      <c r="S1836" s="318"/>
      <c r="T1836" s="311"/>
      <c r="U1836" s="311"/>
      <c r="V1836" s="311"/>
      <c r="W1836" s="311"/>
      <c r="X1836" s="311"/>
      <c r="Y1836" s="311"/>
      <c r="Z1836" s="311"/>
      <c r="AA1836" s="311"/>
      <c r="AB1836" s="311"/>
      <c r="AC1836" s="311"/>
      <c r="AD1836" s="311"/>
      <c r="AE1836" s="312">
        <f t="shared" si="298"/>
        <v>0</v>
      </c>
      <c r="AF1836" s="312">
        <f t="shared" si="299"/>
        <v>0</v>
      </c>
      <c r="AG1836" s="312">
        <f t="shared" si="300"/>
        <v>1</v>
      </c>
      <c r="AH1836" s="312">
        <f t="shared" si="301"/>
        <v>0</v>
      </c>
      <c r="AI1836" s="312">
        <f t="shared" si="302"/>
        <v>0</v>
      </c>
      <c r="AJ1836" s="312">
        <f t="shared" si="303"/>
        <v>0</v>
      </c>
      <c r="AK1836" s="312">
        <f t="shared" si="304"/>
        <v>0</v>
      </c>
      <c r="AL1836" s="312">
        <f t="shared" si="305"/>
        <v>1</v>
      </c>
      <c r="AM1836" s="312">
        <f t="shared" si="306"/>
        <v>0</v>
      </c>
      <c r="AN1836" s="312">
        <f t="shared" si="307"/>
        <v>0</v>
      </c>
    </row>
    <row r="1837" spans="1:40" customFormat="1" ht="31.5" hidden="1">
      <c r="A1837" s="293" t="s">
        <v>1297</v>
      </c>
      <c r="B1837" s="293" t="s">
        <v>1477</v>
      </c>
      <c r="C1837" s="293">
        <v>115416</v>
      </c>
      <c r="D1837" s="294" t="s">
        <v>3238</v>
      </c>
      <c r="E1837" s="294" t="s">
        <v>1493</v>
      </c>
      <c r="F1837" s="293">
        <v>2</v>
      </c>
      <c r="G1837" s="295"/>
      <c r="H1837" s="295">
        <v>1</v>
      </c>
      <c r="I1837" s="295"/>
      <c r="J1837" s="297"/>
      <c r="K1837" s="297"/>
      <c r="L1837" s="297"/>
      <c r="M1837" s="306"/>
      <c r="N1837" s="297">
        <v>511754.5</v>
      </c>
      <c r="O1837" s="298" t="s">
        <v>1900</v>
      </c>
      <c r="P1837" s="298">
        <v>3</v>
      </c>
      <c r="Q1837" s="349" t="s">
        <v>1944</v>
      </c>
      <c r="R1837" s="350"/>
      <c r="S1837" s="318"/>
      <c r="T1837" s="311"/>
      <c r="U1837" s="311"/>
      <c r="V1837" s="311"/>
      <c r="W1837" s="311"/>
      <c r="X1837" s="311"/>
      <c r="Y1837" s="311"/>
      <c r="Z1837" s="311"/>
      <c r="AA1837" s="311"/>
      <c r="AB1837" s="311"/>
      <c r="AC1837" s="311"/>
      <c r="AD1837" s="311"/>
      <c r="AE1837" s="312">
        <f t="shared" si="298"/>
        <v>0</v>
      </c>
      <c r="AF1837" s="312">
        <f t="shared" si="299"/>
        <v>0</v>
      </c>
      <c r="AG1837" s="312">
        <f t="shared" si="300"/>
        <v>1</v>
      </c>
      <c r="AH1837" s="312">
        <f t="shared" si="301"/>
        <v>0</v>
      </c>
      <c r="AI1837" s="312">
        <f t="shared" si="302"/>
        <v>0</v>
      </c>
      <c r="AJ1837" s="312">
        <f t="shared" si="303"/>
        <v>0</v>
      </c>
      <c r="AK1837" s="312">
        <f t="shared" si="304"/>
        <v>0</v>
      </c>
      <c r="AL1837" s="312">
        <f t="shared" si="305"/>
        <v>1</v>
      </c>
      <c r="AM1837" s="312">
        <f t="shared" si="306"/>
        <v>0</v>
      </c>
      <c r="AN1837" s="312">
        <f t="shared" si="307"/>
        <v>0</v>
      </c>
    </row>
    <row r="1838" spans="1:40" customFormat="1" ht="31.5" hidden="1">
      <c r="A1838" s="293" t="s">
        <v>1297</v>
      </c>
      <c r="B1838" s="293" t="s">
        <v>1477</v>
      </c>
      <c r="C1838" s="293">
        <v>115417</v>
      </c>
      <c r="D1838" s="294" t="s">
        <v>3239</v>
      </c>
      <c r="E1838" s="294" t="s">
        <v>1493</v>
      </c>
      <c r="F1838" s="293">
        <v>2</v>
      </c>
      <c r="G1838" s="295"/>
      <c r="H1838" s="295">
        <v>1</v>
      </c>
      <c r="I1838" s="295"/>
      <c r="J1838" s="297"/>
      <c r="K1838" s="297"/>
      <c r="L1838" s="297"/>
      <c r="M1838" s="306"/>
      <c r="N1838" s="297">
        <v>682466.98</v>
      </c>
      <c r="O1838" s="298" t="s">
        <v>1900</v>
      </c>
      <c r="P1838" s="298">
        <v>3</v>
      </c>
      <c r="Q1838" s="349" t="s">
        <v>1944</v>
      </c>
      <c r="R1838" s="350"/>
      <c r="S1838" s="318"/>
      <c r="T1838" s="311"/>
      <c r="U1838" s="311"/>
      <c r="V1838" s="311"/>
      <c r="W1838" s="311"/>
      <c r="X1838" s="311"/>
      <c r="Y1838" s="311"/>
      <c r="Z1838" s="311"/>
      <c r="AA1838" s="311"/>
      <c r="AB1838" s="311"/>
      <c r="AC1838" s="311"/>
      <c r="AD1838" s="311"/>
      <c r="AE1838" s="312">
        <f t="shared" si="298"/>
        <v>0</v>
      </c>
      <c r="AF1838" s="312">
        <f t="shared" si="299"/>
        <v>0</v>
      </c>
      <c r="AG1838" s="312">
        <f t="shared" si="300"/>
        <v>1</v>
      </c>
      <c r="AH1838" s="312">
        <f t="shared" si="301"/>
        <v>0</v>
      </c>
      <c r="AI1838" s="312">
        <f t="shared" si="302"/>
        <v>0</v>
      </c>
      <c r="AJ1838" s="312">
        <f t="shared" si="303"/>
        <v>0</v>
      </c>
      <c r="AK1838" s="312">
        <f t="shared" si="304"/>
        <v>0</v>
      </c>
      <c r="AL1838" s="312">
        <f t="shared" si="305"/>
        <v>1</v>
      </c>
      <c r="AM1838" s="312">
        <f t="shared" si="306"/>
        <v>0</v>
      </c>
      <c r="AN1838" s="312">
        <f t="shared" si="307"/>
        <v>0</v>
      </c>
    </row>
    <row r="1839" spans="1:40" customFormat="1" ht="31.5" hidden="1">
      <c r="A1839" s="293" t="s">
        <v>1297</v>
      </c>
      <c r="B1839" s="293" t="s">
        <v>1477</v>
      </c>
      <c r="C1839" s="293">
        <v>115418</v>
      </c>
      <c r="D1839" s="294" t="s">
        <v>3240</v>
      </c>
      <c r="E1839" s="294" t="s">
        <v>1493</v>
      </c>
      <c r="F1839" s="293">
        <v>2</v>
      </c>
      <c r="G1839" s="295"/>
      <c r="H1839" s="295">
        <v>1</v>
      </c>
      <c r="I1839" s="295"/>
      <c r="J1839" s="297"/>
      <c r="K1839" s="297"/>
      <c r="L1839" s="297"/>
      <c r="M1839" s="306"/>
      <c r="N1839" s="297">
        <v>765952.01</v>
      </c>
      <c r="O1839" s="298" t="s">
        <v>1900</v>
      </c>
      <c r="P1839" s="298">
        <v>3</v>
      </c>
      <c r="Q1839" s="349" t="s">
        <v>1944</v>
      </c>
      <c r="R1839" s="350"/>
      <c r="S1839" s="318"/>
      <c r="T1839" s="311"/>
      <c r="U1839" s="311"/>
      <c r="V1839" s="311"/>
      <c r="W1839" s="311"/>
      <c r="X1839" s="311"/>
      <c r="Y1839" s="311"/>
      <c r="Z1839" s="311"/>
      <c r="AA1839" s="311"/>
      <c r="AB1839" s="311"/>
      <c r="AC1839" s="311"/>
      <c r="AD1839" s="311"/>
      <c r="AE1839" s="312">
        <f t="shared" si="298"/>
        <v>0</v>
      </c>
      <c r="AF1839" s="312">
        <f t="shared" si="299"/>
        <v>0</v>
      </c>
      <c r="AG1839" s="312">
        <f t="shared" si="300"/>
        <v>1</v>
      </c>
      <c r="AH1839" s="312">
        <f t="shared" si="301"/>
        <v>0</v>
      </c>
      <c r="AI1839" s="312">
        <f t="shared" si="302"/>
        <v>0</v>
      </c>
      <c r="AJ1839" s="312">
        <f t="shared" si="303"/>
        <v>0</v>
      </c>
      <c r="AK1839" s="312">
        <f t="shared" si="304"/>
        <v>0</v>
      </c>
      <c r="AL1839" s="312">
        <f t="shared" si="305"/>
        <v>1</v>
      </c>
      <c r="AM1839" s="312">
        <f t="shared" si="306"/>
        <v>0</v>
      </c>
      <c r="AN1839" s="312">
        <f t="shared" si="307"/>
        <v>0</v>
      </c>
    </row>
    <row r="1840" spans="1:40" customFormat="1" ht="31.5" hidden="1">
      <c r="A1840" s="293" t="s">
        <v>1297</v>
      </c>
      <c r="B1840" s="293" t="s">
        <v>1477</v>
      </c>
      <c r="C1840" s="293">
        <v>115419</v>
      </c>
      <c r="D1840" s="294" t="s">
        <v>3241</v>
      </c>
      <c r="E1840" s="294" t="s">
        <v>1493</v>
      </c>
      <c r="F1840" s="293">
        <v>2</v>
      </c>
      <c r="G1840" s="295"/>
      <c r="H1840" s="295">
        <v>1</v>
      </c>
      <c r="I1840" s="295"/>
      <c r="J1840" s="297"/>
      <c r="K1840" s="297"/>
      <c r="L1840" s="297"/>
      <c r="M1840" s="306"/>
      <c r="N1840" s="297">
        <v>598981.96</v>
      </c>
      <c r="O1840" s="298" t="s">
        <v>1900</v>
      </c>
      <c r="P1840" s="298">
        <v>3</v>
      </c>
      <c r="Q1840" s="349" t="s">
        <v>1944</v>
      </c>
      <c r="R1840" s="350"/>
      <c r="S1840" s="318"/>
      <c r="T1840" s="311"/>
      <c r="U1840" s="311"/>
      <c r="V1840" s="311"/>
      <c r="W1840" s="311"/>
      <c r="X1840" s="311"/>
      <c r="Y1840" s="311"/>
      <c r="Z1840" s="311"/>
      <c r="AA1840" s="311"/>
      <c r="AB1840" s="311"/>
      <c r="AC1840" s="311"/>
      <c r="AD1840" s="311"/>
      <c r="AE1840" s="312">
        <f t="shared" si="298"/>
        <v>0</v>
      </c>
      <c r="AF1840" s="312">
        <f t="shared" si="299"/>
        <v>0</v>
      </c>
      <c r="AG1840" s="312">
        <f t="shared" si="300"/>
        <v>1</v>
      </c>
      <c r="AH1840" s="312">
        <f t="shared" si="301"/>
        <v>0</v>
      </c>
      <c r="AI1840" s="312">
        <f t="shared" si="302"/>
        <v>0</v>
      </c>
      <c r="AJ1840" s="312">
        <f t="shared" si="303"/>
        <v>0</v>
      </c>
      <c r="AK1840" s="312">
        <f t="shared" si="304"/>
        <v>0</v>
      </c>
      <c r="AL1840" s="312">
        <f t="shared" si="305"/>
        <v>1</v>
      </c>
      <c r="AM1840" s="312">
        <f t="shared" si="306"/>
        <v>0</v>
      </c>
      <c r="AN1840" s="312">
        <f t="shared" si="307"/>
        <v>0</v>
      </c>
    </row>
    <row r="1841" spans="1:40" customFormat="1" ht="31.5" hidden="1">
      <c r="A1841" s="293" t="s">
        <v>1297</v>
      </c>
      <c r="B1841" s="293" t="s">
        <v>1477</v>
      </c>
      <c r="C1841" s="293">
        <v>115420</v>
      </c>
      <c r="D1841" s="294" t="s">
        <v>3242</v>
      </c>
      <c r="E1841" s="294" t="s">
        <v>1493</v>
      </c>
      <c r="F1841" s="293">
        <v>2</v>
      </c>
      <c r="G1841" s="295"/>
      <c r="H1841" s="295">
        <v>1</v>
      </c>
      <c r="I1841" s="295"/>
      <c r="J1841" s="297"/>
      <c r="K1841" s="297"/>
      <c r="L1841" s="297"/>
      <c r="M1841" s="306"/>
      <c r="N1841" s="297">
        <v>540542.43999999994</v>
      </c>
      <c r="O1841" s="298" t="s">
        <v>1900</v>
      </c>
      <c r="P1841" s="298">
        <v>3</v>
      </c>
      <c r="Q1841" s="349" t="s">
        <v>1944</v>
      </c>
      <c r="R1841" s="350"/>
      <c r="S1841" s="318"/>
      <c r="T1841" s="311"/>
      <c r="U1841" s="311"/>
      <c r="V1841" s="311"/>
      <c r="W1841" s="311"/>
      <c r="X1841" s="311"/>
      <c r="Y1841" s="311"/>
      <c r="Z1841" s="311"/>
      <c r="AA1841" s="311"/>
      <c r="AB1841" s="311"/>
      <c r="AC1841" s="311"/>
      <c r="AD1841" s="311"/>
      <c r="AE1841" s="312">
        <f t="shared" si="298"/>
        <v>0</v>
      </c>
      <c r="AF1841" s="312">
        <f t="shared" si="299"/>
        <v>0</v>
      </c>
      <c r="AG1841" s="312">
        <f t="shared" si="300"/>
        <v>1</v>
      </c>
      <c r="AH1841" s="312">
        <f t="shared" si="301"/>
        <v>0</v>
      </c>
      <c r="AI1841" s="312">
        <f t="shared" si="302"/>
        <v>0</v>
      </c>
      <c r="AJ1841" s="312">
        <f t="shared" si="303"/>
        <v>0</v>
      </c>
      <c r="AK1841" s="312">
        <f t="shared" si="304"/>
        <v>0</v>
      </c>
      <c r="AL1841" s="312">
        <f t="shared" si="305"/>
        <v>1</v>
      </c>
      <c r="AM1841" s="312">
        <f t="shared" si="306"/>
        <v>0</v>
      </c>
      <c r="AN1841" s="312">
        <f t="shared" si="307"/>
        <v>0</v>
      </c>
    </row>
    <row r="1842" spans="1:40" customFormat="1" ht="31.5" hidden="1">
      <c r="A1842" s="293" t="s">
        <v>1297</v>
      </c>
      <c r="B1842" s="293" t="s">
        <v>1477</v>
      </c>
      <c r="C1842" s="293">
        <v>115421</v>
      </c>
      <c r="D1842" s="294" t="s">
        <v>3243</v>
      </c>
      <c r="E1842" s="294" t="s">
        <v>1493</v>
      </c>
      <c r="F1842" s="293">
        <v>2</v>
      </c>
      <c r="G1842" s="295"/>
      <c r="H1842" s="295">
        <v>1</v>
      </c>
      <c r="I1842" s="295"/>
      <c r="J1842" s="297"/>
      <c r="K1842" s="297"/>
      <c r="L1842" s="297"/>
      <c r="M1842" s="306"/>
      <c r="N1842" s="297">
        <v>598981.96</v>
      </c>
      <c r="O1842" s="298" t="s">
        <v>1900</v>
      </c>
      <c r="P1842" s="298">
        <v>3</v>
      </c>
      <c r="Q1842" s="349" t="s">
        <v>1944</v>
      </c>
      <c r="R1842" s="350"/>
      <c r="S1842" s="318"/>
      <c r="T1842" s="311"/>
      <c r="U1842" s="311"/>
      <c r="V1842" s="311"/>
      <c r="W1842" s="311"/>
      <c r="X1842" s="311"/>
      <c r="Y1842" s="311"/>
      <c r="Z1842" s="311"/>
      <c r="AA1842" s="311"/>
      <c r="AB1842" s="311"/>
      <c r="AC1842" s="311"/>
      <c r="AD1842" s="311"/>
      <c r="AE1842" s="312">
        <f t="shared" si="298"/>
        <v>0</v>
      </c>
      <c r="AF1842" s="312">
        <f t="shared" si="299"/>
        <v>0</v>
      </c>
      <c r="AG1842" s="312">
        <f t="shared" si="300"/>
        <v>1</v>
      </c>
      <c r="AH1842" s="312">
        <f t="shared" si="301"/>
        <v>0</v>
      </c>
      <c r="AI1842" s="312">
        <f t="shared" si="302"/>
        <v>0</v>
      </c>
      <c r="AJ1842" s="312">
        <f t="shared" si="303"/>
        <v>0</v>
      </c>
      <c r="AK1842" s="312">
        <f t="shared" si="304"/>
        <v>0</v>
      </c>
      <c r="AL1842" s="312">
        <f t="shared" si="305"/>
        <v>1</v>
      </c>
      <c r="AM1842" s="312">
        <f t="shared" si="306"/>
        <v>0</v>
      </c>
      <c r="AN1842" s="312">
        <f t="shared" si="307"/>
        <v>0</v>
      </c>
    </row>
    <row r="1843" spans="1:40" customFormat="1" ht="31.5" hidden="1">
      <c r="A1843" s="293" t="s">
        <v>1297</v>
      </c>
      <c r="B1843" s="293" t="s">
        <v>1477</v>
      </c>
      <c r="C1843" s="293">
        <v>115422</v>
      </c>
      <c r="D1843" s="294" t="s">
        <v>3244</v>
      </c>
      <c r="E1843" s="294" t="s">
        <v>1493</v>
      </c>
      <c r="F1843" s="293">
        <v>2</v>
      </c>
      <c r="G1843" s="295"/>
      <c r="H1843" s="295">
        <v>1</v>
      </c>
      <c r="I1843" s="295"/>
      <c r="J1843" s="297"/>
      <c r="K1843" s="297"/>
      <c r="L1843" s="297"/>
      <c r="M1843" s="306"/>
      <c r="N1843" s="297">
        <v>682466.98</v>
      </c>
      <c r="O1843" s="298" t="s">
        <v>1900</v>
      </c>
      <c r="P1843" s="298">
        <v>3</v>
      </c>
      <c r="Q1843" s="349" t="s">
        <v>1944</v>
      </c>
      <c r="R1843" s="350"/>
      <c r="S1843" s="318"/>
      <c r="T1843" s="311"/>
      <c r="U1843" s="311"/>
      <c r="V1843" s="311"/>
      <c r="W1843" s="311"/>
      <c r="X1843" s="311"/>
      <c r="Y1843" s="311"/>
      <c r="Z1843" s="311"/>
      <c r="AA1843" s="311"/>
      <c r="AB1843" s="311"/>
      <c r="AC1843" s="311"/>
      <c r="AD1843" s="311"/>
      <c r="AE1843" s="312">
        <f t="shared" si="298"/>
        <v>0</v>
      </c>
      <c r="AF1843" s="312">
        <f t="shared" si="299"/>
        <v>0</v>
      </c>
      <c r="AG1843" s="312">
        <f t="shared" si="300"/>
        <v>1</v>
      </c>
      <c r="AH1843" s="312">
        <f t="shared" si="301"/>
        <v>0</v>
      </c>
      <c r="AI1843" s="312">
        <f t="shared" si="302"/>
        <v>0</v>
      </c>
      <c r="AJ1843" s="312">
        <f t="shared" si="303"/>
        <v>0</v>
      </c>
      <c r="AK1843" s="312">
        <f t="shared" si="304"/>
        <v>0</v>
      </c>
      <c r="AL1843" s="312">
        <f t="shared" si="305"/>
        <v>1</v>
      </c>
      <c r="AM1843" s="312">
        <f t="shared" si="306"/>
        <v>0</v>
      </c>
      <c r="AN1843" s="312">
        <f t="shared" si="307"/>
        <v>0</v>
      </c>
    </row>
    <row r="1844" spans="1:40" customFormat="1" ht="31.5" hidden="1">
      <c r="A1844" s="293" t="s">
        <v>1297</v>
      </c>
      <c r="B1844" s="293" t="s">
        <v>1477</v>
      </c>
      <c r="C1844" s="293">
        <v>115423</v>
      </c>
      <c r="D1844" s="294" t="s">
        <v>3245</v>
      </c>
      <c r="E1844" s="294" t="s">
        <v>1493</v>
      </c>
      <c r="F1844" s="293">
        <v>2</v>
      </c>
      <c r="G1844" s="295"/>
      <c r="H1844" s="295">
        <v>1</v>
      </c>
      <c r="I1844" s="295"/>
      <c r="J1844" s="297"/>
      <c r="K1844" s="297"/>
      <c r="L1844" s="297"/>
      <c r="M1844" s="306"/>
      <c r="N1844" s="297">
        <v>682466.98</v>
      </c>
      <c r="O1844" s="298" t="s">
        <v>1900</v>
      </c>
      <c r="P1844" s="298">
        <v>3</v>
      </c>
      <c r="Q1844" s="349" t="s">
        <v>1944</v>
      </c>
      <c r="R1844" s="350"/>
      <c r="S1844" s="318"/>
      <c r="T1844" s="311"/>
      <c r="U1844" s="311"/>
      <c r="V1844" s="311"/>
      <c r="W1844" s="311"/>
      <c r="X1844" s="311"/>
      <c r="Y1844" s="311"/>
      <c r="Z1844" s="311"/>
      <c r="AA1844" s="311"/>
      <c r="AB1844" s="311"/>
      <c r="AC1844" s="311"/>
      <c r="AD1844" s="311"/>
      <c r="AE1844" s="312">
        <f t="shared" si="298"/>
        <v>0</v>
      </c>
      <c r="AF1844" s="312">
        <f t="shared" si="299"/>
        <v>0</v>
      </c>
      <c r="AG1844" s="312">
        <f t="shared" si="300"/>
        <v>1</v>
      </c>
      <c r="AH1844" s="312">
        <f t="shared" si="301"/>
        <v>0</v>
      </c>
      <c r="AI1844" s="312">
        <f t="shared" si="302"/>
        <v>0</v>
      </c>
      <c r="AJ1844" s="312">
        <f t="shared" si="303"/>
        <v>0</v>
      </c>
      <c r="AK1844" s="312">
        <f t="shared" si="304"/>
        <v>0</v>
      </c>
      <c r="AL1844" s="312">
        <f t="shared" si="305"/>
        <v>1</v>
      </c>
      <c r="AM1844" s="312">
        <f t="shared" si="306"/>
        <v>0</v>
      </c>
      <c r="AN1844" s="312">
        <f t="shared" si="307"/>
        <v>0</v>
      </c>
    </row>
    <row r="1845" spans="1:40" customFormat="1" ht="31.5" hidden="1">
      <c r="A1845" s="293" t="s">
        <v>1297</v>
      </c>
      <c r="B1845" s="293" t="s">
        <v>1477</v>
      </c>
      <c r="C1845" s="293">
        <v>115424</v>
      </c>
      <c r="D1845" s="294" t="s">
        <v>3246</v>
      </c>
      <c r="E1845" s="294" t="s">
        <v>1493</v>
      </c>
      <c r="F1845" s="293">
        <v>2</v>
      </c>
      <c r="G1845" s="295"/>
      <c r="H1845" s="295">
        <v>1</v>
      </c>
      <c r="I1845" s="295"/>
      <c r="J1845" s="297"/>
      <c r="K1845" s="297"/>
      <c r="L1845" s="297"/>
      <c r="M1845" s="306"/>
      <c r="N1845" s="297">
        <v>598981.96</v>
      </c>
      <c r="O1845" s="298" t="s">
        <v>1900</v>
      </c>
      <c r="P1845" s="298">
        <v>3</v>
      </c>
      <c r="Q1845" s="349" t="s">
        <v>1944</v>
      </c>
      <c r="R1845" s="350"/>
      <c r="S1845" s="318"/>
      <c r="T1845" s="311"/>
      <c r="U1845" s="311"/>
      <c r="V1845" s="311"/>
      <c r="W1845" s="311"/>
      <c r="X1845" s="311"/>
      <c r="Y1845" s="311"/>
      <c r="Z1845" s="311"/>
      <c r="AA1845" s="311"/>
      <c r="AB1845" s="311"/>
      <c r="AC1845" s="311"/>
      <c r="AD1845" s="311"/>
      <c r="AE1845" s="312">
        <f t="shared" si="298"/>
        <v>0</v>
      </c>
      <c r="AF1845" s="312">
        <f t="shared" si="299"/>
        <v>0</v>
      </c>
      <c r="AG1845" s="312">
        <f t="shared" si="300"/>
        <v>1</v>
      </c>
      <c r="AH1845" s="312">
        <f t="shared" si="301"/>
        <v>0</v>
      </c>
      <c r="AI1845" s="312">
        <f t="shared" si="302"/>
        <v>0</v>
      </c>
      <c r="AJ1845" s="312">
        <f t="shared" si="303"/>
        <v>0</v>
      </c>
      <c r="AK1845" s="312">
        <f t="shared" si="304"/>
        <v>0</v>
      </c>
      <c r="AL1845" s="312">
        <f t="shared" si="305"/>
        <v>1</v>
      </c>
      <c r="AM1845" s="312">
        <f t="shared" si="306"/>
        <v>0</v>
      </c>
      <c r="AN1845" s="312">
        <f t="shared" si="307"/>
        <v>0</v>
      </c>
    </row>
    <row r="1846" spans="1:40" customFormat="1" ht="31.5" hidden="1">
      <c r="A1846" s="293" t="s">
        <v>1297</v>
      </c>
      <c r="B1846" s="293" t="s">
        <v>1477</v>
      </c>
      <c r="C1846" s="293">
        <v>115425</v>
      </c>
      <c r="D1846" s="294" t="s">
        <v>3247</v>
      </c>
      <c r="E1846" s="294" t="s">
        <v>1493</v>
      </c>
      <c r="F1846" s="293">
        <v>2</v>
      </c>
      <c r="G1846" s="295"/>
      <c r="H1846" s="295">
        <v>1</v>
      </c>
      <c r="I1846" s="295"/>
      <c r="J1846" s="297"/>
      <c r="K1846" s="297"/>
      <c r="L1846" s="297"/>
      <c r="M1846" s="306"/>
      <c r="N1846" s="297">
        <v>682466.98</v>
      </c>
      <c r="O1846" s="298" t="s">
        <v>1900</v>
      </c>
      <c r="P1846" s="298">
        <v>3</v>
      </c>
      <c r="Q1846" s="349" t="s">
        <v>1944</v>
      </c>
      <c r="R1846" s="350"/>
      <c r="S1846" s="318"/>
      <c r="T1846" s="311"/>
      <c r="U1846" s="311"/>
      <c r="V1846" s="311"/>
      <c r="W1846" s="311"/>
      <c r="X1846" s="311"/>
      <c r="Y1846" s="311"/>
      <c r="Z1846" s="311"/>
      <c r="AA1846" s="311"/>
      <c r="AB1846" s="311"/>
      <c r="AC1846" s="311"/>
      <c r="AD1846" s="311"/>
      <c r="AE1846" s="312">
        <f t="shared" si="298"/>
        <v>0</v>
      </c>
      <c r="AF1846" s="312">
        <f t="shared" si="299"/>
        <v>0</v>
      </c>
      <c r="AG1846" s="312">
        <f t="shared" si="300"/>
        <v>1</v>
      </c>
      <c r="AH1846" s="312">
        <f t="shared" si="301"/>
        <v>0</v>
      </c>
      <c r="AI1846" s="312">
        <f t="shared" si="302"/>
        <v>0</v>
      </c>
      <c r="AJ1846" s="312">
        <f t="shared" si="303"/>
        <v>0</v>
      </c>
      <c r="AK1846" s="312">
        <f t="shared" si="304"/>
        <v>0</v>
      </c>
      <c r="AL1846" s="312">
        <f t="shared" si="305"/>
        <v>1</v>
      </c>
      <c r="AM1846" s="312">
        <f t="shared" si="306"/>
        <v>0</v>
      </c>
      <c r="AN1846" s="312">
        <f t="shared" si="307"/>
        <v>0</v>
      </c>
    </row>
    <row r="1847" spans="1:40" customFormat="1" ht="31.5" hidden="1">
      <c r="A1847" s="293" t="s">
        <v>1297</v>
      </c>
      <c r="B1847" s="293" t="s">
        <v>1477</v>
      </c>
      <c r="C1847" s="293">
        <v>115426</v>
      </c>
      <c r="D1847" s="294" t="s">
        <v>3248</v>
      </c>
      <c r="E1847" s="294" t="s">
        <v>1493</v>
      </c>
      <c r="F1847" s="293">
        <v>2</v>
      </c>
      <c r="G1847" s="295"/>
      <c r="H1847" s="295">
        <v>1</v>
      </c>
      <c r="I1847" s="295"/>
      <c r="J1847" s="297"/>
      <c r="K1847" s="297"/>
      <c r="L1847" s="297"/>
      <c r="M1847" s="306"/>
      <c r="N1847" s="297">
        <v>598981.96</v>
      </c>
      <c r="O1847" s="298" t="s">
        <v>1900</v>
      </c>
      <c r="P1847" s="298">
        <v>3</v>
      </c>
      <c r="Q1847" s="349" t="s">
        <v>1944</v>
      </c>
      <c r="R1847" s="350"/>
      <c r="S1847" s="318"/>
      <c r="T1847" s="311"/>
      <c r="U1847" s="311"/>
      <c r="V1847" s="311"/>
      <c r="W1847" s="311"/>
      <c r="X1847" s="311"/>
      <c r="Y1847" s="311"/>
      <c r="Z1847" s="311"/>
      <c r="AA1847" s="311"/>
      <c r="AB1847" s="311"/>
      <c r="AC1847" s="311"/>
      <c r="AD1847" s="311"/>
      <c r="AE1847" s="312">
        <f t="shared" si="298"/>
        <v>0</v>
      </c>
      <c r="AF1847" s="312">
        <f t="shared" si="299"/>
        <v>0</v>
      </c>
      <c r="AG1847" s="312">
        <f t="shared" si="300"/>
        <v>1</v>
      </c>
      <c r="AH1847" s="312">
        <f t="shared" si="301"/>
        <v>0</v>
      </c>
      <c r="AI1847" s="312">
        <f t="shared" si="302"/>
        <v>0</v>
      </c>
      <c r="AJ1847" s="312">
        <f t="shared" si="303"/>
        <v>0</v>
      </c>
      <c r="AK1847" s="312">
        <f t="shared" si="304"/>
        <v>0</v>
      </c>
      <c r="AL1847" s="312">
        <f t="shared" si="305"/>
        <v>1</v>
      </c>
      <c r="AM1847" s="312">
        <f t="shared" si="306"/>
        <v>0</v>
      </c>
      <c r="AN1847" s="312">
        <f t="shared" si="307"/>
        <v>0</v>
      </c>
    </row>
    <row r="1848" spans="1:40" customFormat="1" ht="31.5" hidden="1">
      <c r="A1848" s="293" t="s">
        <v>1297</v>
      </c>
      <c r="B1848" s="293" t="s">
        <v>1477</v>
      </c>
      <c r="C1848" s="293">
        <v>115427</v>
      </c>
      <c r="D1848" s="294" t="s">
        <v>3249</v>
      </c>
      <c r="E1848" s="294" t="s">
        <v>1493</v>
      </c>
      <c r="F1848" s="293">
        <v>2</v>
      </c>
      <c r="G1848" s="295"/>
      <c r="H1848" s="295">
        <v>1</v>
      </c>
      <c r="I1848" s="295"/>
      <c r="J1848" s="297"/>
      <c r="K1848" s="297"/>
      <c r="L1848" s="297"/>
      <c r="M1848" s="306"/>
      <c r="N1848" s="297">
        <v>708376.13</v>
      </c>
      <c r="O1848" s="298" t="s">
        <v>1900</v>
      </c>
      <c r="P1848" s="298">
        <v>3</v>
      </c>
      <c r="Q1848" s="349" t="s">
        <v>1944</v>
      </c>
      <c r="R1848" s="350"/>
      <c r="S1848" s="318"/>
      <c r="T1848" s="311"/>
      <c r="U1848" s="311"/>
      <c r="V1848" s="311"/>
      <c r="W1848" s="311"/>
      <c r="X1848" s="311"/>
      <c r="Y1848" s="311"/>
      <c r="Z1848" s="311"/>
      <c r="AA1848" s="311"/>
      <c r="AB1848" s="311"/>
      <c r="AC1848" s="311"/>
      <c r="AD1848" s="311"/>
      <c r="AE1848" s="312">
        <f t="shared" si="298"/>
        <v>0</v>
      </c>
      <c r="AF1848" s="312">
        <f t="shared" si="299"/>
        <v>0</v>
      </c>
      <c r="AG1848" s="312">
        <f t="shared" si="300"/>
        <v>1</v>
      </c>
      <c r="AH1848" s="312">
        <f t="shared" si="301"/>
        <v>0</v>
      </c>
      <c r="AI1848" s="312">
        <f t="shared" si="302"/>
        <v>0</v>
      </c>
      <c r="AJ1848" s="312">
        <f t="shared" si="303"/>
        <v>0</v>
      </c>
      <c r="AK1848" s="312">
        <f t="shared" si="304"/>
        <v>0</v>
      </c>
      <c r="AL1848" s="312">
        <f t="shared" si="305"/>
        <v>1</v>
      </c>
      <c r="AM1848" s="312">
        <f t="shared" si="306"/>
        <v>0</v>
      </c>
      <c r="AN1848" s="312">
        <f t="shared" si="307"/>
        <v>0</v>
      </c>
    </row>
    <row r="1849" spans="1:40" customFormat="1" ht="31.5" hidden="1">
      <c r="A1849" s="293" t="s">
        <v>1297</v>
      </c>
      <c r="B1849" s="293" t="s">
        <v>1477</v>
      </c>
      <c r="C1849" s="293">
        <v>115428</v>
      </c>
      <c r="D1849" s="294" t="s">
        <v>3250</v>
      </c>
      <c r="E1849" s="294" t="s">
        <v>1493</v>
      </c>
      <c r="F1849" s="293">
        <v>2</v>
      </c>
      <c r="G1849" s="295"/>
      <c r="H1849" s="295">
        <v>1</v>
      </c>
      <c r="I1849" s="295"/>
      <c r="J1849" s="297"/>
      <c r="K1849" s="297"/>
      <c r="L1849" s="297"/>
      <c r="M1849" s="306"/>
      <c r="N1849" s="297">
        <v>598981.96</v>
      </c>
      <c r="O1849" s="298" t="s">
        <v>1900</v>
      </c>
      <c r="P1849" s="298">
        <v>3</v>
      </c>
      <c r="Q1849" s="349" t="s">
        <v>1944</v>
      </c>
      <c r="R1849" s="350"/>
      <c r="S1849" s="318"/>
      <c r="T1849" s="311"/>
      <c r="U1849" s="311"/>
      <c r="V1849" s="311"/>
      <c r="W1849" s="311"/>
      <c r="X1849" s="311"/>
      <c r="Y1849" s="311"/>
      <c r="Z1849" s="311"/>
      <c r="AA1849" s="311"/>
      <c r="AB1849" s="311"/>
      <c r="AC1849" s="311"/>
      <c r="AD1849" s="311"/>
      <c r="AE1849" s="312">
        <f t="shared" si="298"/>
        <v>0</v>
      </c>
      <c r="AF1849" s="312">
        <f t="shared" si="299"/>
        <v>0</v>
      </c>
      <c r="AG1849" s="312">
        <f t="shared" si="300"/>
        <v>1</v>
      </c>
      <c r="AH1849" s="312">
        <f t="shared" si="301"/>
        <v>0</v>
      </c>
      <c r="AI1849" s="312">
        <f t="shared" si="302"/>
        <v>0</v>
      </c>
      <c r="AJ1849" s="312">
        <f t="shared" si="303"/>
        <v>0</v>
      </c>
      <c r="AK1849" s="312">
        <f t="shared" si="304"/>
        <v>0</v>
      </c>
      <c r="AL1849" s="312">
        <f t="shared" si="305"/>
        <v>1</v>
      </c>
      <c r="AM1849" s="312">
        <f t="shared" si="306"/>
        <v>0</v>
      </c>
      <c r="AN1849" s="312">
        <f t="shared" si="307"/>
        <v>0</v>
      </c>
    </row>
    <row r="1850" spans="1:40" customFormat="1" ht="31.5" hidden="1">
      <c r="A1850" s="293" t="s">
        <v>1297</v>
      </c>
      <c r="B1850" s="293" t="s">
        <v>1477</v>
      </c>
      <c r="C1850" s="293">
        <v>115415</v>
      </c>
      <c r="D1850" s="294" t="s">
        <v>3251</v>
      </c>
      <c r="E1850" s="294" t="s">
        <v>1493</v>
      </c>
      <c r="F1850" s="293">
        <v>2</v>
      </c>
      <c r="G1850" s="295"/>
      <c r="H1850" s="295">
        <v>1</v>
      </c>
      <c r="I1850" s="295"/>
      <c r="J1850" s="297"/>
      <c r="K1850" s="297"/>
      <c r="L1850" s="297"/>
      <c r="M1850" s="306"/>
      <c r="N1850" s="297">
        <v>653679.04</v>
      </c>
      <c r="O1850" s="298" t="s">
        <v>1900</v>
      </c>
      <c r="P1850" s="298">
        <v>3</v>
      </c>
      <c r="Q1850" s="349" t="s">
        <v>1944</v>
      </c>
      <c r="R1850" s="350"/>
      <c r="S1850" s="318"/>
      <c r="T1850" s="311"/>
      <c r="U1850" s="311"/>
      <c r="V1850" s="311"/>
      <c r="W1850" s="311"/>
      <c r="X1850" s="311"/>
      <c r="Y1850" s="311"/>
      <c r="Z1850" s="311"/>
      <c r="AA1850" s="311"/>
      <c r="AB1850" s="311"/>
      <c r="AC1850" s="311"/>
      <c r="AD1850" s="311"/>
      <c r="AE1850" s="312">
        <f t="shared" si="298"/>
        <v>0</v>
      </c>
      <c r="AF1850" s="312">
        <f t="shared" si="299"/>
        <v>0</v>
      </c>
      <c r="AG1850" s="312">
        <f t="shared" si="300"/>
        <v>1</v>
      </c>
      <c r="AH1850" s="312">
        <f t="shared" si="301"/>
        <v>0</v>
      </c>
      <c r="AI1850" s="312">
        <f t="shared" si="302"/>
        <v>0</v>
      </c>
      <c r="AJ1850" s="312">
        <f t="shared" si="303"/>
        <v>0</v>
      </c>
      <c r="AK1850" s="312">
        <f t="shared" si="304"/>
        <v>0</v>
      </c>
      <c r="AL1850" s="312">
        <f t="shared" si="305"/>
        <v>1</v>
      </c>
      <c r="AM1850" s="312">
        <f t="shared" si="306"/>
        <v>0</v>
      </c>
      <c r="AN1850" s="312">
        <f t="shared" si="307"/>
        <v>0</v>
      </c>
    </row>
    <row r="1851" spans="1:40" customFormat="1" ht="31.5" hidden="1">
      <c r="A1851" s="293" t="s">
        <v>1297</v>
      </c>
      <c r="B1851" s="293" t="s">
        <v>1477</v>
      </c>
      <c r="C1851" s="293">
        <v>115441</v>
      </c>
      <c r="D1851" s="294" t="s">
        <v>3252</v>
      </c>
      <c r="E1851" s="294" t="s">
        <v>1479</v>
      </c>
      <c r="F1851" s="293">
        <v>2</v>
      </c>
      <c r="G1851" s="295"/>
      <c r="H1851" s="295">
        <v>1</v>
      </c>
      <c r="I1851" s="295"/>
      <c r="J1851" s="297"/>
      <c r="K1851" s="297"/>
      <c r="L1851" s="297"/>
      <c r="M1851" s="306"/>
      <c r="N1851" s="297">
        <v>682466.98</v>
      </c>
      <c r="O1851" s="298" t="s">
        <v>1900</v>
      </c>
      <c r="P1851" s="298">
        <v>3</v>
      </c>
      <c r="Q1851" s="349" t="s">
        <v>1944</v>
      </c>
      <c r="R1851" s="350"/>
      <c r="S1851" s="318"/>
      <c r="T1851" s="311"/>
      <c r="U1851" s="311"/>
      <c r="V1851" s="311"/>
      <c r="W1851" s="311"/>
      <c r="X1851" s="311"/>
      <c r="Y1851" s="311"/>
      <c r="Z1851" s="311"/>
      <c r="AA1851" s="311"/>
      <c r="AB1851" s="311"/>
      <c r="AC1851" s="311"/>
      <c r="AD1851" s="311"/>
      <c r="AE1851" s="312">
        <f t="shared" si="298"/>
        <v>0</v>
      </c>
      <c r="AF1851" s="312">
        <f t="shared" si="299"/>
        <v>0</v>
      </c>
      <c r="AG1851" s="312">
        <f t="shared" si="300"/>
        <v>1</v>
      </c>
      <c r="AH1851" s="312">
        <f t="shared" si="301"/>
        <v>0</v>
      </c>
      <c r="AI1851" s="312">
        <f t="shared" si="302"/>
        <v>0</v>
      </c>
      <c r="AJ1851" s="312">
        <f t="shared" si="303"/>
        <v>0</v>
      </c>
      <c r="AK1851" s="312">
        <f t="shared" si="304"/>
        <v>0</v>
      </c>
      <c r="AL1851" s="312">
        <f t="shared" si="305"/>
        <v>1</v>
      </c>
      <c r="AM1851" s="312">
        <f t="shared" si="306"/>
        <v>0</v>
      </c>
      <c r="AN1851" s="312">
        <f t="shared" si="307"/>
        <v>0</v>
      </c>
    </row>
    <row r="1852" spans="1:40" customFormat="1" ht="31.5" hidden="1">
      <c r="A1852" s="293" t="s">
        <v>1297</v>
      </c>
      <c r="B1852" s="293" t="s">
        <v>1477</v>
      </c>
      <c r="C1852" s="293">
        <v>115442</v>
      </c>
      <c r="D1852" s="294" t="s">
        <v>3253</v>
      </c>
      <c r="E1852" s="294" t="s">
        <v>1479</v>
      </c>
      <c r="F1852" s="293">
        <v>2</v>
      </c>
      <c r="G1852" s="295"/>
      <c r="H1852" s="295">
        <v>1</v>
      </c>
      <c r="I1852" s="295"/>
      <c r="J1852" s="297"/>
      <c r="K1852" s="297"/>
      <c r="L1852" s="297"/>
      <c r="M1852" s="306"/>
      <c r="N1852" s="297">
        <v>540542.43999999994</v>
      </c>
      <c r="O1852" s="298" t="s">
        <v>1900</v>
      </c>
      <c r="P1852" s="298">
        <v>3</v>
      </c>
      <c r="Q1852" s="349" t="s">
        <v>1944</v>
      </c>
      <c r="R1852" s="350"/>
      <c r="S1852" s="318"/>
      <c r="T1852" s="311"/>
      <c r="U1852" s="311"/>
      <c r="V1852" s="311"/>
      <c r="W1852" s="311"/>
      <c r="X1852" s="311"/>
      <c r="Y1852" s="311"/>
      <c r="Z1852" s="311"/>
      <c r="AA1852" s="311"/>
      <c r="AB1852" s="311"/>
      <c r="AC1852" s="311"/>
      <c r="AD1852" s="311"/>
      <c r="AE1852" s="312">
        <f t="shared" si="298"/>
        <v>0</v>
      </c>
      <c r="AF1852" s="312">
        <f t="shared" si="299"/>
        <v>0</v>
      </c>
      <c r="AG1852" s="312">
        <f t="shared" si="300"/>
        <v>1</v>
      </c>
      <c r="AH1852" s="312">
        <f t="shared" si="301"/>
        <v>0</v>
      </c>
      <c r="AI1852" s="312">
        <f t="shared" si="302"/>
        <v>0</v>
      </c>
      <c r="AJ1852" s="312">
        <f t="shared" si="303"/>
        <v>0</v>
      </c>
      <c r="AK1852" s="312">
        <f t="shared" si="304"/>
        <v>0</v>
      </c>
      <c r="AL1852" s="312">
        <f t="shared" si="305"/>
        <v>1</v>
      </c>
      <c r="AM1852" s="312">
        <f t="shared" si="306"/>
        <v>0</v>
      </c>
      <c r="AN1852" s="312">
        <f t="shared" si="307"/>
        <v>0</v>
      </c>
    </row>
    <row r="1853" spans="1:40" customFormat="1" ht="31.5" hidden="1">
      <c r="A1853" s="293" t="s">
        <v>1297</v>
      </c>
      <c r="B1853" s="293" t="s">
        <v>1477</v>
      </c>
      <c r="C1853" s="293">
        <v>115443</v>
      </c>
      <c r="D1853" s="294" t="s">
        <v>3254</v>
      </c>
      <c r="E1853" s="294" t="s">
        <v>1479</v>
      </c>
      <c r="F1853" s="293">
        <v>2</v>
      </c>
      <c r="G1853" s="295"/>
      <c r="H1853" s="295">
        <v>1</v>
      </c>
      <c r="I1853" s="295"/>
      <c r="J1853" s="297"/>
      <c r="K1853" s="297"/>
      <c r="L1853" s="297"/>
      <c r="M1853" s="306"/>
      <c r="N1853" s="297">
        <v>765952.01</v>
      </c>
      <c r="O1853" s="298" t="s">
        <v>1900</v>
      </c>
      <c r="P1853" s="298">
        <v>3</v>
      </c>
      <c r="Q1853" s="349" t="s">
        <v>1944</v>
      </c>
      <c r="R1853" s="350"/>
      <c r="S1853" s="318"/>
      <c r="T1853" s="311"/>
      <c r="U1853" s="311"/>
      <c r="V1853" s="311"/>
      <c r="W1853" s="311"/>
      <c r="X1853" s="311"/>
      <c r="Y1853" s="311"/>
      <c r="Z1853" s="311"/>
      <c r="AA1853" s="311"/>
      <c r="AB1853" s="311"/>
      <c r="AC1853" s="311"/>
      <c r="AD1853" s="311"/>
      <c r="AE1853" s="312">
        <f t="shared" si="298"/>
        <v>0</v>
      </c>
      <c r="AF1853" s="312">
        <f t="shared" si="299"/>
        <v>0</v>
      </c>
      <c r="AG1853" s="312">
        <f t="shared" si="300"/>
        <v>1</v>
      </c>
      <c r="AH1853" s="312">
        <f t="shared" si="301"/>
        <v>0</v>
      </c>
      <c r="AI1853" s="312">
        <f t="shared" si="302"/>
        <v>0</v>
      </c>
      <c r="AJ1853" s="312">
        <f t="shared" si="303"/>
        <v>0</v>
      </c>
      <c r="AK1853" s="312">
        <f t="shared" si="304"/>
        <v>0</v>
      </c>
      <c r="AL1853" s="312">
        <f t="shared" si="305"/>
        <v>1</v>
      </c>
      <c r="AM1853" s="312">
        <f t="shared" si="306"/>
        <v>0</v>
      </c>
      <c r="AN1853" s="312">
        <f t="shared" si="307"/>
        <v>0</v>
      </c>
    </row>
    <row r="1854" spans="1:40" customFormat="1" ht="31.5" hidden="1">
      <c r="A1854" s="293" t="s">
        <v>1297</v>
      </c>
      <c r="B1854" s="293" t="s">
        <v>1477</v>
      </c>
      <c r="C1854" s="293">
        <v>115436</v>
      </c>
      <c r="D1854" s="294" t="s">
        <v>3255</v>
      </c>
      <c r="E1854" s="294" t="s">
        <v>1479</v>
      </c>
      <c r="F1854" s="293">
        <v>2</v>
      </c>
      <c r="G1854" s="295"/>
      <c r="H1854" s="295">
        <v>1</v>
      </c>
      <c r="I1854" s="295"/>
      <c r="J1854" s="297"/>
      <c r="K1854" s="297"/>
      <c r="L1854" s="297"/>
      <c r="M1854" s="306"/>
      <c r="N1854" s="297">
        <v>765952.01</v>
      </c>
      <c r="O1854" s="298" t="s">
        <v>1900</v>
      </c>
      <c r="P1854" s="298">
        <v>3</v>
      </c>
      <c r="Q1854" s="349" t="s">
        <v>1944</v>
      </c>
      <c r="R1854" s="350"/>
      <c r="S1854" s="318"/>
      <c r="T1854" s="311"/>
      <c r="U1854" s="311"/>
      <c r="V1854" s="311"/>
      <c r="W1854" s="311"/>
      <c r="X1854" s="311"/>
      <c r="Y1854" s="311"/>
      <c r="Z1854" s="311"/>
      <c r="AA1854" s="311"/>
      <c r="AB1854" s="311"/>
      <c r="AC1854" s="311"/>
      <c r="AD1854" s="311"/>
      <c r="AE1854" s="312">
        <f t="shared" si="298"/>
        <v>0</v>
      </c>
      <c r="AF1854" s="312">
        <f t="shared" si="299"/>
        <v>0</v>
      </c>
      <c r="AG1854" s="312">
        <f t="shared" si="300"/>
        <v>1</v>
      </c>
      <c r="AH1854" s="312">
        <f t="shared" si="301"/>
        <v>0</v>
      </c>
      <c r="AI1854" s="312">
        <f t="shared" si="302"/>
        <v>0</v>
      </c>
      <c r="AJ1854" s="312">
        <f t="shared" si="303"/>
        <v>0</v>
      </c>
      <c r="AK1854" s="312">
        <f t="shared" si="304"/>
        <v>0</v>
      </c>
      <c r="AL1854" s="312">
        <f t="shared" si="305"/>
        <v>1</v>
      </c>
      <c r="AM1854" s="312">
        <f t="shared" si="306"/>
        <v>0</v>
      </c>
      <c r="AN1854" s="312">
        <f t="shared" si="307"/>
        <v>0</v>
      </c>
    </row>
    <row r="1855" spans="1:40" customFormat="1" ht="31.5" hidden="1">
      <c r="A1855" s="293" t="s">
        <v>1297</v>
      </c>
      <c r="B1855" s="293" t="s">
        <v>1477</v>
      </c>
      <c r="C1855" s="293">
        <v>115446</v>
      </c>
      <c r="D1855" s="294" t="s">
        <v>3256</v>
      </c>
      <c r="E1855" s="294" t="s">
        <v>1479</v>
      </c>
      <c r="F1855" s="293">
        <v>2</v>
      </c>
      <c r="G1855" s="295"/>
      <c r="H1855" s="295">
        <v>1</v>
      </c>
      <c r="I1855" s="295"/>
      <c r="J1855" s="297"/>
      <c r="K1855" s="297"/>
      <c r="L1855" s="297"/>
      <c r="M1855" s="306"/>
      <c r="N1855" s="297">
        <v>598981.96</v>
      </c>
      <c r="O1855" s="298" t="s">
        <v>1900</v>
      </c>
      <c r="P1855" s="298">
        <v>3</v>
      </c>
      <c r="Q1855" s="349" t="s">
        <v>1944</v>
      </c>
      <c r="R1855" s="350"/>
      <c r="S1855" s="318"/>
      <c r="T1855" s="311"/>
      <c r="U1855" s="311"/>
      <c r="V1855" s="311"/>
      <c r="W1855" s="311"/>
      <c r="X1855" s="311"/>
      <c r="Y1855" s="311"/>
      <c r="Z1855" s="311"/>
      <c r="AA1855" s="311"/>
      <c r="AB1855" s="311"/>
      <c r="AC1855" s="311"/>
      <c r="AD1855" s="311"/>
      <c r="AE1855" s="312">
        <f t="shared" si="298"/>
        <v>0</v>
      </c>
      <c r="AF1855" s="312">
        <f t="shared" si="299"/>
        <v>0</v>
      </c>
      <c r="AG1855" s="312">
        <f t="shared" si="300"/>
        <v>1</v>
      </c>
      <c r="AH1855" s="312">
        <f t="shared" si="301"/>
        <v>0</v>
      </c>
      <c r="AI1855" s="312">
        <f t="shared" si="302"/>
        <v>0</v>
      </c>
      <c r="AJ1855" s="312">
        <f t="shared" si="303"/>
        <v>0</v>
      </c>
      <c r="AK1855" s="312">
        <f t="shared" si="304"/>
        <v>0</v>
      </c>
      <c r="AL1855" s="312">
        <f t="shared" si="305"/>
        <v>1</v>
      </c>
      <c r="AM1855" s="312">
        <f t="shared" si="306"/>
        <v>0</v>
      </c>
      <c r="AN1855" s="312">
        <f t="shared" si="307"/>
        <v>0</v>
      </c>
    </row>
    <row r="1856" spans="1:40" customFormat="1" ht="31.5" hidden="1">
      <c r="A1856" s="293" t="s">
        <v>1297</v>
      </c>
      <c r="B1856" s="293" t="s">
        <v>1477</v>
      </c>
      <c r="C1856" s="293">
        <v>115447</v>
      </c>
      <c r="D1856" s="294" t="s">
        <v>3257</v>
      </c>
      <c r="E1856" s="294" t="s">
        <v>1479</v>
      </c>
      <c r="F1856" s="293">
        <v>2</v>
      </c>
      <c r="G1856" s="295"/>
      <c r="H1856" s="295">
        <v>1</v>
      </c>
      <c r="I1856" s="295"/>
      <c r="J1856" s="297"/>
      <c r="K1856" s="297"/>
      <c r="L1856" s="297"/>
      <c r="M1856" s="306"/>
      <c r="N1856" s="297">
        <v>737164.07</v>
      </c>
      <c r="O1856" s="298" t="s">
        <v>1900</v>
      </c>
      <c r="P1856" s="298">
        <v>3</v>
      </c>
      <c r="Q1856" s="349" t="s">
        <v>1944</v>
      </c>
      <c r="R1856" s="350"/>
      <c r="S1856" s="318"/>
      <c r="T1856" s="311"/>
      <c r="U1856" s="311"/>
      <c r="V1856" s="311"/>
      <c r="W1856" s="311"/>
      <c r="X1856" s="311"/>
      <c r="Y1856" s="311"/>
      <c r="Z1856" s="311"/>
      <c r="AA1856" s="311"/>
      <c r="AB1856" s="311"/>
      <c r="AC1856" s="311"/>
      <c r="AD1856" s="311"/>
      <c r="AE1856" s="312">
        <f t="shared" si="298"/>
        <v>0</v>
      </c>
      <c r="AF1856" s="312">
        <f t="shared" si="299"/>
        <v>0</v>
      </c>
      <c r="AG1856" s="312">
        <f t="shared" si="300"/>
        <v>1</v>
      </c>
      <c r="AH1856" s="312">
        <f t="shared" si="301"/>
        <v>0</v>
      </c>
      <c r="AI1856" s="312">
        <f t="shared" si="302"/>
        <v>0</v>
      </c>
      <c r="AJ1856" s="312">
        <f t="shared" si="303"/>
        <v>0</v>
      </c>
      <c r="AK1856" s="312">
        <f t="shared" si="304"/>
        <v>0</v>
      </c>
      <c r="AL1856" s="312">
        <f t="shared" si="305"/>
        <v>1</v>
      </c>
      <c r="AM1856" s="312">
        <f t="shared" si="306"/>
        <v>0</v>
      </c>
      <c r="AN1856" s="312">
        <f t="shared" si="307"/>
        <v>0</v>
      </c>
    </row>
    <row r="1857" spans="1:42" ht="31.5" hidden="1">
      <c r="A1857" s="293" t="s">
        <v>1297</v>
      </c>
      <c r="B1857" s="293" t="s">
        <v>1379</v>
      </c>
      <c r="C1857" s="293">
        <v>117652</v>
      </c>
      <c r="D1857" s="294" t="s">
        <v>3258</v>
      </c>
      <c r="E1857" s="294" t="s">
        <v>1381</v>
      </c>
      <c r="F1857" s="293">
        <v>1</v>
      </c>
      <c r="G1857" s="295"/>
      <c r="H1857" s="295">
        <v>1</v>
      </c>
      <c r="I1857" s="295"/>
      <c r="J1857" s="297"/>
      <c r="K1857" s="297"/>
      <c r="L1857" s="297"/>
      <c r="M1857" s="306"/>
      <c r="N1857" s="297">
        <v>950120.23</v>
      </c>
      <c r="O1857" s="298" t="s">
        <v>1900</v>
      </c>
      <c r="P1857" s="298">
        <v>3</v>
      </c>
      <c r="Q1857" s="310" t="s">
        <v>2378</v>
      </c>
      <c r="R1857" s="350"/>
      <c r="S1857" s="347">
        <v>1</v>
      </c>
      <c r="T1857" s="311"/>
      <c r="U1857" s="311"/>
      <c r="V1857" s="311"/>
      <c r="W1857" s="311"/>
      <c r="X1857" s="311"/>
      <c r="Y1857" s="311"/>
      <c r="Z1857" s="311"/>
      <c r="AA1857" s="311"/>
      <c r="AB1857" s="311"/>
      <c r="AC1857" s="311"/>
      <c r="AD1857" s="311"/>
      <c r="AE1857" s="312">
        <f t="shared" si="298"/>
        <v>0</v>
      </c>
      <c r="AF1857" s="312">
        <f t="shared" si="299"/>
        <v>0</v>
      </c>
      <c r="AG1857" s="312">
        <f t="shared" si="300"/>
        <v>0</v>
      </c>
      <c r="AH1857" s="312">
        <f t="shared" si="301"/>
        <v>0</v>
      </c>
      <c r="AI1857" s="312">
        <f t="shared" si="302"/>
        <v>1</v>
      </c>
      <c r="AJ1857" s="312">
        <f t="shared" si="303"/>
        <v>0</v>
      </c>
      <c r="AK1857" s="312">
        <f t="shared" si="304"/>
        <v>0</v>
      </c>
      <c r="AL1857" s="312">
        <f t="shared" si="305"/>
        <v>0</v>
      </c>
      <c r="AM1857" s="312">
        <f t="shared" si="306"/>
        <v>0</v>
      </c>
      <c r="AN1857" s="312">
        <f t="shared" si="307"/>
        <v>1</v>
      </c>
      <c r="AP1857"/>
    </row>
    <row r="1858" spans="1:42" ht="31.5" hidden="1">
      <c r="A1858" s="293" t="s">
        <v>1297</v>
      </c>
      <c r="B1858" s="293" t="s">
        <v>1379</v>
      </c>
      <c r="C1858" s="293">
        <v>117654</v>
      </c>
      <c r="D1858" s="294" t="s">
        <v>3259</v>
      </c>
      <c r="E1858" s="294" t="s">
        <v>1381</v>
      </c>
      <c r="F1858" s="293">
        <v>1</v>
      </c>
      <c r="G1858" s="295"/>
      <c r="H1858" s="295">
        <v>1</v>
      </c>
      <c r="I1858" s="295"/>
      <c r="J1858" s="297"/>
      <c r="K1858" s="297"/>
      <c r="L1858" s="297"/>
      <c r="M1858" s="306"/>
      <c r="N1858" s="297">
        <v>955368.14</v>
      </c>
      <c r="O1858" s="298" t="s">
        <v>1900</v>
      </c>
      <c r="P1858" s="298">
        <v>3</v>
      </c>
      <c r="Q1858" s="310" t="s">
        <v>2378</v>
      </c>
      <c r="R1858" s="350"/>
      <c r="S1858" s="347">
        <v>1</v>
      </c>
      <c r="T1858" s="311"/>
      <c r="U1858" s="311"/>
      <c r="V1858" s="311"/>
      <c r="W1858" s="311"/>
      <c r="X1858" s="311"/>
      <c r="Y1858" s="311"/>
      <c r="Z1858" s="311"/>
      <c r="AA1858" s="311"/>
      <c r="AB1858" s="311"/>
      <c r="AC1858" s="311"/>
      <c r="AD1858" s="311"/>
      <c r="AE1858" s="312">
        <f t="shared" si="298"/>
        <v>0</v>
      </c>
      <c r="AF1858" s="312">
        <f t="shared" si="299"/>
        <v>0</v>
      </c>
      <c r="AG1858" s="312">
        <f t="shared" si="300"/>
        <v>0</v>
      </c>
      <c r="AH1858" s="312">
        <f t="shared" si="301"/>
        <v>0</v>
      </c>
      <c r="AI1858" s="312">
        <f t="shared" si="302"/>
        <v>1</v>
      </c>
      <c r="AJ1858" s="312">
        <f t="shared" si="303"/>
        <v>0</v>
      </c>
      <c r="AK1858" s="312">
        <f t="shared" si="304"/>
        <v>0</v>
      </c>
      <c r="AL1858" s="312">
        <f t="shared" si="305"/>
        <v>0</v>
      </c>
      <c r="AM1858" s="312">
        <f t="shared" si="306"/>
        <v>0</v>
      </c>
      <c r="AN1858" s="312">
        <f t="shared" si="307"/>
        <v>1</v>
      </c>
      <c r="AP1858"/>
    </row>
    <row r="1859" spans="1:42" ht="47.25" hidden="1">
      <c r="A1859" s="293" t="s">
        <v>1297</v>
      </c>
      <c r="B1859" s="293" t="s">
        <v>1379</v>
      </c>
      <c r="C1859" s="293">
        <v>311704</v>
      </c>
      <c r="D1859" s="294" t="s">
        <v>3260</v>
      </c>
      <c r="E1859" s="294" t="s">
        <v>1381</v>
      </c>
      <c r="F1859" s="293">
        <v>1</v>
      </c>
      <c r="G1859" s="295"/>
      <c r="H1859" s="295">
        <v>1</v>
      </c>
      <c r="I1859" s="295"/>
      <c r="J1859" s="297"/>
      <c r="K1859" s="297"/>
      <c r="L1859" s="297"/>
      <c r="M1859" s="306"/>
      <c r="N1859" s="297">
        <v>988944.69</v>
      </c>
      <c r="O1859" s="298" t="s">
        <v>1900</v>
      </c>
      <c r="P1859" s="298">
        <v>3</v>
      </c>
      <c r="Q1859" s="310" t="s">
        <v>2378</v>
      </c>
      <c r="R1859" s="350"/>
      <c r="S1859" s="347">
        <v>1</v>
      </c>
      <c r="T1859" s="311"/>
      <c r="U1859" s="311"/>
      <c r="V1859" s="311"/>
      <c r="W1859" s="311"/>
      <c r="X1859" s="311"/>
      <c r="Y1859" s="311"/>
      <c r="Z1859" s="311"/>
      <c r="AA1859" s="311"/>
      <c r="AB1859" s="311"/>
      <c r="AC1859" s="311"/>
      <c r="AD1859" s="311"/>
      <c r="AE1859" s="312">
        <f t="shared" si="298"/>
        <v>0</v>
      </c>
      <c r="AF1859" s="312">
        <f t="shared" si="299"/>
        <v>0</v>
      </c>
      <c r="AG1859" s="312">
        <f t="shared" si="300"/>
        <v>0</v>
      </c>
      <c r="AH1859" s="312">
        <f t="shared" si="301"/>
        <v>0</v>
      </c>
      <c r="AI1859" s="312">
        <f t="shared" si="302"/>
        <v>1</v>
      </c>
      <c r="AJ1859" s="312">
        <f t="shared" si="303"/>
        <v>0</v>
      </c>
      <c r="AK1859" s="312">
        <f t="shared" si="304"/>
        <v>0</v>
      </c>
      <c r="AL1859" s="312">
        <f t="shared" si="305"/>
        <v>0</v>
      </c>
      <c r="AM1859" s="312">
        <f t="shared" si="306"/>
        <v>0</v>
      </c>
      <c r="AN1859" s="312">
        <f t="shared" si="307"/>
        <v>1</v>
      </c>
      <c r="AP1859"/>
    </row>
    <row r="1860" spans="1:42" ht="31.5" hidden="1">
      <c r="A1860" s="293" t="s">
        <v>1297</v>
      </c>
      <c r="B1860" s="293" t="s">
        <v>1379</v>
      </c>
      <c r="C1860" s="293">
        <v>117661</v>
      </c>
      <c r="D1860" s="294" t="s">
        <v>3261</v>
      </c>
      <c r="E1860" s="294" t="s">
        <v>1381</v>
      </c>
      <c r="F1860" s="293">
        <v>1</v>
      </c>
      <c r="G1860" s="295"/>
      <c r="H1860" s="295">
        <v>1</v>
      </c>
      <c r="I1860" s="295"/>
      <c r="J1860" s="297"/>
      <c r="K1860" s="297"/>
      <c r="L1860" s="297"/>
      <c r="M1860" s="306"/>
      <c r="N1860" s="297">
        <v>889037.46</v>
      </c>
      <c r="O1860" s="298" t="s">
        <v>1900</v>
      </c>
      <c r="P1860" s="298">
        <v>3</v>
      </c>
      <c r="Q1860" s="310" t="s">
        <v>2378</v>
      </c>
      <c r="R1860" s="350"/>
      <c r="S1860" s="347">
        <v>1</v>
      </c>
      <c r="T1860" s="311"/>
      <c r="U1860" s="311"/>
      <c r="V1860" s="311"/>
      <c r="W1860" s="311"/>
      <c r="X1860" s="311"/>
      <c r="Y1860" s="311"/>
      <c r="Z1860" s="311"/>
      <c r="AA1860" s="311"/>
      <c r="AB1860" s="311"/>
      <c r="AC1860" s="311"/>
      <c r="AD1860" s="311"/>
      <c r="AE1860" s="312">
        <f t="shared" si="298"/>
        <v>0</v>
      </c>
      <c r="AF1860" s="312">
        <f t="shared" si="299"/>
        <v>0</v>
      </c>
      <c r="AG1860" s="312">
        <f t="shared" si="300"/>
        <v>0</v>
      </c>
      <c r="AH1860" s="312">
        <f t="shared" si="301"/>
        <v>0</v>
      </c>
      <c r="AI1860" s="312">
        <f t="shared" si="302"/>
        <v>1</v>
      </c>
      <c r="AJ1860" s="312">
        <f t="shared" si="303"/>
        <v>0</v>
      </c>
      <c r="AK1860" s="312">
        <f t="shared" si="304"/>
        <v>0</v>
      </c>
      <c r="AL1860" s="312">
        <f t="shared" si="305"/>
        <v>0</v>
      </c>
      <c r="AM1860" s="312">
        <f t="shared" si="306"/>
        <v>0</v>
      </c>
      <c r="AN1860" s="312">
        <f t="shared" si="307"/>
        <v>1</v>
      </c>
      <c r="AP1860"/>
    </row>
    <row r="1861" spans="1:42" ht="31.5" hidden="1">
      <c r="A1861" s="293" t="s">
        <v>1297</v>
      </c>
      <c r="B1861" s="293" t="s">
        <v>1379</v>
      </c>
      <c r="C1861" s="293">
        <v>117662</v>
      </c>
      <c r="D1861" s="294" t="s">
        <v>3262</v>
      </c>
      <c r="E1861" s="294" t="s">
        <v>1381</v>
      </c>
      <c r="F1861" s="293">
        <v>1</v>
      </c>
      <c r="G1861" s="295"/>
      <c r="H1861" s="295">
        <v>1</v>
      </c>
      <c r="I1861" s="295"/>
      <c r="J1861" s="297"/>
      <c r="K1861" s="297"/>
      <c r="L1861" s="297"/>
      <c r="M1861" s="306"/>
      <c r="N1861" s="297">
        <v>890228.23</v>
      </c>
      <c r="O1861" s="298" t="s">
        <v>1900</v>
      </c>
      <c r="P1861" s="298">
        <v>3</v>
      </c>
      <c r="Q1861" s="310" t="s">
        <v>2378</v>
      </c>
      <c r="R1861" s="350"/>
      <c r="S1861" s="347">
        <v>1</v>
      </c>
      <c r="T1861" s="311"/>
      <c r="U1861" s="311"/>
      <c r="V1861" s="311"/>
      <c r="W1861" s="311"/>
      <c r="X1861" s="311"/>
      <c r="Y1861" s="311"/>
      <c r="Z1861" s="311"/>
      <c r="AA1861" s="311"/>
      <c r="AB1861" s="311"/>
      <c r="AC1861" s="311"/>
      <c r="AD1861" s="311"/>
      <c r="AE1861" s="312">
        <f t="shared" si="298"/>
        <v>0</v>
      </c>
      <c r="AF1861" s="312">
        <f t="shared" si="299"/>
        <v>0</v>
      </c>
      <c r="AG1861" s="312">
        <f t="shared" si="300"/>
        <v>0</v>
      </c>
      <c r="AH1861" s="312">
        <f t="shared" si="301"/>
        <v>0</v>
      </c>
      <c r="AI1861" s="312">
        <f t="shared" si="302"/>
        <v>1</v>
      </c>
      <c r="AJ1861" s="312">
        <f t="shared" si="303"/>
        <v>0</v>
      </c>
      <c r="AK1861" s="312">
        <f t="shared" si="304"/>
        <v>0</v>
      </c>
      <c r="AL1861" s="312">
        <f t="shared" si="305"/>
        <v>0</v>
      </c>
      <c r="AM1861" s="312">
        <f t="shared" si="306"/>
        <v>0</v>
      </c>
      <c r="AN1861" s="312">
        <f t="shared" si="307"/>
        <v>1</v>
      </c>
      <c r="AP1861"/>
    </row>
    <row r="1862" spans="1:42" ht="31.5" hidden="1">
      <c r="A1862" s="293" t="s">
        <v>1297</v>
      </c>
      <c r="B1862" s="293" t="s">
        <v>1379</v>
      </c>
      <c r="C1862" s="293">
        <v>117666</v>
      </c>
      <c r="D1862" s="294" t="s">
        <v>3263</v>
      </c>
      <c r="E1862" s="294" t="s">
        <v>1381</v>
      </c>
      <c r="F1862" s="293">
        <v>1</v>
      </c>
      <c r="G1862" s="295"/>
      <c r="H1862" s="295">
        <v>1</v>
      </c>
      <c r="I1862" s="295"/>
      <c r="J1862" s="297"/>
      <c r="K1862" s="297"/>
      <c r="L1862" s="297"/>
      <c r="M1862" s="306"/>
      <c r="N1862" s="297">
        <v>869082.18</v>
      </c>
      <c r="O1862" s="298" t="s">
        <v>1900</v>
      </c>
      <c r="P1862" s="298">
        <v>3</v>
      </c>
      <c r="Q1862" s="310" t="s">
        <v>2378</v>
      </c>
      <c r="R1862" s="350"/>
      <c r="S1862" s="347">
        <v>1</v>
      </c>
      <c r="T1862" s="311"/>
      <c r="U1862" s="311"/>
      <c r="V1862" s="311"/>
      <c r="W1862" s="311"/>
      <c r="X1862" s="311"/>
      <c r="Y1862" s="311"/>
      <c r="Z1862" s="311"/>
      <c r="AA1862" s="311"/>
      <c r="AB1862" s="311"/>
      <c r="AC1862" s="311"/>
      <c r="AD1862" s="311"/>
      <c r="AE1862" s="312">
        <f t="shared" si="298"/>
        <v>0</v>
      </c>
      <c r="AF1862" s="312">
        <f t="shared" si="299"/>
        <v>0</v>
      </c>
      <c r="AG1862" s="312">
        <f t="shared" si="300"/>
        <v>0</v>
      </c>
      <c r="AH1862" s="312">
        <f t="shared" si="301"/>
        <v>0</v>
      </c>
      <c r="AI1862" s="312">
        <f t="shared" si="302"/>
        <v>1</v>
      </c>
      <c r="AJ1862" s="312">
        <f t="shared" si="303"/>
        <v>0</v>
      </c>
      <c r="AK1862" s="312">
        <f t="shared" si="304"/>
        <v>0</v>
      </c>
      <c r="AL1862" s="312">
        <f t="shared" si="305"/>
        <v>0</v>
      </c>
      <c r="AM1862" s="312">
        <f t="shared" si="306"/>
        <v>0</v>
      </c>
      <c r="AN1862" s="312">
        <f t="shared" si="307"/>
        <v>1</v>
      </c>
      <c r="AP1862"/>
    </row>
    <row r="1863" spans="1:42" ht="31.5" hidden="1">
      <c r="A1863" s="293" t="s">
        <v>1297</v>
      </c>
      <c r="B1863" s="293" t="s">
        <v>1379</v>
      </c>
      <c r="C1863" s="293">
        <v>117667</v>
      </c>
      <c r="D1863" s="294" t="s">
        <v>3264</v>
      </c>
      <c r="E1863" s="294" t="s">
        <v>1381</v>
      </c>
      <c r="F1863" s="293">
        <v>1</v>
      </c>
      <c r="G1863" s="295"/>
      <c r="H1863" s="295">
        <v>1</v>
      </c>
      <c r="I1863" s="295"/>
      <c r="J1863" s="297"/>
      <c r="K1863" s="297"/>
      <c r="L1863" s="297"/>
      <c r="M1863" s="306"/>
      <c r="N1863" s="297">
        <v>869435.16</v>
      </c>
      <c r="O1863" s="298" t="s">
        <v>1900</v>
      </c>
      <c r="P1863" s="298">
        <v>3</v>
      </c>
      <c r="Q1863" s="310" t="s">
        <v>2378</v>
      </c>
      <c r="R1863" s="350"/>
      <c r="S1863" s="347">
        <v>1</v>
      </c>
      <c r="T1863" s="311"/>
      <c r="U1863" s="311"/>
      <c r="V1863" s="311"/>
      <c r="W1863" s="311"/>
      <c r="X1863" s="311"/>
      <c r="Y1863" s="311"/>
      <c r="Z1863" s="311"/>
      <c r="AA1863" s="311"/>
      <c r="AB1863" s="311"/>
      <c r="AC1863" s="311"/>
      <c r="AD1863" s="311"/>
      <c r="AE1863" s="312">
        <f t="shared" si="298"/>
        <v>0</v>
      </c>
      <c r="AF1863" s="312">
        <f t="shared" si="299"/>
        <v>0</v>
      </c>
      <c r="AG1863" s="312">
        <f t="shared" si="300"/>
        <v>0</v>
      </c>
      <c r="AH1863" s="312">
        <f t="shared" si="301"/>
        <v>0</v>
      </c>
      <c r="AI1863" s="312">
        <f t="shared" si="302"/>
        <v>1</v>
      </c>
      <c r="AJ1863" s="312">
        <f t="shared" si="303"/>
        <v>0</v>
      </c>
      <c r="AK1863" s="312">
        <f t="shared" si="304"/>
        <v>0</v>
      </c>
      <c r="AL1863" s="312">
        <f t="shared" si="305"/>
        <v>0</v>
      </c>
      <c r="AM1863" s="312">
        <f t="shared" si="306"/>
        <v>0</v>
      </c>
      <c r="AN1863" s="312">
        <f t="shared" si="307"/>
        <v>1</v>
      </c>
      <c r="AP1863"/>
    </row>
    <row r="1864" spans="1:42" ht="31.5" hidden="1">
      <c r="A1864" s="293" t="s">
        <v>1297</v>
      </c>
      <c r="B1864" s="293" t="s">
        <v>1379</v>
      </c>
      <c r="C1864" s="293">
        <v>117685</v>
      </c>
      <c r="D1864" s="294" t="s">
        <v>3265</v>
      </c>
      <c r="E1864" s="294" t="s">
        <v>1381</v>
      </c>
      <c r="F1864" s="293">
        <v>1</v>
      </c>
      <c r="G1864" s="295"/>
      <c r="H1864" s="295">
        <v>1</v>
      </c>
      <c r="I1864" s="295"/>
      <c r="J1864" s="297"/>
      <c r="K1864" s="297"/>
      <c r="L1864" s="297"/>
      <c r="M1864" s="306"/>
      <c r="N1864" s="297">
        <v>1104086.97</v>
      </c>
      <c r="O1864" s="298" t="s">
        <v>1900</v>
      </c>
      <c r="P1864" s="298">
        <v>3</v>
      </c>
      <c r="Q1864" s="310" t="s">
        <v>2378</v>
      </c>
      <c r="R1864" s="350"/>
      <c r="S1864" s="347">
        <v>1</v>
      </c>
      <c r="T1864" s="311"/>
      <c r="U1864" s="311"/>
      <c r="V1864" s="311"/>
      <c r="W1864" s="311"/>
      <c r="X1864" s="311"/>
      <c r="Y1864" s="311"/>
      <c r="Z1864" s="311"/>
      <c r="AA1864" s="311"/>
      <c r="AB1864" s="311"/>
      <c r="AC1864" s="311"/>
      <c r="AD1864" s="311"/>
      <c r="AE1864" s="312">
        <f t="shared" si="298"/>
        <v>0</v>
      </c>
      <c r="AF1864" s="312">
        <f t="shared" si="299"/>
        <v>0</v>
      </c>
      <c r="AG1864" s="312">
        <f t="shared" si="300"/>
        <v>0</v>
      </c>
      <c r="AH1864" s="312">
        <f t="shared" si="301"/>
        <v>0</v>
      </c>
      <c r="AI1864" s="312">
        <f t="shared" si="302"/>
        <v>1</v>
      </c>
      <c r="AJ1864" s="312">
        <f t="shared" si="303"/>
        <v>0</v>
      </c>
      <c r="AK1864" s="312">
        <f t="shared" si="304"/>
        <v>0</v>
      </c>
      <c r="AL1864" s="312">
        <f t="shared" si="305"/>
        <v>0</v>
      </c>
      <c r="AM1864" s="312">
        <f t="shared" si="306"/>
        <v>0</v>
      </c>
      <c r="AN1864" s="312">
        <f t="shared" si="307"/>
        <v>1</v>
      </c>
      <c r="AP1864"/>
    </row>
    <row r="1865" spans="1:42" ht="31.5" hidden="1">
      <c r="A1865" s="293" t="s">
        <v>1297</v>
      </c>
      <c r="B1865" s="293" t="s">
        <v>1379</v>
      </c>
      <c r="C1865" s="293">
        <v>117686</v>
      </c>
      <c r="D1865" s="294" t="s">
        <v>3266</v>
      </c>
      <c r="E1865" s="294" t="s">
        <v>1381</v>
      </c>
      <c r="F1865" s="293">
        <v>1</v>
      </c>
      <c r="G1865" s="295"/>
      <c r="H1865" s="295">
        <v>1</v>
      </c>
      <c r="I1865" s="295"/>
      <c r="J1865" s="297"/>
      <c r="K1865" s="297"/>
      <c r="L1865" s="297"/>
      <c r="M1865" s="306"/>
      <c r="N1865" s="297">
        <v>986563.15</v>
      </c>
      <c r="O1865" s="298" t="s">
        <v>1900</v>
      </c>
      <c r="P1865" s="298">
        <v>3</v>
      </c>
      <c r="Q1865" s="310" t="s">
        <v>2378</v>
      </c>
      <c r="R1865" s="350"/>
      <c r="S1865" s="347">
        <v>1</v>
      </c>
      <c r="T1865" s="311"/>
      <c r="U1865" s="311"/>
      <c r="V1865" s="311"/>
      <c r="W1865" s="311"/>
      <c r="X1865" s="311"/>
      <c r="Y1865" s="311"/>
      <c r="Z1865" s="311"/>
      <c r="AA1865" s="311"/>
      <c r="AB1865" s="311"/>
      <c r="AC1865" s="311"/>
      <c r="AD1865" s="311"/>
      <c r="AE1865" s="312">
        <f t="shared" si="298"/>
        <v>0</v>
      </c>
      <c r="AF1865" s="312">
        <f t="shared" si="299"/>
        <v>0</v>
      </c>
      <c r="AG1865" s="312">
        <f t="shared" si="300"/>
        <v>0</v>
      </c>
      <c r="AH1865" s="312">
        <f t="shared" si="301"/>
        <v>0</v>
      </c>
      <c r="AI1865" s="312">
        <f t="shared" si="302"/>
        <v>1</v>
      </c>
      <c r="AJ1865" s="312">
        <f t="shared" si="303"/>
        <v>0</v>
      </c>
      <c r="AK1865" s="312">
        <f t="shared" si="304"/>
        <v>0</v>
      </c>
      <c r="AL1865" s="312">
        <f t="shared" si="305"/>
        <v>0</v>
      </c>
      <c r="AM1865" s="312">
        <f t="shared" si="306"/>
        <v>0</v>
      </c>
      <c r="AN1865" s="312">
        <f t="shared" si="307"/>
        <v>1</v>
      </c>
      <c r="AP1865"/>
    </row>
    <row r="1866" spans="1:42" ht="31.5" hidden="1">
      <c r="A1866" s="293" t="s">
        <v>1297</v>
      </c>
      <c r="B1866" s="293" t="s">
        <v>1379</v>
      </c>
      <c r="C1866" s="293">
        <v>117689</v>
      </c>
      <c r="D1866" s="294" t="s">
        <v>3267</v>
      </c>
      <c r="E1866" s="294" t="s">
        <v>1381</v>
      </c>
      <c r="F1866" s="293">
        <v>1</v>
      </c>
      <c r="G1866" s="295"/>
      <c r="H1866" s="295">
        <v>1</v>
      </c>
      <c r="I1866" s="295"/>
      <c r="J1866" s="297"/>
      <c r="K1866" s="297"/>
      <c r="L1866" s="297"/>
      <c r="M1866" s="306"/>
      <c r="N1866" s="297">
        <v>884274.36</v>
      </c>
      <c r="O1866" s="298" t="s">
        <v>1900</v>
      </c>
      <c r="P1866" s="298">
        <v>3</v>
      </c>
      <c r="Q1866" s="310" t="s">
        <v>2378</v>
      </c>
      <c r="R1866" s="350"/>
      <c r="S1866" s="347">
        <v>1</v>
      </c>
      <c r="T1866" s="311"/>
      <c r="U1866" s="311"/>
      <c r="V1866" s="311"/>
      <c r="W1866" s="311"/>
      <c r="X1866" s="311"/>
      <c r="Y1866" s="311"/>
      <c r="Z1866" s="311"/>
      <c r="AA1866" s="311"/>
      <c r="AB1866" s="311"/>
      <c r="AC1866" s="311"/>
      <c r="AD1866" s="311"/>
      <c r="AE1866" s="312">
        <f t="shared" si="298"/>
        <v>0</v>
      </c>
      <c r="AF1866" s="312">
        <f t="shared" si="299"/>
        <v>0</v>
      </c>
      <c r="AG1866" s="312">
        <f t="shared" si="300"/>
        <v>0</v>
      </c>
      <c r="AH1866" s="312">
        <f t="shared" si="301"/>
        <v>0</v>
      </c>
      <c r="AI1866" s="312">
        <f t="shared" si="302"/>
        <v>1</v>
      </c>
      <c r="AJ1866" s="312">
        <f t="shared" si="303"/>
        <v>0</v>
      </c>
      <c r="AK1866" s="312">
        <f t="shared" si="304"/>
        <v>0</v>
      </c>
      <c r="AL1866" s="312">
        <f t="shared" si="305"/>
        <v>0</v>
      </c>
      <c r="AM1866" s="312">
        <f t="shared" si="306"/>
        <v>0</v>
      </c>
      <c r="AN1866" s="312">
        <f t="shared" si="307"/>
        <v>1</v>
      </c>
      <c r="AP1866"/>
    </row>
    <row r="1867" spans="1:42" ht="31.5" hidden="1">
      <c r="A1867" s="293" t="s">
        <v>1297</v>
      </c>
      <c r="B1867" s="293" t="s">
        <v>1379</v>
      </c>
      <c r="C1867" s="293">
        <v>500195</v>
      </c>
      <c r="D1867" s="294" t="s">
        <v>3268</v>
      </c>
      <c r="E1867" s="294" t="s">
        <v>1381</v>
      </c>
      <c r="F1867" s="293">
        <v>1</v>
      </c>
      <c r="G1867" s="295"/>
      <c r="H1867" s="295">
        <v>1</v>
      </c>
      <c r="I1867" s="295"/>
      <c r="J1867" s="297"/>
      <c r="K1867" s="297"/>
      <c r="L1867" s="297"/>
      <c r="M1867" s="306"/>
      <c r="N1867" s="297">
        <v>913755.83</v>
      </c>
      <c r="O1867" s="298" t="s">
        <v>1900</v>
      </c>
      <c r="P1867" s="298">
        <v>3</v>
      </c>
      <c r="Q1867" s="310" t="s">
        <v>2378</v>
      </c>
      <c r="R1867" s="350"/>
      <c r="S1867" s="347">
        <v>1</v>
      </c>
      <c r="T1867" s="311"/>
      <c r="U1867" s="311"/>
      <c r="V1867" s="311"/>
      <c r="W1867" s="311"/>
      <c r="X1867" s="311"/>
      <c r="Y1867" s="311"/>
      <c r="Z1867" s="311"/>
      <c r="AA1867" s="311"/>
      <c r="AB1867" s="311"/>
      <c r="AC1867" s="311"/>
      <c r="AD1867" s="311"/>
      <c r="AE1867" s="312">
        <f t="shared" si="298"/>
        <v>0</v>
      </c>
      <c r="AF1867" s="312">
        <f t="shared" si="299"/>
        <v>0</v>
      </c>
      <c r="AG1867" s="312">
        <f t="shared" si="300"/>
        <v>0</v>
      </c>
      <c r="AH1867" s="312">
        <f t="shared" si="301"/>
        <v>0</v>
      </c>
      <c r="AI1867" s="312">
        <f t="shared" si="302"/>
        <v>1</v>
      </c>
      <c r="AJ1867" s="312">
        <f t="shared" si="303"/>
        <v>0</v>
      </c>
      <c r="AK1867" s="312">
        <f t="shared" si="304"/>
        <v>0</v>
      </c>
      <c r="AL1867" s="312">
        <f t="shared" si="305"/>
        <v>0</v>
      </c>
      <c r="AM1867" s="312">
        <f t="shared" si="306"/>
        <v>0</v>
      </c>
      <c r="AN1867" s="312">
        <f t="shared" si="307"/>
        <v>1</v>
      </c>
      <c r="AP1867"/>
    </row>
    <row r="1868" spans="1:42" ht="31.5" hidden="1">
      <c r="A1868" s="298" t="s">
        <v>826</v>
      </c>
      <c r="B1868" s="298" t="s">
        <v>851</v>
      </c>
      <c r="C1868" s="298">
        <v>313398</v>
      </c>
      <c r="D1868" s="294" t="s">
        <v>3269</v>
      </c>
      <c r="E1868" s="299" t="s">
        <v>2800</v>
      </c>
      <c r="F1868" s="298">
        <v>1</v>
      </c>
      <c r="G1868" s="300"/>
      <c r="H1868" s="300">
        <v>1</v>
      </c>
      <c r="I1868" s="300"/>
      <c r="J1868" s="302"/>
      <c r="K1868" s="302"/>
      <c r="L1868" s="302"/>
      <c r="M1868" s="306"/>
      <c r="N1868" s="302">
        <v>1190462.69</v>
      </c>
      <c r="O1868" s="298" t="s">
        <v>1901</v>
      </c>
      <c r="P1868" s="298">
        <v>3</v>
      </c>
      <c r="Q1868" s="310" t="s">
        <v>2378</v>
      </c>
      <c r="R1868" s="386">
        <v>0.9</v>
      </c>
      <c r="S1868" s="386">
        <v>1</v>
      </c>
      <c r="T1868" s="311"/>
      <c r="U1868" s="311"/>
      <c r="V1868" s="311"/>
      <c r="W1868" s="311"/>
      <c r="X1868" s="311"/>
      <c r="Y1868" s="311"/>
      <c r="Z1868" s="311"/>
      <c r="AA1868" s="311"/>
      <c r="AB1868" s="311"/>
      <c r="AC1868" s="332" t="s">
        <v>3421</v>
      </c>
      <c r="AD1868" s="311"/>
      <c r="AE1868" s="312">
        <f t="shared" si="298"/>
        <v>0</v>
      </c>
      <c r="AF1868" s="312">
        <f t="shared" si="299"/>
        <v>0</v>
      </c>
      <c r="AG1868" s="312">
        <f t="shared" si="300"/>
        <v>0</v>
      </c>
      <c r="AH1868" s="312">
        <f t="shared" si="301"/>
        <v>0</v>
      </c>
      <c r="AI1868" s="312">
        <f t="shared" si="302"/>
        <v>1</v>
      </c>
      <c r="AJ1868" s="312">
        <f t="shared" si="303"/>
        <v>0</v>
      </c>
      <c r="AK1868" s="312">
        <f t="shared" si="304"/>
        <v>0</v>
      </c>
      <c r="AL1868" s="312">
        <f t="shared" si="305"/>
        <v>0</v>
      </c>
      <c r="AM1868" s="312">
        <f t="shared" si="306"/>
        <v>0</v>
      </c>
      <c r="AN1868" s="312">
        <f t="shared" si="307"/>
        <v>1</v>
      </c>
      <c r="AP1868" s="413" t="s">
        <v>3548</v>
      </c>
    </row>
    <row r="1869" spans="1:42" ht="24.75" hidden="1" customHeight="1">
      <c r="A1869" s="298" t="s">
        <v>826</v>
      </c>
      <c r="B1869" s="298" t="s">
        <v>851</v>
      </c>
      <c r="C1869" s="298">
        <v>121736</v>
      </c>
      <c r="D1869" s="294" t="s">
        <v>3270</v>
      </c>
      <c r="E1869" s="299" t="s">
        <v>2808</v>
      </c>
      <c r="F1869" s="298">
        <v>1</v>
      </c>
      <c r="G1869" s="300"/>
      <c r="H1869" s="300">
        <v>1</v>
      </c>
      <c r="I1869" s="300"/>
      <c r="J1869" s="302"/>
      <c r="K1869" s="302"/>
      <c r="L1869" s="302"/>
      <c r="M1869" s="306"/>
      <c r="N1869" s="302">
        <v>591708.81999999995</v>
      </c>
      <c r="O1869" s="298" t="s">
        <v>1901</v>
      </c>
      <c r="P1869" s="298">
        <v>3</v>
      </c>
      <c r="Q1869" s="310" t="s">
        <v>2378</v>
      </c>
      <c r="R1869" s="386">
        <v>0.9</v>
      </c>
      <c r="S1869" s="386">
        <v>1</v>
      </c>
      <c r="T1869" s="311"/>
      <c r="U1869" s="311"/>
      <c r="V1869" s="311"/>
      <c r="W1869" s="311"/>
      <c r="X1869" s="311"/>
      <c r="Y1869" s="311"/>
      <c r="Z1869" s="311"/>
      <c r="AA1869" s="311"/>
      <c r="AB1869" s="311"/>
      <c r="AC1869" s="333" t="s">
        <v>3422</v>
      </c>
      <c r="AD1869" s="311"/>
      <c r="AE1869" s="312">
        <f t="shared" si="298"/>
        <v>0</v>
      </c>
      <c r="AF1869" s="312">
        <f t="shared" si="299"/>
        <v>0</v>
      </c>
      <c r="AG1869" s="312">
        <f t="shared" si="300"/>
        <v>0</v>
      </c>
      <c r="AH1869" s="312">
        <f t="shared" si="301"/>
        <v>0</v>
      </c>
      <c r="AI1869" s="312">
        <f t="shared" si="302"/>
        <v>1</v>
      </c>
      <c r="AJ1869" s="312">
        <f t="shared" si="303"/>
        <v>0</v>
      </c>
      <c r="AK1869" s="312">
        <f t="shared" si="304"/>
        <v>0</v>
      </c>
      <c r="AL1869" s="312">
        <f t="shared" si="305"/>
        <v>0</v>
      </c>
      <c r="AM1869" s="312">
        <f t="shared" si="306"/>
        <v>0</v>
      </c>
      <c r="AN1869" s="312">
        <f t="shared" si="307"/>
        <v>1</v>
      </c>
      <c r="AP1869" s="413" t="s">
        <v>3549</v>
      </c>
    </row>
    <row r="1870" spans="1:42" ht="24.75" hidden="1" customHeight="1">
      <c r="A1870" s="298" t="s">
        <v>826</v>
      </c>
      <c r="B1870" s="298" t="s">
        <v>851</v>
      </c>
      <c r="C1870" s="298">
        <v>121738</v>
      </c>
      <c r="D1870" s="294" t="s">
        <v>3271</v>
      </c>
      <c r="E1870" s="299" t="s">
        <v>2808</v>
      </c>
      <c r="F1870" s="298">
        <v>1</v>
      </c>
      <c r="G1870" s="300"/>
      <c r="H1870" s="300">
        <v>1</v>
      </c>
      <c r="I1870" s="300"/>
      <c r="J1870" s="302"/>
      <c r="K1870" s="302"/>
      <c r="L1870" s="302"/>
      <c r="M1870" s="306"/>
      <c r="N1870" s="302">
        <v>666114.39</v>
      </c>
      <c r="O1870" s="298" t="s">
        <v>1901</v>
      </c>
      <c r="P1870" s="298">
        <v>3</v>
      </c>
      <c r="Q1870" s="310" t="s">
        <v>2378</v>
      </c>
      <c r="R1870" s="386">
        <v>0.4</v>
      </c>
      <c r="S1870" s="386">
        <v>1</v>
      </c>
      <c r="T1870" s="311"/>
      <c r="U1870" s="311"/>
      <c r="V1870" s="311"/>
      <c r="W1870" s="311"/>
      <c r="X1870" s="311"/>
      <c r="Y1870" s="311"/>
      <c r="Z1870" s="311"/>
      <c r="AA1870" s="311"/>
      <c r="AB1870" s="311"/>
      <c r="AC1870" s="333" t="s">
        <v>3423</v>
      </c>
      <c r="AD1870" s="311"/>
      <c r="AE1870" s="312">
        <f t="shared" si="298"/>
        <v>0</v>
      </c>
      <c r="AF1870" s="312">
        <f t="shared" si="299"/>
        <v>0</v>
      </c>
      <c r="AG1870" s="312">
        <f t="shared" si="300"/>
        <v>0</v>
      </c>
      <c r="AH1870" s="312">
        <f t="shared" si="301"/>
        <v>0</v>
      </c>
      <c r="AI1870" s="312">
        <f t="shared" si="302"/>
        <v>1</v>
      </c>
      <c r="AJ1870" s="312">
        <f t="shared" si="303"/>
        <v>0</v>
      </c>
      <c r="AK1870" s="312">
        <f t="shared" si="304"/>
        <v>0</v>
      </c>
      <c r="AL1870" s="312">
        <f t="shared" si="305"/>
        <v>0</v>
      </c>
      <c r="AM1870" s="312">
        <f t="shared" si="306"/>
        <v>0</v>
      </c>
      <c r="AN1870" s="312">
        <f t="shared" si="307"/>
        <v>1</v>
      </c>
      <c r="AP1870" s="413" t="s">
        <v>3549</v>
      </c>
    </row>
    <row r="1871" spans="1:42" ht="24.75" hidden="1" customHeight="1">
      <c r="A1871" s="298" t="s">
        <v>826</v>
      </c>
      <c r="B1871" s="298" t="s">
        <v>851</v>
      </c>
      <c r="C1871" s="298">
        <v>121739</v>
      </c>
      <c r="D1871" s="294" t="s">
        <v>3272</v>
      </c>
      <c r="E1871" s="299" t="s">
        <v>2808</v>
      </c>
      <c r="F1871" s="298">
        <v>1</v>
      </c>
      <c r="G1871" s="300"/>
      <c r="H1871" s="300">
        <v>1</v>
      </c>
      <c r="I1871" s="300"/>
      <c r="J1871" s="302"/>
      <c r="K1871" s="302"/>
      <c r="L1871" s="302"/>
      <c r="M1871" s="306"/>
      <c r="N1871" s="302">
        <v>610371.35</v>
      </c>
      <c r="O1871" s="298" t="s">
        <v>1901</v>
      </c>
      <c r="P1871" s="298">
        <v>3</v>
      </c>
      <c r="Q1871" s="310" t="s">
        <v>2378</v>
      </c>
      <c r="R1871" s="386">
        <v>0.9</v>
      </c>
      <c r="S1871" s="386">
        <v>1</v>
      </c>
      <c r="T1871" s="311"/>
      <c r="U1871" s="311"/>
      <c r="V1871" s="311"/>
      <c r="W1871" s="311"/>
      <c r="X1871" s="311"/>
      <c r="Y1871" s="311"/>
      <c r="Z1871" s="311"/>
      <c r="AA1871" s="311"/>
      <c r="AB1871" s="311"/>
      <c r="AC1871" s="333" t="s">
        <v>3422</v>
      </c>
      <c r="AD1871" s="311"/>
      <c r="AE1871" s="312">
        <f t="shared" si="298"/>
        <v>0</v>
      </c>
      <c r="AF1871" s="312">
        <f t="shared" si="299"/>
        <v>0</v>
      </c>
      <c r="AG1871" s="312">
        <f t="shared" si="300"/>
        <v>0</v>
      </c>
      <c r="AH1871" s="312">
        <f t="shared" si="301"/>
        <v>0</v>
      </c>
      <c r="AI1871" s="312">
        <f t="shared" si="302"/>
        <v>1</v>
      </c>
      <c r="AJ1871" s="312">
        <f t="shared" si="303"/>
        <v>0</v>
      </c>
      <c r="AK1871" s="312">
        <f t="shared" si="304"/>
        <v>0</v>
      </c>
      <c r="AL1871" s="312">
        <f t="shared" si="305"/>
        <v>0</v>
      </c>
      <c r="AM1871" s="312">
        <f t="shared" si="306"/>
        <v>0</v>
      </c>
      <c r="AN1871" s="312">
        <f t="shared" si="307"/>
        <v>1</v>
      </c>
      <c r="AP1871" s="413" t="s">
        <v>3549</v>
      </c>
    </row>
    <row r="1872" spans="1:42" ht="24.75" hidden="1" customHeight="1">
      <c r="A1872" s="298" t="s">
        <v>826</v>
      </c>
      <c r="B1872" s="298" t="s">
        <v>851</v>
      </c>
      <c r="C1872" s="298">
        <v>121740</v>
      </c>
      <c r="D1872" s="299" t="s">
        <v>3273</v>
      </c>
      <c r="E1872" s="299" t="s">
        <v>2808</v>
      </c>
      <c r="F1872" s="298">
        <v>1</v>
      </c>
      <c r="G1872" s="300"/>
      <c r="H1872" s="300">
        <v>1</v>
      </c>
      <c r="I1872" s="300"/>
      <c r="J1872" s="302"/>
      <c r="K1872" s="302"/>
      <c r="L1872" s="302"/>
      <c r="M1872" s="306"/>
      <c r="N1872" s="302">
        <v>586218.65</v>
      </c>
      <c r="O1872" s="298" t="s">
        <v>1901</v>
      </c>
      <c r="P1872" s="298">
        <v>3</v>
      </c>
      <c r="Q1872" s="310" t="s">
        <v>2378</v>
      </c>
      <c r="R1872" s="386">
        <v>0.4</v>
      </c>
      <c r="S1872" s="386">
        <v>1</v>
      </c>
      <c r="T1872" s="311"/>
      <c r="U1872" s="311"/>
      <c r="V1872" s="311"/>
      <c r="W1872" s="311"/>
      <c r="X1872" s="311"/>
      <c r="Y1872" s="311"/>
      <c r="Z1872" s="311"/>
      <c r="AA1872" s="311"/>
      <c r="AB1872" s="311"/>
      <c r="AC1872" s="333" t="s">
        <v>3424</v>
      </c>
      <c r="AD1872" s="311"/>
      <c r="AE1872" s="312">
        <f t="shared" si="298"/>
        <v>0</v>
      </c>
      <c r="AF1872" s="312">
        <f t="shared" si="299"/>
        <v>0</v>
      </c>
      <c r="AG1872" s="312">
        <f t="shared" si="300"/>
        <v>0</v>
      </c>
      <c r="AH1872" s="312">
        <f t="shared" si="301"/>
        <v>0</v>
      </c>
      <c r="AI1872" s="312">
        <f t="shared" si="302"/>
        <v>1</v>
      </c>
      <c r="AJ1872" s="312">
        <f t="shared" si="303"/>
        <v>0</v>
      </c>
      <c r="AK1872" s="312">
        <f t="shared" si="304"/>
        <v>0</v>
      </c>
      <c r="AL1872" s="312">
        <f t="shared" si="305"/>
        <v>0</v>
      </c>
      <c r="AM1872" s="312">
        <f t="shared" si="306"/>
        <v>0</v>
      </c>
      <c r="AN1872" s="312">
        <f t="shared" si="307"/>
        <v>1</v>
      </c>
      <c r="AP1872" s="413" t="s">
        <v>3549</v>
      </c>
    </row>
    <row r="1873" spans="1:42" ht="24.75" hidden="1" customHeight="1">
      <c r="A1873" s="298" t="s">
        <v>826</v>
      </c>
      <c r="B1873" s="298" t="s">
        <v>851</v>
      </c>
      <c r="C1873" s="298">
        <v>121741</v>
      </c>
      <c r="D1873" s="294" t="s">
        <v>3274</v>
      </c>
      <c r="E1873" s="299" t="s">
        <v>2808</v>
      </c>
      <c r="F1873" s="298">
        <v>1</v>
      </c>
      <c r="G1873" s="300"/>
      <c r="H1873" s="300">
        <v>1</v>
      </c>
      <c r="I1873" s="300"/>
      <c r="J1873" s="302"/>
      <c r="K1873" s="302"/>
      <c r="L1873" s="302"/>
      <c r="M1873" s="306"/>
      <c r="N1873" s="302">
        <v>622190.03</v>
      </c>
      <c r="O1873" s="298" t="s">
        <v>1901</v>
      </c>
      <c r="P1873" s="298">
        <v>3</v>
      </c>
      <c r="Q1873" s="310" t="s">
        <v>2378</v>
      </c>
      <c r="R1873" s="386">
        <v>0.9</v>
      </c>
      <c r="S1873" s="386">
        <v>1</v>
      </c>
      <c r="T1873" s="311"/>
      <c r="U1873" s="311"/>
      <c r="V1873" s="311"/>
      <c r="W1873" s="311"/>
      <c r="X1873" s="311"/>
      <c r="Y1873" s="311"/>
      <c r="Z1873" s="311"/>
      <c r="AA1873" s="311"/>
      <c r="AB1873" s="311"/>
      <c r="AC1873" s="333" t="s">
        <v>3422</v>
      </c>
      <c r="AD1873" s="311"/>
      <c r="AE1873" s="312">
        <f t="shared" si="298"/>
        <v>0</v>
      </c>
      <c r="AF1873" s="312">
        <f t="shared" si="299"/>
        <v>0</v>
      </c>
      <c r="AG1873" s="312">
        <f t="shared" si="300"/>
        <v>0</v>
      </c>
      <c r="AH1873" s="312">
        <f t="shared" si="301"/>
        <v>0</v>
      </c>
      <c r="AI1873" s="312">
        <f t="shared" si="302"/>
        <v>1</v>
      </c>
      <c r="AJ1873" s="312">
        <f t="shared" si="303"/>
        <v>0</v>
      </c>
      <c r="AK1873" s="312">
        <f t="shared" si="304"/>
        <v>0</v>
      </c>
      <c r="AL1873" s="312">
        <f t="shared" si="305"/>
        <v>0</v>
      </c>
      <c r="AM1873" s="312">
        <f t="shared" si="306"/>
        <v>0</v>
      </c>
      <c r="AN1873" s="312">
        <f t="shared" si="307"/>
        <v>1</v>
      </c>
      <c r="AP1873" s="413" t="s">
        <v>3549</v>
      </c>
    </row>
    <row r="1874" spans="1:42" ht="24.75" hidden="1" customHeight="1">
      <c r="A1874" s="298" t="s">
        <v>826</v>
      </c>
      <c r="B1874" s="298" t="s">
        <v>851</v>
      </c>
      <c r="C1874" s="298">
        <v>121742</v>
      </c>
      <c r="D1874" s="294" t="s">
        <v>3275</v>
      </c>
      <c r="E1874" s="299" t="s">
        <v>2808</v>
      </c>
      <c r="F1874" s="298">
        <v>1</v>
      </c>
      <c r="G1874" s="300"/>
      <c r="H1874" s="300">
        <v>1</v>
      </c>
      <c r="I1874" s="300"/>
      <c r="J1874" s="302"/>
      <c r="K1874" s="302"/>
      <c r="L1874" s="302"/>
      <c r="M1874" s="306"/>
      <c r="N1874" s="302">
        <v>772659.86</v>
      </c>
      <c r="O1874" s="298" t="s">
        <v>1901</v>
      </c>
      <c r="P1874" s="298">
        <v>3</v>
      </c>
      <c r="Q1874" s="310" t="s">
        <v>2378</v>
      </c>
      <c r="R1874" s="386">
        <v>0.4</v>
      </c>
      <c r="S1874" s="386">
        <v>1</v>
      </c>
      <c r="T1874" s="311"/>
      <c r="U1874" s="311"/>
      <c r="V1874" s="311"/>
      <c r="W1874" s="311"/>
      <c r="X1874" s="311"/>
      <c r="Y1874" s="311"/>
      <c r="Z1874" s="311"/>
      <c r="AA1874" s="311"/>
      <c r="AB1874" s="311"/>
      <c r="AC1874" s="333" t="s">
        <v>3423</v>
      </c>
      <c r="AD1874" s="311"/>
      <c r="AE1874" s="312">
        <f t="shared" si="298"/>
        <v>0</v>
      </c>
      <c r="AF1874" s="312">
        <f t="shared" si="299"/>
        <v>0</v>
      </c>
      <c r="AG1874" s="312">
        <f t="shared" si="300"/>
        <v>0</v>
      </c>
      <c r="AH1874" s="312">
        <f t="shared" si="301"/>
        <v>0</v>
      </c>
      <c r="AI1874" s="312">
        <f t="shared" si="302"/>
        <v>1</v>
      </c>
      <c r="AJ1874" s="312">
        <f t="shared" si="303"/>
        <v>0</v>
      </c>
      <c r="AK1874" s="312">
        <f t="shared" si="304"/>
        <v>0</v>
      </c>
      <c r="AL1874" s="312">
        <f t="shared" si="305"/>
        <v>0</v>
      </c>
      <c r="AM1874" s="312">
        <f t="shared" si="306"/>
        <v>0</v>
      </c>
      <c r="AN1874" s="312">
        <f t="shared" si="307"/>
        <v>1</v>
      </c>
      <c r="AP1874" s="413" t="s">
        <v>3549</v>
      </c>
    </row>
    <row r="1875" spans="1:42" ht="24.75" hidden="1" customHeight="1">
      <c r="A1875" s="298" t="s">
        <v>826</v>
      </c>
      <c r="B1875" s="298" t="s">
        <v>851</v>
      </c>
      <c r="C1875" s="298">
        <v>121743</v>
      </c>
      <c r="D1875" s="294" t="s">
        <v>3276</v>
      </c>
      <c r="E1875" s="299" t="s">
        <v>2808</v>
      </c>
      <c r="F1875" s="298">
        <v>1</v>
      </c>
      <c r="G1875" s="300"/>
      <c r="H1875" s="301">
        <v>1</v>
      </c>
      <c r="I1875" s="300"/>
      <c r="J1875" s="302"/>
      <c r="K1875" s="302"/>
      <c r="L1875" s="302"/>
      <c r="M1875" s="306"/>
      <c r="N1875" s="302">
        <v>2496173.7200000002</v>
      </c>
      <c r="O1875" s="298" t="s">
        <v>1901</v>
      </c>
      <c r="P1875" s="298">
        <v>3</v>
      </c>
      <c r="Q1875" s="310" t="s">
        <v>2378</v>
      </c>
      <c r="R1875" s="386">
        <v>0.4</v>
      </c>
      <c r="S1875" s="386">
        <v>1</v>
      </c>
      <c r="T1875" s="311"/>
      <c r="U1875" s="311"/>
      <c r="V1875" s="311"/>
      <c r="W1875" s="311"/>
      <c r="X1875" s="311"/>
      <c r="Y1875" s="311"/>
      <c r="Z1875" s="311"/>
      <c r="AA1875" s="311"/>
      <c r="AB1875" s="311"/>
      <c r="AC1875" s="333" t="s">
        <v>3425</v>
      </c>
      <c r="AD1875" s="311"/>
      <c r="AE1875" s="312">
        <f t="shared" si="298"/>
        <v>0</v>
      </c>
      <c r="AF1875" s="312">
        <f t="shared" si="299"/>
        <v>0</v>
      </c>
      <c r="AG1875" s="312">
        <f t="shared" si="300"/>
        <v>0</v>
      </c>
      <c r="AH1875" s="312">
        <f t="shared" si="301"/>
        <v>0</v>
      </c>
      <c r="AI1875" s="312">
        <f t="shared" si="302"/>
        <v>1</v>
      </c>
      <c r="AJ1875" s="312">
        <f t="shared" si="303"/>
        <v>0</v>
      </c>
      <c r="AK1875" s="312">
        <f t="shared" si="304"/>
        <v>0</v>
      </c>
      <c r="AL1875" s="312">
        <f t="shared" si="305"/>
        <v>0</v>
      </c>
      <c r="AM1875" s="312">
        <f t="shared" si="306"/>
        <v>0</v>
      </c>
      <c r="AN1875" s="312">
        <f t="shared" si="307"/>
        <v>1</v>
      </c>
      <c r="AP1875" s="413" t="s">
        <v>3548</v>
      </c>
    </row>
    <row r="1876" spans="1:42" ht="24.75" hidden="1" customHeight="1">
      <c r="A1876" s="298" t="s">
        <v>826</v>
      </c>
      <c r="B1876" s="298" t="s">
        <v>851</v>
      </c>
      <c r="C1876" s="298">
        <v>121744</v>
      </c>
      <c r="D1876" s="294" t="s">
        <v>3277</v>
      </c>
      <c r="E1876" s="299" t="s">
        <v>2808</v>
      </c>
      <c r="F1876" s="298">
        <v>1</v>
      </c>
      <c r="G1876" s="300"/>
      <c r="H1876" s="300">
        <v>1</v>
      </c>
      <c r="I1876" s="300"/>
      <c r="J1876" s="302"/>
      <c r="K1876" s="302"/>
      <c r="L1876" s="302"/>
      <c r="M1876" s="306"/>
      <c r="N1876" s="302">
        <v>399138.7</v>
      </c>
      <c r="O1876" s="298" t="s">
        <v>1901</v>
      </c>
      <c r="P1876" s="298">
        <v>3</v>
      </c>
      <c r="Q1876" s="310" t="s">
        <v>2378</v>
      </c>
      <c r="R1876" s="386">
        <v>0.4</v>
      </c>
      <c r="S1876" s="386">
        <v>1</v>
      </c>
      <c r="T1876" s="311"/>
      <c r="U1876" s="311"/>
      <c r="V1876" s="311"/>
      <c r="W1876" s="311"/>
      <c r="X1876" s="311"/>
      <c r="Y1876" s="311"/>
      <c r="Z1876" s="311"/>
      <c r="AA1876" s="311"/>
      <c r="AB1876" s="311"/>
      <c r="AC1876" s="333" t="s">
        <v>3423</v>
      </c>
      <c r="AD1876" s="311"/>
      <c r="AE1876" s="312">
        <f t="shared" si="298"/>
        <v>0</v>
      </c>
      <c r="AF1876" s="312">
        <f t="shared" si="299"/>
        <v>0</v>
      </c>
      <c r="AG1876" s="312">
        <f t="shared" si="300"/>
        <v>0</v>
      </c>
      <c r="AH1876" s="312">
        <f t="shared" si="301"/>
        <v>0</v>
      </c>
      <c r="AI1876" s="312">
        <f t="shared" si="302"/>
        <v>1</v>
      </c>
      <c r="AJ1876" s="312">
        <f t="shared" si="303"/>
        <v>0</v>
      </c>
      <c r="AK1876" s="312">
        <f t="shared" si="304"/>
        <v>0</v>
      </c>
      <c r="AL1876" s="312">
        <f t="shared" si="305"/>
        <v>0</v>
      </c>
      <c r="AM1876" s="312">
        <f t="shared" si="306"/>
        <v>0</v>
      </c>
      <c r="AN1876" s="312">
        <f t="shared" si="307"/>
        <v>1</v>
      </c>
      <c r="AP1876" s="413" t="s">
        <v>3549</v>
      </c>
    </row>
    <row r="1877" spans="1:42" ht="24.75" hidden="1" customHeight="1">
      <c r="A1877" s="298" t="s">
        <v>826</v>
      </c>
      <c r="B1877" s="298" t="s">
        <v>851</v>
      </c>
      <c r="C1877" s="298">
        <v>303339</v>
      </c>
      <c r="D1877" s="294" t="s">
        <v>3278</v>
      </c>
      <c r="E1877" s="299" t="s">
        <v>2808</v>
      </c>
      <c r="F1877" s="298">
        <v>1</v>
      </c>
      <c r="G1877" s="300"/>
      <c r="H1877" s="300">
        <v>1</v>
      </c>
      <c r="I1877" s="300"/>
      <c r="J1877" s="302"/>
      <c r="K1877" s="302"/>
      <c r="L1877" s="302"/>
      <c r="M1877" s="306"/>
      <c r="N1877" s="302">
        <v>1277292.8700000001</v>
      </c>
      <c r="O1877" s="298" t="s">
        <v>1901</v>
      </c>
      <c r="P1877" s="298">
        <v>3</v>
      </c>
      <c r="Q1877" s="310" t="s">
        <v>2378</v>
      </c>
      <c r="R1877" s="386">
        <v>0.8</v>
      </c>
      <c r="S1877" s="398">
        <v>1</v>
      </c>
      <c r="T1877" s="311"/>
      <c r="U1877" s="311"/>
      <c r="V1877" s="311"/>
      <c r="W1877" s="311"/>
      <c r="X1877" s="311"/>
      <c r="Y1877" s="311"/>
      <c r="Z1877" s="311"/>
      <c r="AA1877" s="311"/>
      <c r="AB1877" s="311"/>
      <c r="AC1877" s="333" t="s">
        <v>3424</v>
      </c>
      <c r="AD1877" s="311"/>
      <c r="AE1877" s="312">
        <f t="shared" si="298"/>
        <v>0</v>
      </c>
      <c r="AF1877" s="312">
        <f t="shared" si="299"/>
        <v>0</v>
      </c>
      <c r="AG1877" s="312">
        <f t="shared" si="300"/>
        <v>0</v>
      </c>
      <c r="AH1877" s="312">
        <f t="shared" si="301"/>
        <v>0</v>
      </c>
      <c r="AI1877" s="312">
        <f t="shared" si="302"/>
        <v>1</v>
      </c>
      <c r="AJ1877" s="312">
        <f t="shared" si="303"/>
        <v>0</v>
      </c>
      <c r="AK1877" s="312">
        <f t="shared" si="304"/>
        <v>0</v>
      </c>
      <c r="AL1877" s="312">
        <f t="shared" si="305"/>
        <v>0</v>
      </c>
      <c r="AM1877" s="312">
        <f t="shared" si="306"/>
        <v>0</v>
      </c>
      <c r="AN1877" s="312">
        <f t="shared" si="307"/>
        <v>1</v>
      </c>
      <c r="AP1877" s="413" t="s">
        <v>3548</v>
      </c>
    </row>
    <row r="1878" spans="1:42" ht="24.75" hidden="1" customHeight="1">
      <c r="A1878" s="298" t="s">
        <v>826</v>
      </c>
      <c r="B1878" s="298" t="s">
        <v>851</v>
      </c>
      <c r="C1878" s="298">
        <v>121946</v>
      </c>
      <c r="D1878" s="294" t="s">
        <v>3279</v>
      </c>
      <c r="E1878" s="299" t="s">
        <v>3280</v>
      </c>
      <c r="F1878" s="298">
        <v>1</v>
      </c>
      <c r="G1878" s="300"/>
      <c r="H1878" s="300">
        <v>1</v>
      </c>
      <c r="I1878" s="300"/>
      <c r="J1878" s="302"/>
      <c r="K1878" s="302"/>
      <c r="L1878" s="302"/>
      <c r="M1878" s="306"/>
      <c r="N1878" s="302">
        <v>897652.53</v>
      </c>
      <c r="O1878" s="298" t="s">
        <v>1901</v>
      </c>
      <c r="P1878" s="298">
        <v>3</v>
      </c>
      <c r="Q1878" s="310" t="s">
        <v>2378</v>
      </c>
      <c r="R1878" s="387">
        <v>1</v>
      </c>
      <c r="S1878" s="387">
        <v>1</v>
      </c>
      <c r="T1878" s="311"/>
      <c r="U1878" s="311"/>
      <c r="V1878" s="311"/>
      <c r="W1878" s="311"/>
      <c r="X1878" s="311"/>
      <c r="Y1878" s="311"/>
      <c r="Z1878" s="311"/>
      <c r="AA1878" s="311"/>
      <c r="AB1878" s="311"/>
      <c r="AC1878" s="333" t="s">
        <v>3426</v>
      </c>
      <c r="AD1878" s="311"/>
      <c r="AE1878" s="312">
        <f t="shared" si="298"/>
        <v>0</v>
      </c>
      <c r="AF1878" s="312">
        <f t="shared" si="299"/>
        <v>0</v>
      </c>
      <c r="AG1878" s="312">
        <f t="shared" si="300"/>
        <v>0</v>
      </c>
      <c r="AH1878" s="312">
        <f t="shared" si="301"/>
        <v>0</v>
      </c>
      <c r="AI1878" s="312">
        <f t="shared" si="302"/>
        <v>1</v>
      </c>
      <c r="AJ1878" s="312">
        <f t="shared" si="303"/>
        <v>0</v>
      </c>
      <c r="AK1878" s="312">
        <f t="shared" si="304"/>
        <v>0</v>
      </c>
      <c r="AL1878" s="312">
        <f t="shared" si="305"/>
        <v>0</v>
      </c>
      <c r="AM1878" s="312">
        <f t="shared" si="306"/>
        <v>0</v>
      </c>
      <c r="AN1878" s="312">
        <f t="shared" si="307"/>
        <v>1</v>
      </c>
      <c r="AP1878" s="413" t="s">
        <v>3549</v>
      </c>
    </row>
    <row r="1879" spans="1:42" ht="24.75" hidden="1" customHeight="1">
      <c r="A1879" s="298" t="s">
        <v>826</v>
      </c>
      <c r="B1879" s="298" t="s">
        <v>851</v>
      </c>
      <c r="C1879" s="298">
        <v>121950</v>
      </c>
      <c r="D1879" s="294" t="s">
        <v>3281</v>
      </c>
      <c r="E1879" s="299" t="s">
        <v>3280</v>
      </c>
      <c r="F1879" s="298">
        <v>1</v>
      </c>
      <c r="G1879" s="300"/>
      <c r="H1879" s="300">
        <v>1</v>
      </c>
      <c r="I1879" s="300"/>
      <c r="J1879" s="302"/>
      <c r="K1879" s="302"/>
      <c r="L1879" s="302"/>
      <c r="M1879" s="306"/>
      <c r="N1879" s="302">
        <v>945617.42</v>
      </c>
      <c r="O1879" s="298" t="s">
        <v>1901</v>
      </c>
      <c r="P1879" s="298">
        <v>3</v>
      </c>
      <c r="Q1879" s="310" t="s">
        <v>2378</v>
      </c>
      <c r="R1879" s="387">
        <v>1</v>
      </c>
      <c r="S1879" s="387">
        <v>1</v>
      </c>
      <c r="T1879" s="311"/>
      <c r="U1879" s="311"/>
      <c r="V1879" s="311"/>
      <c r="W1879" s="311"/>
      <c r="X1879" s="311"/>
      <c r="Y1879" s="311"/>
      <c r="Z1879" s="311"/>
      <c r="AA1879" s="311"/>
      <c r="AB1879" s="311"/>
      <c r="AC1879" s="333" t="s">
        <v>3426</v>
      </c>
      <c r="AD1879" s="311"/>
      <c r="AE1879" s="312">
        <f t="shared" ref="AE1879:AE1942" si="308">IF($Q1879="Reverted",1,0)</f>
        <v>0</v>
      </c>
      <c r="AF1879" s="312">
        <f t="shared" ref="AF1879:AF1942" si="309">IF($Q1879="Not yet started",1,0)</f>
        <v>0</v>
      </c>
      <c r="AG1879" s="312">
        <f t="shared" ref="AG1879:AG1942" si="310">IF($Q1879="Under Procurement",1,0)</f>
        <v>0</v>
      </c>
      <c r="AH1879" s="312">
        <f t="shared" ref="AH1879:AH1942" si="311">IF($Q1879="Ongoing",1,0)</f>
        <v>0</v>
      </c>
      <c r="AI1879" s="312">
        <f t="shared" ref="AI1879:AI1942" si="312">IF($Q1879="Completed",1,0)</f>
        <v>1</v>
      </c>
      <c r="AJ1879" s="312">
        <f t="shared" ref="AJ1879:AJ1942" si="313">IF($AE1879=1,$H1879,0)</f>
        <v>0</v>
      </c>
      <c r="AK1879" s="312">
        <f t="shared" ref="AK1879:AK1942" si="314">IF($AF1879=1,$H1879,0)</f>
        <v>0</v>
      </c>
      <c r="AL1879" s="312">
        <f t="shared" ref="AL1879:AL1942" si="315">IF($AG1879=1,$H1879,0)</f>
        <v>0</v>
      </c>
      <c r="AM1879" s="312">
        <f t="shared" ref="AM1879:AM1942" si="316">IF($AH1879=1,$H1879,0)</f>
        <v>0</v>
      </c>
      <c r="AN1879" s="312">
        <f t="shared" ref="AN1879:AN1942" si="317">IF($AI1879=1,$H1879,0)</f>
        <v>1</v>
      </c>
      <c r="AP1879" s="413" t="s">
        <v>3549</v>
      </c>
    </row>
    <row r="1880" spans="1:42" ht="24.75" hidden="1" customHeight="1">
      <c r="A1880" s="298" t="s">
        <v>826</v>
      </c>
      <c r="B1880" s="298" t="s">
        <v>851</v>
      </c>
      <c r="C1880" s="298">
        <v>121957</v>
      </c>
      <c r="D1880" s="294" t="s">
        <v>3282</v>
      </c>
      <c r="E1880" s="299" t="s">
        <v>3280</v>
      </c>
      <c r="F1880" s="298">
        <v>1</v>
      </c>
      <c r="G1880" s="300"/>
      <c r="H1880" s="300">
        <v>1</v>
      </c>
      <c r="I1880" s="300"/>
      <c r="J1880" s="302"/>
      <c r="K1880" s="302"/>
      <c r="L1880" s="302"/>
      <c r="M1880" s="306"/>
      <c r="N1880" s="302">
        <v>750365.63</v>
      </c>
      <c r="O1880" s="298" t="s">
        <v>1901</v>
      </c>
      <c r="P1880" s="298">
        <v>3</v>
      </c>
      <c r="Q1880" s="310" t="s">
        <v>2378</v>
      </c>
      <c r="R1880" s="387">
        <v>1</v>
      </c>
      <c r="S1880" s="387">
        <v>1</v>
      </c>
      <c r="T1880" s="311"/>
      <c r="U1880" s="311"/>
      <c r="V1880" s="311"/>
      <c r="W1880" s="311"/>
      <c r="X1880" s="311"/>
      <c r="Y1880" s="311"/>
      <c r="Z1880" s="311"/>
      <c r="AA1880" s="311"/>
      <c r="AB1880" s="311"/>
      <c r="AC1880" s="333" t="s">
        <v>3426</v>
      </c>
      <c r="AD1880" s="311"/>
      <c r="AE1880" s="312">
        <f t="shared" si="308"/>
        <v>0</v>
      </c>
      <c r="AF1880" s="312">
        <f t="shared" si="309"/>
        <v>0</v>
      </c>
      <c r="AG1880" s="312">
        <f t="shared" si="310"/>
        <v>0</v>
      </c>
      <c r="AH1880" s="312">
        <f t="shared" si="311"/>
        <v>0</v>
      </c>
      <c r="AI1880" s="312">
        <f t="shared" si="312"/>
        <v>1</v>
      </c>
      <c r="AJ1880" s="312">
        <f t="shared" si="313"/>
        <v>0</v>
      </c>
      <c r="AK1880" s="312">
        <f t="shared" si="314"/>
        <v>0</v>
      </c>
      <c r="AL1880" s="312">
        <f t="shared" si="315"/>
        <v>0</v>
      </c>
      <c r="AM1880" s="312">
        <f t="shared" si="316"/>
        <v>0</v>
      </c>
      <c r="AN1880" s="312">
        <f t="shared" si="317"/>
        <v>1</v>
      </c>
      <c r="AP1880" s="413" t="s">
        <v>3549</v>
      </c>
    </row>
    <row r="1881" spans="1:42" ht="24.75" hidden="1" customHeight="1">
      <c r="A1881" s="298" t="s">
        <v>826</v>
      </c>
      <c r="B1881" s="298" t="s">
        <v>851</v>
      </c>
      <c r="C1881" s="298">
        <v>121154</v>
      </c>
      <c r="D1881" s="294" t="s">
        <v>3283</v>
      </c>
      <c r="E1881" s="299" t="s">
        <v>3284</v>
      </c>
      <c r="F1881" s="298">
        <v>2</v>
      </c>
      <c r="G1881" s="300"/>
      <c r="H1881" s="300">
        <v>1</v>
      </c>
      <c r="I1881" s="300"/>
      <c r="J1881" s="302"/>
      <c r="K1881" s="302"/>
      <c r="L1881" s="302"/>
      <c r="M1881" s="306"/>
      <c r="N1881" s="302">
        <v>914305.38</v>
      </c>
      <c r="O1881" s="298" t="s">
        <v>1901</v>
      </c>
      <c r="P1881" s="298">
        <v>3</v>
      </c>
      <c r="Q1881" s="310" t="s">
        <v>2378</v>
      </c>
      <c r="R1881" s="387">
        <v>1</v>
      </c>
      <c r="S1881" s="387">
        <v>1</v>
      </c>
      <c r="T1881" s="311"/>
      <c r="U1881" s="311"/>
      <c r="V1881" s="311"/>
      <c r="W1881" s="311"/>
      <c r="X1881" s="311"/>
      <c r="Y1881" s="311"/>
      <c r="Z1881" s="311"/>
      <c r="AA1881" s="311"/>
      <c r="AB1881" s="311"/>
      <c r="AC1881" s="333" t="s">
        <v>3427</v>
      </c>
      <c r="AD1881" s="311"/>
      <c r="AE1881" s="312">
        <f t="shared" si="308"/>
        <v>0</v>
      </c>
      <c r="AF1881" s="312">
        <f t="shared" si="309"/>
        <v>0</v>
      </c>
      <c r="AG1881" s="312">
        <f t="shared" si="310"/>
        <v>0</v>
      </c>
      <c r="AH1881" s="312">
        <f t="shared" si="311"/>
        <v>0</v>
      </c>
      <c r="AI1881" s="312">
        <f t="shared" si="312"/>
        <v>1</v>
      </c>
      <c r="AJ1881" s="312">
        <f t="shared" si="313"/>
        <v>0</v>
      </c>
      <c r="AK1881" s="312">
        <f t="shared" si="314"/>
        <v>0</v>
      </c>
      <c r="AL1881" s="312">
        <f t="shared" si="315"/>
        <v>0</v>
      </c>
      <c r="AM1881" s="312">
        <f t="shared" si="316"/>
        <v>0</v>
      </c>
      <c r="AN1881" s="312">
        <f t="shared" si="317"/>
        <v>1</v>
      </c>
      <c r="AP1881" s="413" t="s">
        <v>3549</v>
      </c>
    </row>
    <row r="1882" spans="1:42" ht="24.75" hidden="1" customHeight="1">
      <c r="A1882" s="298" t="s">
        <v>826</v>
      </c>
      <c r="B1882" s="298" t="s">
        <v>851</v>
      </c>
      <c r="C1882" s="298">
        <v>121177</v>
      </c>
      <c r="D1882" s="294" t="s">
        <v>3285</v>
      </c>
      <c r="E1882" s="299" t="s">
        <v>3284</v>
      </c>
      <c r="F1882" s="298">
        <v>2</v>
      </c>
      <c r="G1882" s="300"/>
      <c r="H1882" s="300">
        <v>1</v>
      </c>
      <c r="I1882" s="300"/>
      <c r="J1882" s="302"/>
      <c r="K1882" s="302"/>
      <c r="L1882" s="302"/>
      <c r="M1882" s="306"/>
      <c r="N1882" s="302">
        <v>513506.71</v>
      </c>
      <c r="O1882" s="298" t="s">
        <v>1901</v>
      </c>
      <c r="P1882" s="298">
        <v>3</v>
      </c>
      <c r="Q1882" s="310" t="s">
        <v>2378</v>
      </c>
      <c r="R1882" s="387">
        <v>1</v>
      </c>
      <c r="S1882" s="387">
        <v>1</v>
      </c>
      <c r="T1882" s="311"/>
      <c r="U1882" s="311"/>
      <c r="V1882" s="311"/>
      <c r="W1882" s="311"/>
      <c r="X1882" s="311"/>
      <c r="Y1882" s="311"/>
      <c r="Z1882" s="311"/>
      <c r="AA1882" s="311"/>
      <c r="AB1882" s="311"/>
      <c r="AC1882" s="334"/>
      <c r="AD1882" s="311"/>
      <c r="AE1882" s="312">
        <f t="shared" si="308"/>
        <v>0</v>
      </c>
      <c r="AF1882" s="312">
        <f t="shared" si="309"/>
        <v>0</v>
      </c>
      <c r="AG1882" s="312">
        <f t="shared" si="310"/>
        <v>0</v>
      </c>
      <c r="AH1882" s="312">
        <f t="shared" si="311"/>
        <v>0</v>
      </c>
      <c r="AI1882" s="312">
        <f t="shared" si="312"/>
        <v>1</v>
      </c>
      <c r="AJ1882" s="312">
        <f t="shared" si="313"/>
        <v>0</v>
      </c>
      <c r="AK1882" s="312">
        <f t="shared" si="314"/>
        <v>0</v>
      </c>
      <c r="AL1882" s="312">
        <f t="shared" si="315"/>
        <v>0</v>
      </c>
      <c r="AM1882" s="312">
        <f t="shared" si="316"/>
        <v>0</v>
      </c>
      <c r="AN1882" s="312">
        <f t="shared" si="317"/>
        <v>1</v>
      </c>
      <c r="AP1882" s="413" t="s">
        <v>3549</v>
      </c>
    </row>
    <row r="1883" spans="1:42" ht="24.75" hidden="1" customHeight="1">
      <c r="A1883" s="298" t="s">
        <v>826</v>
      </c>
      <c r="B1883" s="298" t="s">
        <v>851</v>
      </c>
      <c r="C1883" s="298">
        <v>121179</v>
      </c>
      <c r="D1883" s="294" t="s">
        <v>3286</v>
      </c>
      <c r="E1883" s="299" t="s">
        <v>3284</v>
      </c>
      <c r="F1883" s="298">
        <v>2</v>
      </c>
      <c r="G1883" s="300"/>
      <c r="H1883" s="301">
        <v>1</v>
      </c>
      <c r="I1883" s="300"/>
      <c r="J1883" s="302"/>
      <c r="K1883" s="302"/>
      <c r="L1883" s="302"/>
      <c r="M1883" s="306"/>
      <c r="N1883" s="302">
        <v>855843.81</v>
      </c>
      <c r="O1883" s="298" t="s">
        <v>1901</v>
      </c>
      <c r="P1883" s="298">
        <v>3</v>
      </c>
      <c r="Q1883" s="310" t="s">
        <v>2378</v>
      </c>
      <c r="R1883" s="387">
        <v>0.4</v>
      </c>
      <c r="S1883" s="387">
        <v>1</v>
      </c>
      <c r="T1883" s="311"/>
      <c r="U1883" s="311"/>
      <c r="V1883" s="311"/>
      <c r="W1883" s="311"/>
      <c r="X1883" s="311"/>
      <c r="Y1883" s="311"/>
      <c r="Z1883" s="311"/>
      <c r="AA1883" s="311"/>
      <c r="AB1883" s="311"/>
      <c r="AC1883" s="333" t="s">
        <v>3427</v>
      </c>
      <c r="AD1883" s="311"/>
      <c r="AE1883" s="312">
        <f t="shared" si="308"/>
        <v>0</v>
      </c>
      <c r="AF1883" s="312">
        <f t="shared" si="309"/>
        <v>0</v>
      </c>
      <c r="AG1883" s="312">
        <f t="shared" si="310"/>
        <v>0</v>
      </c>
      <c r="AH1883" s="312">
        <f t="shared" si="311"/>
        <v>0</v>
      </c>
      <c r="AI1883" s="312">
        <f t="shared" si="312"/>
        <v>1</v>
      </c>
      <c r="AJ1883" s="312">
        <f t="shared" si="313"/>
        <v>0</v>
      </c>
      <c r="AK1883" s="312">
        <f t="shared" si="314"/>
        <v>0</v>
      </c>
      <c r="AL1883" s="312">
        <f t="shared" si="315"/>
        <v>0</v>
      </c>
      <c r="AM1883" s="312">
        <f t="shared" si="316"/>
        <v>0</v>
      </c>
      <c r="AN1883" s="312">
        <f t="shared" si="317"/>
        <v>1</v>
      </c>
      <c r="AP1883" s="413" t="s">
        <v>3549</v>
      </c>
    </row>
    <row r="1884" spans="1:42" ht="24.75" hidden="1" customHeight="1">
      <c r="A1884" s="298" t="s">
        <v>826</v>
      </c>
      <c r="B1884" s="298" t="s">
        <v>851</v>
      </c>
      <c r="C1884" s="298">
        <v>121181</v>
      </c>
      <c r="D1884" s="294" t="s">
        <v>3287</v>
      </c>
      <c r="E1884" s="299" t="s">
        <v>3284</v>
      </c>
      <c r="F1884" s="298">
        <v>2</v>
      </c>
      <c r="G1884" s="300"/>
      <c r="H1884" s="301">
        <v>1</v>
      </c>
      <c r="I1884" s="300"/>
      <c r="J1884" s="302"/>
      <c r="K1884" s="302"/>
      <c r="L1884" s="302"/>
      <c r="M1884" s="306"/>
      <c r="N1884" s="302">
        <v>575754.28</v>
      </c>
      <c r="O1884" s="298" t="s">
        <v>1901</v>
      </c>
      <c r="P1884" s="298">
        <v>3</v>
      </c>
      <c r="Q1884" s="310" t="s">
        <v>2378</v>
      </c>
      <c r="R1884" s="387">
        <v>1</v>
      </c>
      <c r="S1884" s="387">
        <v>1</v>
      </c>
      <c r="T1884" s="311"/>
      <c r="U1884" s="311"/>
      <c r="V1884" s="311"/>
      <c r="W1884" s="311"/>
      <c r="X1884" s="311"/>
      <c r="Y1884" s="311"/>
      <c r="Z1884" s="311"/>
      <c r="AA1884" s="311"/>
      <c r="AB1884" s="311"/>
      <c r="AC1884" s="334"/>
      <c r="AD1884" s="311"/>
      <c r="AE1884" s="312">
        <f t="shared" si="308"/>
        <v>0</v>
      </c>
      <c r="AF1884" s="312">
        <f t="shared" si="309"/>
        <v>0</v>
      </c>
      <c r="AG1884" s="312">
        <f t="shared" si="310"/>
        <v>0</v>
      </c>
      <c r="AH1884" s="312">
        <f t="shared" si="311"/>
        <v>0</v>
      </c>
      <c r="AI1884" s="312">
        <f t="shared" si="312"/>
        <v>1</v>
      </c>
      <c r="AJ1884" s="312">
        <f t="shared" si="313"/>
        <v>0</v>
      </c>
      <c r="AK1884" s="312">
        <f t="shared" si="314"/>
        <v>0</v>
      </c>
      <c r="AL1884" s="312">
        <f t="shared" si="315"/>
        <v>0</v>
      </c>
      <c r="AM1884" s="312">
        <f t="shared" si="316"/>
        <v>0</v>
      </c>
      <c r="AN1884" s="312">
        <f t="shared" si="317"/>
        <v>1</v>
      </c>
      <c r="AP1884" s="413" t="s">
        <v>3549</v>
      </c>
    </row>
    <row r="1885" spans="1:42" ht="24.75" hidden="1" customHeight="1">
      <c r="A1885" s="298" t="s">
        <v>826</v>
      </c>
      <c r="B1885" s="298" t="s">
        <v>851</v>
      </c>
      <c r="C1885" s="298">
        <v>121185</v>
      </c>
      <c r="D1885" s="294" t="s">
        <v>3288</v>
      </c>
      <c r="E1885" s="299" t="s">
        <v>3284</v>
      </c>
      <c r="F1885" s="298">
        <v>2</v>
      </c>
      <c r="G1885" s="300"/>
      <c r="H1885" s="301">
        <v>1</v>
      </c>
      <c r="I1885" s="300"/>
      <c r="J1885" s="302"/>
      <c r="K1885" s="302"/>
      <c r="L1885" s="302"/>
      <c r="M1885" s="306"/>
      <c r="N1885" s="302">
        <v>766640.52</v>
      </c>
      <c r="O1885" s="298" t="s">
        <v>1901</v>
      </c>
      <c r="P1885" s="298">
        <v>3</v>
      </c>
      <c r="Q1885" s="310" t="s">
        <v>2378</v>
      </c>
      <c r="R1885" s="387">
        <v>1</v>
      </c>
      <c r="S1885" s="387">
        <v>1</v>
      </c>
      <c r="T1885" s="311"/>
      <c r="U1885" s="311"/>
      <c r="V1885" s="311"/>
      <c r="W1885" s="311"/>
      <c r="X1885" s="311"/>
      <c r="Y1885" s="311"/>
      <c r="Z1885" s="311"/>
      <c r="AA1885" s="311"/>
      <c r="AB1885" s="311"/>
      <c r="AC1885" s="333" t="s">
        <v>3428</v>
      </c>
      <c r="AD1885" s="311"/>
      <c r="AE1885" s="312">
        <f t="shared" si="308"/>
        <v>0</v>
      </c>
      <c r="AF1885" s="312">
        <f t="shared" si="309"/>
        <v>0</v>
      </c>
      <c r="AG1885" s="312">
        <f t="shared" si="310"/>
        <v>0</v>
      </c>
      <c r="AH1885" s="312">
        <f t="shared" si="311"/>
        <v>0</v>
      </c>
      <c r="AI1885" s="312">
        <f t="shared" si="312"/>
        <v>1</v>
      </c>
      <c r="AJ1885" s="312">
        <f t="shared" si="313"/>
        <v>0</v>
      </c>
      <c r="AK1885" s="312">
        <f t="shared" si="314"/>
        <v>0</v>
      </c>
      <c r="AL1885" s="312">
        <f t="shared" si="315"/>
        <v>0</v>
      </c>
      <c r="AM1885" s="312">
        <f t="shared" si="316"/>
        <v>0</v>
      </c>
      <c r="AN1885" s="312">
        <f t="shared" si="317"/>
        <v>1</v>
      </c>
      <c r="AP1885" s="413" t="s">
        <v>3549</v>
      </c>
    </row>
    <row r="1886" spans="1:42" ht="24.75" hidden="1" customHeight="1">
      <c r="A1886" s="298" t="s">
        <v>826</v>
      </c>
      <c r="B1886" s="298" t="s">
        <v>851</v>
      </c>
      <c r="C1886" s="298">
        <v>121199</v>
      </c>
      <c r="D1886" s="294" t="s">
        <v>3289</v>
      </c>
      <c r="E1886" s="299" t="s">
        <v>3284</v>
      </c>
      <c r="F1886" s="298">
        <v>2</v>
      </c>
      <c r="G1886" s="300"/>
      <c r="H1886" s="301">
        <v>1</v>
      </c>
      <c r="I1886" s="300"/>
      <c r="J1886" s="302"/>
      <c r="K1886" s="302"/>
      <c r="L1886" s="302"/>
      <c r="M1886" s="306"/>
      <c r="N1886" s="302">
        <v>795067.68</v>
      </c>
      <c r="O1886" s="298" t="s">
        <v>1901</v>
      </c>
      <c r="P1886" s="298">
        <v>3</v>
      </c>
      <c r="Q1886" s="310" t="s">
        <v>2378</v>
      </c>
      <c r="R1886" s="387">
        <v>1</v>
      </c>
      <c r="S1886" s="387">
        <v>1</v>
      </c>
      <c r="T1886" s="311"/>
      <c r="U1886" s="311"/>
      <c r="V1886" s="311"/>
      <c r="W1886" s="311"/>
      <c r="X1886" s="311"/>
      <c r="Y1886" s="311"/>
      <c r="Z1886" s="311"/>
      <c r="AA1886" s="311"/>
      <c r="AB1886" s="311"/>
      <c r="AC1886" s="333" t="s">
        <v>3428</v>
      </c>
      <c r="AD1886" s="311"/>
      <c r="AE1886" s="312">
        <f t="shared" si="308"/>
        <v>0</v>
      </c>
      <c r="AF1886" s="312">
        <f t="shared" si="309"/>
        <v>0</v>
      </c>
      <c r="AG1886" s="312">
        <f t="shared" si="310"/>
        <v>0</v>
      </c>
      <c r="AH1886" s="312">
        <f t="shared" si="311"/>
        <v>0</v>
      </c>
      <c r="AI1886" s="312">
        <f t="shared" si="312"/>
        <v>1</v>
      </c>
      <c r="AJ1886" s="312">
        <f t="shared" si="313"/>
        <v>0</v>
      </c>
      <c r="AK1886" s="312">
        <f t="shared" si="314"/>
        <v>0</v>
      </c>
      <c r="AL1886" s="312">
        <f t="shared" si="315"/>
        <v>0</v>
      </c>
      <c r="AM1886" s="312">
        <f t="shared" si="316"/>
        <v>0</v>
      </c>
      <c r="AN1886" s="312">
        <f t="shared" si="317"/>
        <v>1</v>
      </c>
      <c r="AP1886" s="413" t="s">
        <v>3549</v>
      </c>
    </row>
    <row r="1887" spans="1:42" ht="24.75" hidden="1" customHeight="1">
      <c r="A1887" s="298" t="s">
        <v>826</v>
      </c>
      <c r="B1887" s="298" t="s">
        <v>851</v>
      </c>
      <c r="C1887" s="298">
        <v>121205</v>
      </c>
      <c r="D1887" s="294" t="s">
        <v>3290</v>
      </c>
      <c r="E1887" s="299" t="s">
        <v>3284</v>
      </c>
      <c r="F1887" s="298">
        <v>2</v>
      </c>
      <c r="G1887" s="300"/>
      <c r="H1887" s="301">
        <v>1</v>
      </c>
      <c r="I1887" s="300"/>
      <c r="J1887" s="302"/>
      <c r="K1887" s="302"/>
      <c r="L1887" s="302"/>
      <c r="M1887" s="306"/>
      <c r="N1887" s="302">
        <v>567475.63</v>
      </c>
      <c r="O1887" s="298" t="s">
        <v>1901</v>
      </c>
      <c r="P1887" s="298">
        <v>3</v>
      </c>
      <c r="Q1887" s="310" t="s">
        <v>2378</v>
      </c>
      <c r="R1887" s="387">
        <v>1</v>
      </c>
      <c r="S1887" s="387">
        <v>1</v>
      </c>
      <c r="T1887" s="311"/>
      <c r="U1887" s="311"/>
      <c r="V1887" s="311"/>
      <c r="W1887" s="311"/>
      <c r="X1887" s="311"/>
      <c r="Y1887" s="311"/>
      <c r="Z1887" s="311"/>
      <c r="AA1887" s="311"/>
      <c r="AB1887" s="311"/>
      <c r="AC1887" s="334"/>
      <c r="AD1887" s="311"/>
      <c r="AE1887" s="312">
        <f t="shared" si="308"/>
        <v>0</v>
      </c>
      <c r="AF1887" s="312">
        <f t="shared" si="309"/>
        <v>0</v>
      </c>
      <c r="AG1887" s="312">
        <f t="shared" si="310"/>
        <v>0</v>
      </c>
      <c r="AH1887" s="312">
        <f t="shared" si="311"/>
        <v>0</v>
      </c>
      <c r="AI1887" s="312">
        <f t="shared" si="312"/>
        <v>1</v>
      </c>
      <c r="AJ1887" s="312">
        <f t="shared" si="313"/>
        <v>0</v>
      </c>
      <c r="AK1887" s="312">
        <f t="shared" si="314"/>
        <v>0</v>
      </c>
      <c r="AL1887" s="312">
        <f t="shared" si="315"/>
        <v>0</v>
      </c>
      <c r="AM1887" s="312">
        <f t="shared" si="316"/>
        <v>0</v>
      </c>
      <c r="AN1887" s="312">
        <f t="shared" si="317"/>
        <v>1</v>
      </c>
      <c r="AP1887" s="413" t="s">
        <v>3549</v>
      </c>
    </row>
    <row r="1888" spans="1:42" ht="24.75" hidden="1" customHeight="1">
      <c r="A1888" s="298" t="s">
        <v>826</v>
      </c>
      <c r="B1888" s="298" t="s">
        <v>851</v>
      </c>
      <c r="C1888" s="298">
        <v>303357</v>
      </c>
      <c r="D1888" s="294" t="s">
        <v>3291</v>
      </c>
      <c r="E1888" s="299" t="s">
        <v>2819</v>
      </c>
      <c r="F1888" s="298">
        <v>2</v>
      </c>
      <c r="G1888" s="300"/>
      <c r="H1888" s="301">
        <v>1</v>
      </c>
      <c r="I1888" s="300"/>
      <c r="J1888" s="302"/>
      <c r="K1888" s="302"/>
      <c r="L1888" s="302"/>
      <c r="M1888" s="306"/>
      <c r="N1888" s="302">
        <v>1213545.3799999999</v>
      </c>
      <c r="O1888" s="298" t="s">
        <v>1901</v>
      </c>
      <c r="P1888" s="298">
        <v>3</v>
      </c>
      <c r="Q1888" s="310" t="s">
        <v>2378</v>
      </c>
      <c r="R1888" s="387">
        <v>0.86</v>
      </c>
      <c r="S1888" s="387">
        <v>1</v>
      </c>
      <c r="T1888" s="311"/>
      <c r="U1888" s="311"/>
      <c r="V1888" s="311"/>
      <c r="W1888" s="311"/>
      <c r="X1888" s="311"/>
      <c r="Y1888" s="311"/>
      <c r="Z1888" s="311"/>
      <c r="AA1888" s="311"/>
      <c r="AB1888" s="311"/>
      <c r="AC1888" s="332" t="s">
        <v>3421</v>
      </c>
      <c r="AD1888" s="311"/>
      <c r="AE1888" s="312">
        <f t="shared" si="308"/>
        <v>0</v>
      </c>
      <c r="AF1888" s="312">
        <f t="shared" si="309"/>
        <v>0</v>
      </c>
      <c r="AG1888" s="312">
        <f t="shared" si="310"/>
        <v>0</v>
      </c>
      <c r="AH1888" s="312">
        <f t="shared" si="311"/>
        <v>0</v>
      </c>
      <c r="AI1888" s="312">
        <f t="shared" si="312"/>
        <v>1</v>
      </c>
      <c r="AJ1888" s="312">
        <f t="shared" si="313"/>
        <v>0</v>
      </c>
      <c r="AK1888" s="312">
        <f t="shared" si="314"/>
        <v>0</v>
      </c>
      <c r="AL1888" s="312">
        <f t="shared" si="315"/>
        <v>0</v>
      </c>
      <c r="AM1888" s="312">
        <f t="shared" si="316"/>
        <v>0</v>
      </c>
      <c r="AN1888" s="312">
        <f t="shared" si="317"/>
        <v>1</v>
      </c>
      <c r="AP1888" s="413" t="s">
        <v>3548</v>
      </c>
    </row>
    <row r="1889" spans="1:42" ht="24.75" hidden="1" customHeight="1">
      <c r="A1889" s="298" t="s">
        <v>826</v>
      </c>
      <c r="B1889" s="298" t="s">
        <v>851</v>
      </c>
      <c r="C1889" s="298">
        <v>303433</v>
      </c>
      <c r="D1889" s="294" t="s">
        <v>3292</v>
      </c>
      <c r="E1889" s="299" t="s">
        <v>2819</v>
      </c>
      <c r="F1889" s="298">
        <v>2</v>
      </c>
      <c r="G1889" s="300"/>
      <c r="H1889" s="301">
        <v>1</v>
      </c>
      <c r="I1889" s="300"/>
      <c r="J1889" s="302"/>
      <c r="K1889" s="302"/>
      <c r="L1889" s="302"/>
      <c r="M1889" s="306"/>
      <c r="N1889" s="302">
        <v>1876187.49</v>
      </c>
      <c r="O1889" s="298" t="s">
        <v>1901</v>
      </c>
      <c r="P1889" s="298">
        <v>3</v>
      </c>
      <c r="Q1889" s="310" t="s">
        <v>2204</v>
      </c>
      <c r="R1889" s="387">
        <v>0.86</v>
      </c>
      <c r="S1889" s="398">
        <v>0.86</v>
      </c>
      <c r="T1889" s="311"/>
      <c r="U1889" s="311"/>
      <c r="V1889" s="311"/>
      <c r="W1889" s="311"/>
      <c r="X1889" s="311"/>
      <c r="Y1889" s="311"/>
      <c r="Z1889" s="311"/>
      <c r="AA1889" s="311"/>
      <c r="AB1889" s="311"/>
      <c r="AC1889" s="334" t="s">
        <v>3421</v>
      </c>
      <c r="AD1889" s="311"/>
      <c r="AE1889" s="312">
        <f t="shared" si="308"/>
        <v>0</v>
      </c>
      <c r="AF1889" s="312">
        <f t="shared" si="309"/>
        <v>0</v>
      </c>
      <c r="AG1889" s="312">
        <f t="shared" si="310"/>
        <v>0</v>
      </c>
      <c r="AH1889" s="312">
        <f t="shared" si="311"/>
        <v>1</v>
      </c>
      <c r="AI1889" s="312">
        <f t="shared" si="312"/>
        <v>0</v>
      </c>
      <c r="AJ1889" s="312">
        <f t="shared" si="313"/>
        <v>0</v>
      </c>
      <c r="AK1889" s="312">
        <f t="shared" si="314"/>
        <v>0</v>
      </c>
      <c r="AL1889" s="312">
        <f t="shared" si="315"/>
        <v>0</v>
      </c>
      <c r="AM1889" s="312">
        <f t="shared" si="316"/>
        <v>1</v>
      </c>
      <c r="AN1889" s="312">
        <f t="shared" si="317"/>
        <v>0</v>
      </c>
      <c r="AP1889" s="413" t="s">
        <v>3548</v>
      </c>
    </row>
    <row r="1890" spans="1:42" ht="24.75" hidden="1" customHeight="1">
      <c r="A1890" s="298" t="s">
        <v>826</v>
      </c>
      <c r="B1890" s="298" t="s">
        <v>851</v>
      </c>
      <c r="C1890" s="298">
        <v>313324</v>
      </c>
      <c r="D1890" s="294" t="s">
        <v>3293</v>
      </c>
      <c r="E1890" s="299" t="s">
        <v>2819</v>
      </c>
      <c r="F1890" s="298">
        <v>2</v>
      </c>
      <c r="G1890" s="300"/>
      <c r="H1890" s="300">
        <v>1</v>
      </c>
      <c r="I1890" s="300"/>
      <c r="J1890" s="302"/>
      <c r="K1890" s="302"/>
      <c r="L1890" s="302"/>
      <c r="M1890" s="306"/>
      <c r="N1890" s="302">
        <v>2013502.03</v>
      </c>
      <c r="O1890" s="298" t="s">
        <v>1901</v>
      </c>
      <c r="P1890" s="298">
        <v>3</v>
      </c>
      <c r="Q1890" s="310" t="s">
        <v>2204</v>
      </c>
      <c r="R1890" s="387">
        <v>0.86</v>
      </c>
      <c r="S1890" s="398">
        <v>0.86</v>
      </c>
      <c r="T1890" s="311"/>
      <c r="U1890" s="311"/>
      <c r="V1890" s="311"/>
      <c r="W1890" s="311"/>
      <c r="X1890" s="311"/>
      <c r="Y1890" s="311"/>
      <c r="Z1890" s="311"/>
      <c r="AA1890" s="311"/>
      <c r="AB1890" s="311"/>
      <c r="AC1890" s="334" t="s">
        <v>3421</v>
      </c>
      <c r="AD1890" s="311"/>
      <c r="AE1890" s="312">
        <f t="shared" si="308"/>
        <v>0</v>
      </c>
      <c r="AF1890" s="312">
        <f t="shared" si="309"/>
        <v>0</v>
      </c>
      <c r="AG1890" s="312">
        <f t="shared" si="310"/>
        <v>0</v>
      </c>
      <c r="AH1890" s="312">
        <f t="shared" si="311"/>
        <v>1</v>
      </c>
      <c r="AI1890" s="312">
        <f t="shared" si="312"/>
        <v>0</v>
      </c>
      <c r="AJ1890" s="312">
        <f t="shared" si="313"/>
        <v>0</v>
      </c>
      <c r="AK1890" s="312">
        <f t="shared" si="314"/>
        <v>0</v>
      </c>
      <c r="AL1890" s="312">
        <f t="shared" si="315"/>
        <v>0</v>
      </c>
      <c r="AM1890" s="312">
        <f t="shared" si="316"/>
        <v>1</v>
      </c>
      <c r="AN1890" s="312">
        <f t="shared" si="317"/>
        <v>0</v>
      </c>
      <c r="AP1890" s="413" t="s">
        <v>3548</v>
      </c>
    </row>
    <row r="1891" spans="1:42" ht="24.75" hidden="1" customHeight="1">
      <c r="A1891" s="298" t="s">
        <v>826</v>
      </c>
      <c r="B1891" s="298" t="s">
        <v>851</v>
      </c>
      <c r="C1891" s="298">
        <v>303418</v>
      </c>
      <c r="D1891" s="294" t="s">
        <v>3294</v>
      </c>
      <c r="E1891" s="299" t="s">
        <v>2823</v>
      </c>
      <c r="F1891" s="298">
        <v>2</v>
      </c>
      <c r="G1891" s="300"/>
      <c r="H1891" s="300">
        <v>1</v>
      </c>
      <c r="I1891" s="300"/>
      <c r="J1891" s="302"/>
      <c r="K1891" s="302"/>
      <c r="L1891" s="302"/>
      <c r="M1891" s="306"/>
      <c r="N1891" s="302">
        <v>1328911.74</v>
      </c>
      <c r="O1891" s="298" t="s">
        <v>1901</v>
      </c>
      <c r="P1891" s="298">
        <v>3</v>
      </c>
      <c r="Q1891" s="310" t="s">
        <v>2378</v>
      </c>
      <c r="R1891" s="387">
        <v>0.87</v>
      </c>
      <c r="S1891" s="387">
        <v>1</v>
      </c>
      <c r="T1891" s="311"/>
      <c r="U1891" s="311"/>
      <c r="V1891" s="311"/>
      <c r="W1891" s="311"/>
      <c r="X1891" s="311"/>
      <c r="Y1891" s="311"/>
      <c r="Z1891" s="311"/>
      <c r="AA1891" s="311"/>
      <c r="AB1891" s="311"/>
      <c r="AC1891" s="334"/>
      <c r="AD1891" s="311"/>
      <c r="AE1891" s="312">
        <f t="shared" si="308"/>
        <v>0</v>
      </c>
      <c r="AF1891" s="312">
        <f t="shared" si="309"/>
        <v>0</v>
      </c>
      <c r="AG1891" s="312">
        <f t="shared" si="310"/>
        <v>0</v>
      </c>
      <c r="AH1891" s="312">
        <f t="shared" si="311"/>
        <v>0</v>
      </c>
      <c r="AI1891" s="312">
        <f t="shared" si="312"/>
        <v>1</v>
      </c>
      <c r="AJ1891" s="312">
        <f t="shared" si="313"/>
        <v>0</v>
      </c>
      <c r="AK1891" s="312">
        <f t="shared" si="314"/>
        <v>0</v>
      </c>
      <c r="AL1891" s="312">
        <f t="shared" si="315"/>
        <v>0</v>
      </c>
      <c r="AM1891" s="312">
        <f t="shared" si="316"/>
        <v>0</v>
      </c>
      <c r="AN1891" s="312">
        <f t="shared" si="317"/>
        <v>1</v>
      </c>
      <c r="AP1891" s="413" t="s">
        <v>3548</v>
      </c>
    </row>
    <row r="1892" spans="1:42" ht="24.75" hidden="1" customHeight="1">
      <c r="A1892" s="298" t="s">
        <v>826</v>
      </c>
      <c r="B1892" s="298" t="s">
        <v>851</v>
      </c>
      <c r="C1892" s="298">
        <v>121319</v>
      </c>
      <c r="D1892" s="294" t="s">
        <v>3295</v>
      </c>
      <c r="E1892" s="299" t="s">
        <v>3296</v>
      </c>
      <c r="F1892" s="298">
        <v>2</v>
      </c>
      <c r="G1892" s="300"/>
      <c r="H1892" s="300">
        <v>1</v>
      </c>
      <c r="I1892" s="300"/>
      <c r="J1892" s="302"/>
      <c r="K1892" s="302"/>
      <c r="L1892" s="302"/>
      <c r="M1892" s="306"/>
      <c r="N1892" s="302">
        <v>589524.03</v>
      </c>
      <c r="O1892" s="298" t="s">
        <v>1901</v>
      </c>
      <c r="P1892" s="298">
        <v>3</v>
      </c>
      <c r="Q1892" s="310" t="s">
        <v>2378</v>
      </c>
      <c r="R1892" s="387">
        <v>1</v>
      </c>
      <c r="S1892" s="387">
        <v>1</v>
      </c>
      <c r="T1892" s="311"/>
      <c r="U1892" s="311"/>
      <c r="V1892" s="311"/>
      <c r="W1892" s="311"/>
      <c r="X1892" s="311"/>
      <c r="Y1892" s="311"/>
      <c r="Z1892" s="311"/>
      <c r="AA1892" s="311"/>
      <c r="AB1892" s="311"/>
      <c r="AC1892" s="333" t="s">
        <v>2835</v>
      </c>
      <c r="AD1892" s="311"/>
      <c r="AE1892" s="312">
        <f t="shared" si="308"/>
        <v>0</v>
      </c>
      <c r="AF1892" s="312">
        <f t="shared" si="309"/>
        <v>0</v>
      </c>
      <c r="AG1892" s="312">
        <f t="shared" si="310"/>
        <v>0</v>
      </c>
      <c r="AH1892" s="312">
        <f t="shared" si="311"/>
        <v>0</v>
      </c>
      <c r="AI1892" s="312">
        <f t="shared" si="312"/>
        <v>1</v>
      </c>
      <c r="AJ1892" s="312">
        <f t="shared" si="313"/>
        <v>0</v>
      </c>
      <c r="AK1892" s="312">
        <f t="shared" si="314"/>
        <v>0</v>
      </c>
      <c r="AL1892" s="312">
        <f t="shared" si="315"/>
        <v>0</v>
      </c>
      <c r="AM1892" s="312">
        <f t="shared" si="316"/>
        <v>0</v>
      </c>
      <c r="AN1892" s="312">
        <f t="shared" si="317"/>
        <v>1</v>
      </c>
      <c r="AP1892" s="413" t="s">
        <v>3549</v>
      </c>
    </row>
    <row r="1893" spans="1:42" ht="24.75" hidden="1" customHeight="1">
      <c r="A1893" s="298" t="s">
        <v>826</v>
      </c>
      <c r="B1893" s="298" t="s">
        <v>851</v>
      </c>
      <c r="C1893" s="298">
        <v>121320</v>
      </c>
      <c r="D1893" s="294" t="s">
        <v>3297</v>
      </c>
      <c r="E1893" s="299" t="s">
        <v>3296</v>
      </c>
      <c r="F1893" s="298">
        <v>2</v>
      </c>
      <c r="G1893" s="300"/>
      <c r="H1893" s="300">
        <v>1</v>
      </c>
      <c r="I1893" s="300"/>
      <c r="J1893" s="302"/>
      <c r="K1893" s="302"/>
      <c r="L1893" s="302"/>
      <c r="M1893" s="306"/>
      <c r="N1893" s="302">
        <v>994077.4</v>
      </c>
      <c r="O1893" s="298" t="s">
        <v>1901</v>
      </c>
      <c r="P1893" s="298">
        <v>3</v>
      </c>
      <c r="Q1893" s="310" t="s">
        <v>2378</v>
      </c>
      <c r="R1893" s="387">
        <v>1</v>
      </c>
      <c r="S1893" s="387">
        <v>1</v>
      </c>
      <c r="T1893" s="311"/>
      <c r="U1893" s="311"/>
      <c r="V1893" s="311"/>
      <c r="W1893" s="311"/>
      <c r="X1893" s="311"/>
      <c r="Y1893" s="311"/>
      <c r="Z1893" s="311"/>
      <c r="AA1893" s="311"/>
      <c r="AB1893" s="311"/>
      <c r="AC1893" s="333" t="s">
        <v>3424</v>
      </c>
      <c r="AD1893" s="311"/>
      <c r="AE1893" s="312">
        <f t="shared" si="308"/>
        <v>0</v>
      </c>
      <c r="AF1893" s="312">
        <f t="shared" si="309"/>
        <v>0</v>
      </c>
      <c r="AG1893" s="312">
        <f t="shared" si="310"/>
        <v>0</v>
      </c>
      <c r="AH1893" s="312">
        <f t="shared" si="311"/>
        <v>0</v>
      </c>
      <c r="AI1893" s="312">
        <f t="shared" si="312"/>
        <v>1</v>
      </c>
      <c r="AJ1893" s="312">
        <f t="shared" si="313"/>
        <v>0</v>
      </c>
      <c r="AK1893" s="312">
        <f t="shared" si="314"/>
        <v>0</v>
      </c>
      <c r="AL1893" s="312">
        <f t="shared" si="315"/>
        <v>0</v>
      </c>
      <c r="AM1893" s="312">
        <f t="shared" si="316"/>
        <v>0</v>
      </c>
      <c r="AN1893" s="312">
        <f t="shared" si="317"/>
        <v>1</v>
      </c>
      <c r="AP1893" s="413" t="s">
        <v>3549</v>
      </c>
    </row>
    <row r="1894" spans="1:42" ht="24.75" hidden="1" customHeight="1">
      <c r="A1894" s="298" t="s">
        <v>826</v>
      </c>
      <c r="B1894" s="298" t="s">
        <v>851</v>
      </c>
      <c r="C1894" s="298">
        <v>121321</v>
      </c>
      <c r="D1894" s="299" t="s">
        <v>3298</v>
      </c>
      <c r="E1894" s="299" t="s">
        <v>3296</v>
      </c>
      <c r="F1894" s="298">
        <v>2</v>
      </c>
      <c r="G1894" s="300"/>
      <c r="H1894" s="300">
        <v>1</v>
      </c>
      <c r="I1894" s="300"/>
      <c r="J1894" s="302"/>
      <c r="K1894" s="302"/>
      <c r="L1894" s="302"/>
      <c r="M1894" s="306"/>
      <c r="N1894" s="302">
        <v>576756.16</v>
      </c>
      <c r="O1894" s="298" t="s">
        <v>1901</v>
      </c>
      <c r="P1894" s="298">
        <v>3</v>
      </c>
      <c r="Q1894" s="310" t="s">
        <v>2378</v>
      </c>
      <c r="R1894" s="387">
        <v>0.8</v>
      </c>
      <c r="S1894" s="398">
        <v>1</v>
      </c>
      <c r="T1894" s="311"/>
      <c r="U1894" s="311"/>
      <c r="V1894" s="311"/>
      <c r="W1894" s="311"/>
      <c r="X1894" s="311"/>
      <c r="Y1894" s="311"/>
      <c r="Z1894" s="311"/>
      <c r="AA1894" s="311"/>
      <c r="AB1894" s="311"/>
      <c r="AC1894" s="334"/>
      <c r="AD1894" s="311"/>
      <c r="AE1894" s="312">
        <f t="shared" si="308"/>
        <v>0</v>
      </c>
      <c r="AF1894" s="312">
        <f t="shared" si="309"/>
        <v>0</v>
      </c>
      <c r="AG1894" s="312">
        <f t="shared" si="310"/>
        <v>0</v>
      </c>
      <c r="AH1894" s="312">
        <f t="shared" si="311"/>
        <v>0</v>
      </c>
      <c r="AI1894" s="312">
        <f t="shared" si="312"/>
        <v>1</v>
      </c>
      <c r="AJ1894" s="312">
        <f t="shared" si="313"/>
        <v>0</v>
      </c>
      <c r="AK1894" s="312">
        <f t="shared" si="314"/>
        <v>0</v>
      </c>
      <c r="AL1894" s="312">
        <f t="shared" si="315"/>
        <v>0</v>
      </c>
      <c r="AM1894" s="312">
        <f t="shared" si="316"/>
        <v>0</v>
      </c>
      <c r="AN1894" s="312">
        <f t="shared" si="317"/>
        <v>1</v>
      </c>
      <c r="AP1894" s="413" t="s">
        <v>3549</v>
      </c>
    </row>
    <row r="1895" spans="1:42" ht="24.75" hidden="1" customHeight="1">
      <c r="A1895" s="298" t="s">
        <v>826</v>
      </c>
      <c r="B1895" s="298" t="s">
        <v>851</v>
      </c>
      <c r="C1895" s="298">
        <v>121331</v>
      </c>
      <c r="D1895" s="294" t="s">
        <v>3299</v>
      </c>
      <c r="E1895" s="299" t="s">
        <v>3296</v>
      </c>
      <c r="F1895" s="298">
        <v>2</v>
      </c>
      <c r="G1895" s="300"/>
      <c r="H1895" s="300">
        <v>1</v>
      </c>
      <c r="I1895" s="300"/>
      <c r="J1895" s="302"/>
      <c r="K1895" s="302"/>
      <c r="L1895" s="302"/>
      <c r="M1895" s="306"/>
      <c r="N1895" s="302">
        <v>807290.52</v>
      </c>
      <c r="O1895" s="298" t="s">
        <v>1901</v>
      </c>
      <c r="P1895" s="298">
        <v>3</v>
      </c>
      <c r="Q1895" s="310" t="s">
        <v>2378</v>
      </c>
      <c r="R1895" s="387">
        <v>1</v>
      </c>
      <c r="S1895" s="387">
        <v>1</v>
      </c>
      <c r="T1895" s="311"/>
      <c r="U1895" s="311"/>
      <c r="V1895" s="311"/>
      <c r="W1895" s="311"/>
      <c r="X1895" s="311"/>
      <c r="Y1895" s="311"/>
      <c r="Z1895" s="311"/>
      <c r="AA1895" s="311"/>
      <c r="AB1895" s="311"/>
      <c r="AC1895" s="334"/>
      <c r="AD1895" s="311"/>
      <c r="AE1895" s="312">
        <f t="shared" si="308"/>
        <v>0</v>
      </c>
      <c r="AF1895" s="312">
        <f t="shared" si="309"/>
        <v>0</v>
      </c>
      <c r="AG1895" s="312">
        <f t="shared" si="310"/>
        <v>0</v>
      </c>
      <c r="AH1895" s="312">
        <f t="shared" si="311"/>
        <v>0</v>
      </c>
      <c r="AI1895" s="312">
        <f t="shared" si="312"/>
        <v>1</v>
      </c>
      <c r="AJ1895" s="312">
        <f t="shared" si="313"/>
        <v>0</v>
      </c>
      <c r="AK1895" s="312">
        <f t="shared" si="314"/>
        <v>0</v>
      </c>
      <c r="AL1895" s="312">
        <f t="shared" si="315"/>
        <v>0</v>
      </c>
      <c r="AM1895" s="312">
        <f t="shared" si="316"/>
        <v>0</v>
      </c>
      <c r="AN1895" s="312">
        <f t="shared" si="317"/>
        <v>1</v>
      </c>
      <c r="AP1895" s="413" t="s">
        <v>3549</v>
      </c>
    </row>
    <row r="1896" spans="1:42" ht="24.75" hidden="1" customHeight="1">
      <c r="A1896" s="298" t="s">
        <v>826</v>
      </c>
      <c r="B1896" s="298" t="s">
        <v>851</v>
      </c>
      <c r="C1896" s="298">
        <v>121336</v>
      </c>
      <c r="D1896" s="294" t="s">
        <v>3300</v>
      </c>
      <c r="E1896" s="299" t="s">
        <v>3296</v>
      </c>
      <c r="F1896" s="298">
        <v>2</v>
      </c>
      <c r="G1896" s="300"/>
      <c r="H1896" s="300">
        <v>1</v>
      </c>
      <c r="I1896" s="300"/>
      <c r="J1896" s="302"/>
      <c r="K1896" s="302"/>
      <c r="L1896" s="302"/>
      <c r="M1896" s="306"/>
      <c r="N1896" s="302">
        <v>577762.85</v>
      </c>
      <c r="O1896" s="298" t="s">
        <v>1901</v>
      </c>
      <c r="P1896" s="298">
        <v>3</v>
      </c>
      <c r="Q1896" s="310" t="s">
        <v>2378</v>
      </c>
      <c r="R1896" s="387">
        <v>1</v>
      </c>
      <c r="S1896" s="387">
        <v>1</v>
      </c>
      <c r="T1896" s="311"/>
      <c r="U1896" s="311"/>
      <c r="V1896" s="311"/>
      <c r="W1896" s="311"/>
      <c r="X1896" s="311"/>
      <c r="Y1896" s="311"/>
      <c r="Z1896" s="311"/>
      <c r="AA1896" s="311"/>
      <c r="AB1896" s="311"/>
      <c r="AC1896" s="333" t="s">
        <v>3424</v>
      </c>
      <c r="AD1896" s="311"/>
      <c r="AE1896" s="312">
        <f t="shared" si="308"/>
        <v>0</v>
      </c>
      <c r="AF1896" s="312">
        <f t="shared" si="309"/>
        <v>0</v>
      </c>
      <c r="AG1896" s="312">
        <f t="shared" si="310"/>
        <v>0</v>
      </c>
      <c r="AH1896" s="312">
        <f t="shared" si="311"/>
        <v>0</v>
      </c>
      <c r="AI1896" s="312">
        <f t="shared" si="312"/>
        <v>1</v>
      </c>
      <c r="AJ1896" s="312">
        <f t="shared" si="313"/>
        <v>0</v>
      </c>
      <c r="AK1896" s="312">
        <f t="shared" si="314"/>
        <v>0</v>
      </c>
      <c r="AL1896" s="312">
        <f t="shared" si="315"/>
        <v>0</v>
      </c>
      <c r="AM1896" s="312">
        <f t="shared" si="316"/>
        <v>0</v>
      </c>
      <c r="AN1896" s="312">
        <f t="shared" si="317"/>
        <v>1</v>
      </c>
      <c r="AP1896" s="413" t="s">
        <v>3549</v>
      </c>
    </row>
    <row r="1897" spans="1:42" ht="24.75" hidden="1" customHeight="1">
      <c r="A1897" s="298" t="s">
        <v>826</v>
      </c>
      <c r="B1897" s="298" t="s">
        <v>851</v>
      </c>
      <c r="C1897" s="298">
        <v>121337</v>
      </c>
      <c r="D1897" s="294" t="s">
        <v>3301</v>
      </c>
      <c r="E1897" s="299" t="s">
        <v>3296</v>
      </c>
      <c r="F1897" s="298">
        <v>2</v>
      </c>
      <c r="G1897" s="300"/>
      <c r="H1897" s="300">
        <v>1</v>
      </c>
      <c r="I1897" s="300"/>
      <c r="J1897" s="302"/>
      <c r="K1897" s="302"/>
      <c r="L1897" s="302"/>
      <c r="M1897" s="306"/>
      <c r="N1897" s="302">
        <v>984888.74</v>
      </c>
      <c r="O1897" s="298" t="s">
        <v>1901</v>
      </c>
      <c r="P1897" s="298">
        <v>3</v>
      </c>
      <c r="Q1897" s="310" t="s">
        <v>2378</v>
      </c>
      <c r="R1897" s="387">
        <v>1</v>
      </c>
      <c r="S1897" s="387">
        <v>1</v>
      </c>
      <c r="T1897" s="311"/>
      <c r="U1897" s="311"/>
      <c r="V1897" s="311"/>
      <c r="W1897" s="311"/>
      <c r="X1897" s="311"/>
      <c r="Y1897" s="311"/>
      <c r="Z1897" s="311"/>
      <c r="AA1897" s="311"/>
      <c r="AB1897" s="311"/>
      <c r="AC1897" s="334" t="s">
        <v>3429</v>
      </c>
      <c r="AD1897" s="311"/>
      <c r="AE1897" s="312">
        <f t="shared" si="308"/>
        <v>0</v>
      </c>
      <c r="AF1897" s="312">
        <f t="shared" si="309"/>
        <v>0</v>
      </c>
      <c r="AG1897" s="312">
        <f t="shared" si="310"/>
        <v>0</v>
      </c>
      <c r="AH1897" s="312">
        <f t="shared" si="311"/>
        <v>0</v>
      </c>
      <c r="AI1897" s="312">
        <f t="shared" si="312"/>
        <v>1</v>
      </c>
      <c r="AJ1897" s="312">
        <f t="shared" si="313"/>
        <v>0</v>
      </c>
      <c r="AK1897" s="312">
        <f t="shared" si="314"/>
        <v>0</v>
      </c>
      <c r="AL1897" s="312">
        <f t="shared" si="315"/>
        <v>0</v>
      </c>
      <c r="AM1897" s="312">
        <f t="shared" si="316"/>
        <v>0</v>
      </c>
      <c r="AN1897" s="312">
        <f t="shared" si="317"/>
        <v>1</v>
      </c>
      <c r="AP1897" s="413" t="s">
        <v>3549</v>
      </c>
    </row>
    <row r="1898" spans="1:42" ht="24.75" hidden="1" customHeight="1">
      <c r="A1898" s="298" t="s">
        <v>826</v>
      </c>
      <c r="B1898" s="298" t="s">
        <v>851</v>
      </c>
      <c r="C1898" s="298">
        <v>121350</v>
      </c>
      <c r="D1898" s="294" t="s">
        <v>3302</v>
      </c>
      <c r="E1898" s="299" t="s">
        <v>3296</v>
      </c>
      <c r="F1898" s="298">
        <v>2</v>
      </c>
      <c r="G1898" s="300"/>
      <c r="H1898" s="300">
        <v>1</v>
      </c>
      <c r="I1898" s="300"/>
      <c r="J1898" s="302"/>
      <c r="K1898" s="302"/>
      <c r="L1898" s="302"/>
      <c r="M1898" s="306"/>
      <c r="N1898" s="302">
        <v>758435.92</v>
      </c>
      <c r="O1898" s="298" t="s">
        <v>1901</v>
      </c>
      <c r="P1898" s="298">
        <v>3</v>
      </c>
      <c r="Q1898" s="310" t="s">
        <v>2378</v>
      </c>
      <c r="R1898" s="387">
        <v>1</v>
      </c>
      <c r="S1898" s="387">
        <v>1</v>
      </c>
      <c r="T1898" s="311"/>
      <c r="U1898" s="311"/>
      <c r="V1898" s="311"/>
      <c r="W1898" s="311"/>
      <c r="X1898" s="311"/>
      <c r="Y1898" s="311"/>
      <c r="Z1898" s="311"/>
      <c r="AA1898" s="311"/>
      <c r="AB1898" s="311"/>
      <c r="AC1898" s="334" t="s">
        <v>3429</v>
      </c>
      <c r="AD1898" s="311"/>
      <c r="AE1898" s="312">
        <f t="shared" si="308"/>
        <v>0</v>
      </c>
      <c r="AF1898" s="312">
        <f t="shared" si="309"/>
        <v>0</v>
      </c>
      <c r="AG1898" s="312">
        <f t="shared" si="310"/>
        <v>0</v>
      </c>
      <c r="AH1898" s="312">
        <f t="shared" si="311"/>
        <v>0</v>
      </c>
      <c r="AI1898" s="312">
        <f t="shared" si="312"/>
        <v>1</v>
      </c>
      <c r="AJ1898" s="312">
        <f t="shared" si="313"/>
        <v>0</v>
      </c>
      <c r="AK1898" s="312">
        <f t="shared" si="314"/>
        <v>0</v>
      </c>
      <c r="AL1898" s="312">
        <f t="shared" si="315"/>
        <v>0</v>
      </c>
      <c r="AM1898" s="312">
        <f t="shared" si="316"/>
        <v>0</v>
      </c>
      <c r="AN1898" s="312">
        <f t="shared" si="317"/>
        <v>1</v>
      </c>
      <c r="AP1898" s="413" t="s">
        <v>3549</v>
      </c>
    </row>
    <row r="1899" spans="1:42" ht="24.75" hidden="1" customHeight="1">
      <c r="A1899" s="298" t="s">
        <v>826</v>
      </c>
      <c r="B1899" s="298" t="s">
        <v>851</v>
      </c>
      <c r="C1899" s="298">
        <v>121353</v>
      </c>
      <c r="D1899" s="294" t="s">
        <v>3303</v>
      </c>
      <c r="E1899" s="299" t="s">
        <v>3296</v>
      </c>
      <c r="F1899" s="298">
        <v>2</v>
      </c>
      <c r="G1899" s="300"/>
      <c r="H1899" s="300">
        <v>1</v>
      </c>
      <c r="I1899" s="300"/>
      <c r="J1899" s="302"/>
      <c r="K1899" s="302"/>
      <c r="L1899" s="302"/>
      <c r="M1899" s="306"/>
      <c r="N1899" s="302">
        <v>748968.36</v>
      </c>
      <c r="O1899" s="298" t="s">
        <v>1901</v>
      </c>
      <c r="P1899" s="298">
        <v>3</v>
      </c>
      <c r="Q1899" s="310" t="s">
        <v>2378</v>
      </c>
      <c r="R1899" s="387">
        <v>1</v>
      </c>
      <c r="S1899" s="387">
        <v>1</v>
      </c>
      <c r="T1899" s="311"/>
      <c r="U1899" s="311"/>
      <c r="V1899" s="311"/>
      <c r="W1899" s="311"/>
      <c r="X1899" s="311"/>
      <c r="Y1899" s="311"/>
      <c r="Z1899" s="311"/>
      <c r="AA1899" s="311"/>
      <c r="AB1899" s="311"/>
      <c r="AC1899" s="334" t="s">
        <v>3429</v>
      </c>
      <c r="AD1899" s="311"/>
      <c r="AE1899" s="312">
        <f t="shared" si="308"/>
        <v>0</v>
      </c>
      <c r="AF1899" s="312">
        <f t="shared" si="309"/>
        <v>0</v>
      </c>
      <c r="AG1899" s="312">
        <f t="shared" si="310"/>
        <v>0</v>
      </c>
      <c r="AH1899" s="312">
        <f t="shared" si="311"/>
        <v>0</v>
      </c>
      <c r="AI1899" s="312">
        <f t="shared" si="312"/>
        <v>1</v>
      </c>
      <c r="AJ1899" s="312">
        <f t="shared" si="313"/>
        <v>0</v>
      </c>
      <c r="AK1899" s="312">
        <f t="shared" si="314"/>
        <v>0</v>
      </c>
      <c r="AL1899" s="312">
        <f t="shared" si="315"/>
        <v>0</v>
      </c>
      <c r="AM1899" s="312">
        <f t="shared" si="316"/>
        <v>0</v>
      </c>
      <c r="AN1899" s="312">
        <f t="shared" si="317"/>
        <v>1</v>
      </c>
      <c r="AP1899" s="413" t="s">
        <v>3549</v>
      </c>
    </row>
    <row r="1900" spans="1:42" ht="24.75" hidden="1" customHeight="1">
      <c r="A1900" s="298" t="s">
        <v>826</v>
      </c>
      <c r="B1900" s="298" t="s">
        <v>851</v>
      </c>
      <c r="C1900" s="298">
        <v>303355</v>
      </c>
      <c r="D1900" s="294" t="s">
        <v>2327</v>
      </c>
      <c r="E1900" s="299" t="s">
        <v>3296</v>
      </c>
      <c r="F1900" s="298">
        <v>2</v>
      </c>
      <c r="G1900" s="300"/>
      <c r="H1900" s="300">
        <v>1</v>
      </c>
      <c r="I1900" s="300"/>
      <c r="J1900" s="302"/>
      <c r="K1900" s="302"/>
      <c r="L1900" s="302"/>
      <c r="M1900" s="306"/>
      <c r="N1900" s="302">
        <v>1333806.21</v>
      </c>
      <c r="O1900" s="298" t="s">
        <v>1901</v>
      </c>
      <c r="P1900" s="298">
        <v>3</v>
      </c>
      <c r="Q1900" s="310" t="s">
        <v>2378</v>
      </c>
      <c r="R1900" s="387">
        <v>0.75</v>
      </c>
      <c r="S1900" s="398">
        <v>1</v>
      </c>
      <c r="T1900" s="311"/>
      <c r="U1900" s="311"/>
      <c r="V1900" s="311"/>
      <c r="W1900" s="311"/>
      <c r="X1900" s="311"/>
      <c r="Y1900" s="311"/>
      <c r="Z1900" s="311"/>
      <c r="AA1900" s="311"/>
      <c r="AB1900" s="311"/>
      <c r="AC1900" s="334"/>
      <c r="AD1900" s="311"/>
      <c r="AE1900" s="312">
        <f t="shared" si="308"/>
        <v>0</v>
      </c>
      <c r="AF1900" s="312">
        <f t="shared" si="309"/>
        <v>0</v>
      </c>
      <c r="AG1900" s="312">
        <f t="shared" si="310"/>
        <v>0</v>
      </c>
      <c r="AH1900" s="312">
        <f t="shared" si="311"/>
        <v>0</v>
      </c>
      <c r="AI1900" s="312">
        <f t="shared" si="312"/>
        <v>1</v>
      </c>
      <c r="AJ1900" s="312">
        <f t="shared" si="313"/>
        <v>0</v>
      </c>
      <c r="AK1900" s="312">
        <f t="shared" si="314"/>
        <v>0</v>
      </c>
      <c r="AL1900" s="312">
        <f t="shared" si="315"/>
        <v>0</v>
      </c>
      <c r="AM1900" s="312">
        <f t="shared" si="316"/>
        <v>0</v>
      </c>
      <c r="AN1900" s="312">
        <f t="shared" si="317"/>
        <v>1</v>
      </c>
      <c r="AP1900" s="413" t="s">
        <v>3548</v>
      </c>
    </row>
    <row r="1901" spans="1:42" ht="24.75" hidden="1" customHeight="1">
      <c r="A1901" s="298" t="s">
        <v>826</v>
      </c>
      <c r="B1901" s="298" t="s">
        <v>851</v>
      </c>
      <c r="C1901" s="298">
        <v>303434</v>
      </c>
      <c r="D1901" s="294" t="s">
        <v>3304</v>
      </c>
      <c r="E1901" s="299" t="s">
        <v>3305</v>
      </c>
      <c r="F1901" s="298">
        <v>3</v>
      </c>
      <c r="G1901" s="300"/>
      <c r="H1901" s="300">
        <v>1</v>
      </c>
      <c r="I1901" s="300"/>
      <c r="J1901" s="302"/>
      <c r="K1901" s="302"/>
      <c r="L1901" s="302"/>
      <c r="M1901" s="306"/>
      <c r="N1901" s="302">
        <v>1241888.42</v>
      </c>
      <c r="O1901" s="298" t="s">
        <v>1901</v>
      </c>
      <c r="P1901" s="298">
        <v>3</v>
      </c>
      <c r="Q1901" s="310" t="s">
        <v>2204</v>
      </c>
      <c r="R1901" s="387">
        <v>0.75</v>
      </c>
      <c r="S1901" s="398">
        <v>0.9</v>
      </c>
      <c r="T1901" s="311"/>
      <c r="U1901" s="311"/>
      <c r="V1901" s="311"/>
      <c r="W1901" s="311"/>
      <c r="X1901" s="311"/>
      <c r="Y1901" s="311"/>
      <c r="Z1901" s="311"/>
      <c r="AA1901" s="311"/>
      <c r="AB1901" s="311"/>
      <c r="AC1901" s="334"/>
      <c r="AD1901" s="311"/>
      <c r="AE1901" s="312">
        <f t="shared" si="308"/>
        <v>0</v>
      </c>
      <c r="AF1901" s="312">
        <f t="shared" si="309"/>
        <v>0</v>
      </c>
      <c r="AG1901" s="312">
        <f t="shared" si="310"/>
        <v>0</v>
      </c>
      <c r="AH1901" s="312">
        <f t="shared" si="311"/>
        <v>1</v>
      </c>
      <c r="AI1901" s="312">
        <f t="shared" si="312"/>
        <v>0</v>
      </c>
      <c r="AJ1901" s="312">
        <f t="shared" si="313"/>
        <v>0</v>
      </c>
      <c r="AK1901" s="312">
        <f t="shared" si="314"/>
        <v>0</v>
      </c>
      <c r="AL1901" s="312">
        <f t="shared" si="315"/>
        <v>0</v>
      </c>
      <c r="AM1901" s="312">
        <f t="shared" si="316"/>
        <v>1</v>
      </c>
      <c r="AN1901" s="312">
        <f t="shared" si="317"/>
        <v>0</v>
      </c>
      <c r="AP1901" s="413" t="s">
        <v>3548</v>
      </c>
    </row>
    <row r="1902" spans="1:42" ht="24.75" hidden="1" customHeight="1">
      <c r="A1902" s="298" t="s">
        <v>826</v>
      </c>
      <c r="B1902" s="298" t="s">
        <v>851</v>
      </c>
      <c r="C1902" s="298">
        <v>313306</v>
      </c>
      <c r="D1902" s="294" t="s">
        <v>3306</v>
      </c>
      <c r="E1902" s="299" t="s">
        <v>3307</v>
      </c>
      <c r="F1902" s="298">
        <v>4</v>
      </c>
      <c r="G1902" s="300"/>
      <c r="H1902" s="300">
        <v>1</v>
      </c>
      <c r="I1902" s="300"/>
      <c r="J1902" s="302"/>
      <c r="K1902" s="302"/>
      <c r="L1902" s="302"/>
      <c r="M1902" s="306"/>
      <c r="N1902" s="302">
        <v>1962688.7</v>
      </c>
      <c r="O1902" s="298" t="s">
        <v>1901</v>
      </c>
      <c r="P1902" s="298">
        <v>3</v>
      </c>
      <c r="Q1902" s="310" t="s">
        <v>2378</v>
      </c>
      <c r="R1902" s="387">
        <v>0.8</v>
      </c>
      <c r="S1902" s="398">
        <v>1</v>
      </c>
      <c r="T1902" s="311"/>
      <c r="U1902" s="311"/>
      <c r="V1902" s="311"/>
      <c r="W1902" s="311"/>
      <c r="X1902" s="311"/>
      <c r="Y1902" s="311"/>
      <c r="Z1902" s="311"/>
      <c r="AA1902" s="311"/>
      <c r="AB1902" s="311"/>
      <c r="AC1902" s="334" t="s">
        <v>3430</v>
      </c>
      <c r="AD1902" s="311"/>
      <c r="AE1902" s="312">
        <f t="shared" si="308"/>
        <v>0</v>
      </c>
      <c r="AF1902" s="312">
        <f t="shared" si="309"/>
        <v>0</v>
      </c>
      <c r="AG1902" s="312">
        <f t="shared" si="310"/>
        <v>0</v>
      </c>
      <c r="AH1902" s="312">
        <f t="shared" si="311"/>
        <v>0</v>
      </c>
      <c r="AI1902" s="312">
        <f t="shared" si="312"/>
        <v>1</v>
      </c>
      <c r="AJ1902" s="312">
        <f t="shared" si="313"/>
        <v>0</v>
      </c>
      <c r="AK1902" s="312">
        <f t="shared" si="314"/>
        <v>0</v>
      </c>
      <c r="AL1902" s="312">
        <f t="shared" si="315"/>
        <v>0</v>
      </c>
      <c r="AM1902" s="312">
        <f t="shared" si="316"/>
        <v>0</v>
      </c>
      <c r="AN1902" s="312">
        <f t="shared" si="317"/>
        <v>1</v>
      </c>
      <c r="AP1902" s="413" t="s">
        <v>3548</v>
      </c>
    </row>
    <row r="1903" spans="1:42" ht="24.75" hidden="1" customHeight="1">
      <c r="A1903" s="298" t="s">
        <v>826</v>
      </c>
      <c r="B1903" s="298" t="s">
        <v>851</v>
      </c>
      <c r="C1903" s="298">
        <v>313315</v>
      </c>
      <c r="D1903" s="294" t="s">
        <v>3308</v>
      </c>
      <c r="E1903" s="299" t="s">
        <v>3307</v>
      </c>
      <c r="F1903" s="298">
        <v>4</v>
      </c>
      <c r="G1903" s="300"/>
      <c r="H1903" s="300">
        <v>1</v>
      </c>
      <c r="I1903" s="300"/>
      <c r="J1903" s="302"/>
      <c r="K1903" s="302"/>
      <c r="L1903" s="302"/>
      <c r="M1903" s="306"/>
      <c r="N1903" s="302">
        <v>1547694.85</v>
      </c>
      <c r="O1903" s="298" t="s">
        <v>1901</v>
      </c>
      <c r="P1903" s="298">
        <v>3</v>
      </c>
      <c r="Q1903" s="310" t="s">
        <v>2378</v>
      </c>
      <c r="R1903" s="387">
        <v>1</v>
      </c>
      <c r="S1903" s="387">
        <v>1</v>
      </c>
      <c r="T1903" s="311"/>
      <c r="U1903" s="311"/>
      <c r="V1903" s="311"/>
      <c r="W1903" s="311"/>
      <c r="X1903" s="311"/>
      <c r="Y1903" s="311"/>
      <c r="Z1903" s="311"/>
      <c r="AA1903" s="311"/>
      <c r="AB1903" s="311"/>
      <c r="AC1903" s="333" t="s">
        <v>2835</v>
      </c>
      <c r="AD1903" s="311"/>
      <c r="AE1903" s="312">
        <f t="shared" si="308"/>
        <v>0</v>
      </c>
      <c r="AF1903" s="312">
        <f t="shared" si="309"/>
        <v>0</v>
      </c>
      <c r="AG1903" s="312">
        <f t="shared" si="310"/>
        <v>0</v>
      </c>
      <c r="AH1903" s="312">
        <f t="shared" si="311"/>
        <v>0</v>
      </c>
      <c r="AI1903" s="312">
        <f t="shared" si="312"/>
        <v>1</v>
      </c>
      <c r="AJ1903" s="312">
        <f t="shared" si="313"/>
        <v>0</v>
      </c>
      <c r="AK1903" s="312">
        <f t="shared" si="314"/>
        <v>0</v>
      </c>
      <c r="AL1903" s="312">
        <f t="shared" si="315"/>
        <v>0</v>
      </c>
      <c r="AM1903" s="312">
        <f t="shared" si="316"/>
        <v>0</v>
      </c>
      <c r="AN1903" s="312">
        <f t="shared" si="317"/>
        <v>1</v>
      </c>
      <c r="AP1903" s="413" t="s">
        <v>3548</v>
      </c>
    </row>
    <row r="1904" spans="1:42" ht="24.75" hidden="1" customHeight="1">
      <c r="A1904" s="298" t="s">
        <v>826</v>
      </c>
      <c r="B1904" s="298" t="s">
        <v>851</v>
      </c>
      <c r="C1904" s="298">
        <v>303373</v>
      </c>
      <c r="D1904" s="294" t="s">
        <v>3309</v>
      </c>
      <c r="E1904" s="299" t="s">
        <v>3310</v>
      </c>
      <c r="F1904" s="298">
        <v>5</v>
      </c>
      <c r="G1904" s="300"/>
      <c r="H1904" s="300">
        <v>1</v>
      </c>
      <c r="I1904" s="300"/>
      <c r="J1904" s="302"/>
      <c r="K1904" s="302"/>
      <c r="L1904" s="302"/>
      <c r="M1904" s="306"/>
      <c r="N1904" s="302">
        <v>1345005.47</v>
      </c>
      <c r="O1904" s="298" t="s">
        <v>1901</v>
      </c>
      <c r="P1904" s="298">
        <v>3</v>
      </c>
      <c r="Q1904" s="310" t="s">
        <v>2378</v>
      </c>
      <c r="R1904" s="388">
        <v>0.75</v>
      </c>
      <c r="S1904" s="399">
        <v>1</v>
      </c>
      <c r="T1904" s="311"/>
      <c r="U1904" s="311"/>
      <c r="V1904" s="311"/>
      <c r="W1904" s="311"/>
      <c r="X1904" s="311"/>
      <c r="Y1904" s="311"/>
      <c r="Z1904" s="311"/>
      <c r="AA1904" s="311"/>
      <c r="AB1904" s="311"/>
      <c r="AC1904" s="334"/>
      <c r="AD1904" s="311"/>
      <c r="AE1904" s="312">
        <f t="shared" si="308"/>
        <v>0</v>
      </c>
      <c r="AF1904" s="312">
        <f t="shared" si="309"/>
        <v>0</v>
      </c>
      <c r="AG1904" s="312">
        <f t="shared" si="310"/>
        <v>0</v>
      </c>
      <c r="AH1904" s="312">
        <f t="shared" si="311"/>
        <v>0</v>
      </c>
      <c r="AI1904" s="312">
        <f t="shared" si="312"/>
        <v>1</v>
      </c>
      <c r="AJ1904" s="312">
        <f t="shared" si="313"/>
        <v>0</v>
      </c>
      <c r="AK1904" s="312">
        <f t="shared" si="314"/>
        <v>0</v>
      </c>
      <c r="AL1904" s="312">
        <f t="shared" si="315"/>
        <v>0</v>
      </c>
      <c r="AM1904" s="312">
        <f t="shared" si="316"/>
        <v>0</v>
      </c>
      <c r="AN1904" s="312">
        <f t="shared" si="317"/>
        <v>1</v>
      </c>
      <c r="AP1904" s="413" t="s">
        <v>3548</v>
      </c>
    </row>
    <row r="1905" spans="1:42" ht="24.75" hidden="1" customHeight="1">
      <c r="A1905" s="298" t="s">
        <v>826</v>
      </c>
      <c r="B1905" s="298" t="s">
        <v>851</v>
      </c>
      <c r="C1905" s="298">
        <v>303365</v>
      </c>
      <c r="D1905" s="294" t="s">
        <v>400</v>
      </c>
      <c r="E1905" s="299" t="s">
        <v>2845</v>
      </c>
      <c r="F1905" s="298">
        <v>5</v>
      </c>
      <c r="G1905" s="300"/>
      <c r="H1905" s="300">
        <v>1</v>
      </c>
      <c r="I1905" s="300"/>
      <c r="J1905" s="302"/>
      <c r="K1905" s="302"/>
      <c r="L1905" s="302"/>
      <c r="M1905" s="306"/>
      <c r="N1905" s="302">
        <v>1493207.13</v>
      </c>
      <c r="O1905" s="298" t="s">
        <v>1901</v>
      </c>
      <c r="P1905" s="298">
        <v>3</v>
      </c>
      <c r="Q1905" s="310" t="s">
        <v>2378</v>
      </c>
      <c r="R1905" s="387">
        <v>1</v>
      </c>
      <c r="S1905" s="387">
        <v>1</v>
      </c>
      <c r="T1905" s="311"/>
      <c r="U1905" s="311"/>
      <c r="V1905" s="311"/>
      <c r="W1905" s="311"/>
      <c r="X1905" s="311"/>
      <c r="Y1905" s="311"/>
      <c r="Z1905" s="311"/>
      <c r="AA1905" s="311"/>
      <c r="AB1905" s="311"/>
      <c r="AC1905" s="334" t="s">
        <v>3431</v>
      </c>
      <c r="AD1905" s="311"/>
      <c r="AE1905" s="312">
        <f t="shared" si="308"/>
        <v>0</v>
      </c>
      <c r="AF1905" s="312">
        <f t="shared" si="309"/>
        <v>0</v>
      </c>
      <c r="AG1905" s="312">
        <f t="shared" si="310"/>
        <v>0</v>
      </c>
      <c r="AH1905" s="312">
        <f t="shared" si="311"/>
        <v>0</v>
      </c>
      <c r="AI1905" s="312">
        <f t="shared" si="312"/>
        <v>1</v>
      </c>
      <c r="AJ1905" s="312">
        <f t="shared" si="313"/>
        <v>0</v>
      </c>
      <c r="AK1905" s="312">
        <f t="shared" si="314"/>
        <v>0</v>
      </c>
      <c r="AL1905" s="312">
        <f t="shared" si="315"/>
        <v>0</v>
      </c>
      <c r="AM1905" s="312">
        <f t="shared" si="316"/>
        <v>0</v>
      </c>
      <c r="AN1905" s="312">
        <f t="shared" si="317"/>
        <v>1</v>
      </c>
      <c r="AP1905" s="413" t="s">
        <v>3548</v>
      </c>
    </row>
    <row r="1906" spans="1:42" ht="24.75" hidden="1" customHeight="1">
      <c r="A1906" s="298" t="s">
        <v>826</v>
      </c>
      <c r="B1906" s="298" t="s">
        <v>851</v>
      </c>
      <c r="C1906" s="298">
        <v>303431</v>
      </c>
      <c r="D1906" s="294" t="s">
        <v>3311</v>
      </c>
      <c r="E1906" s="299" t="s">
        <v>2845</v>
      </c>
      <c r="F1906" s="298">
        <v>5</v>
      </c>
      <c r="G1906" s="300"/>
      <c r="H1906" s="300">
        <v>1</v>
      </c>
      <c r="I1906" s="300"/>
      <c r="J1906" s="302"/>
      <c r="K1906" s="302"/>
      <c r="L1906" s="302"/>
      <c r="M1906" s="306"/>
      <c r="N1906" s="302">
        <v>1978115.07</v>
      </c>
      <c r="O1906" s="298" t="s">
        <v>1901</v>
      </c>
      <c r="P1906" s="298">
        <v>3</v>
      </c>
      <c r="Q1906" s="310" t="s">
        <v>2204</v>
      </c>
      <c r="R1906" s="387">
        <v>0.75</v>
      </c>
      <c r="S1906" s="398">
        <v>0.8</v>
      </c>
      <c r="T1906" s="311"/>
      <c r="U1906" s="311"/>
      <c r="V1906" s="311"/>
      <c r="W1906" s="311"/>
      <c r="X1906" s="311"/>
      <c r="Y1906" s="311"/>
      <c r="Z1906" s="311"/>
      <c r="AA1906" s="311"/>
      <c r="AB1906" s="311"/>
      <c r="AC1906" s="334" t="s">
        <v>3431</v>
      </c>
      <c r="AD1906" s="311"/>
      <c r="AE1906" s="312">
        <f t="shared" si="308"/>
        <v>0</v>
      </c>
      <c r="AF1906" s="312">
        <f t="shared" si="309"/>
        <v>0</v>
      </c>
      <c r="AG1906" s="312">
        <f t="shared" si="310"/>
        <v>0</v>
      </c>
      <c r="AH1906" s="312">
        <f t="shared" si="311"/>
        <v>1</v>
      </c>
      <c r="AI1906" s="312">
        <f t="shared" si="312"/>
        <v>0</v>
      </c>
      <c r="AJ1906" s="312">
        <f t="shared" si="313"/>
        <v>0</v>
      </c>
      <c r="AK1906" s="312">
        <f t="shared" si="314"/>
        <v>0</v>
      </c>
      <c r="AL1906" s="312">
        <f t="shared" si="315"/>
        <v>0</v>
      </c>
      <c r="AM1906" s="312">
        <f t="shared" si="316"/>
        <v>1</v>
      </c>
      <c r="AN1906" s="312">
        <f t="shared" si="317"/>
        <v>0</v>
      </c>
      <c r="AP1906" s="413" t="s">
        <v>3548</v>
      </c>
    </row>
    <row r="1907" spans="1:42" ht="24.75" hidden="1" customHeight="1">
      <c r="A1907" s="298" t="s">
        <v>826</v>
      </c>
      <c r="B1907" s="298" t="s">
        <v>851</v>
      </c>
      <c r="C1907" s="298">
        <v>303379</v>
      </c>
      <c r="D1907" s="294" t="s">
        <v>3312</v>
      </c>
      <c r="E1907" s="299" t="s">
        <v>3313</v>
      </c>
      <c r="F1907" s="298">
        <v>5</v>
      </c>
      <c r="G1907" s="300"/>
      <c r="H1907" s="300">
        <v>1</v>
      </c>
      <c r="I1907" s="300"/>
      <c r="J1907" s="302"/>
      <c r="K1907" s="302"/>
      <c r="L1907" s="302"/>
      <c r="M1907" s="306"/>
      <c r="N1907" s="302">
        <v>1504649.55</v>
      </c>
      <c r="O1907" s="298" t="s">
        <v>1901</v>
      </c>
      <c r="P1907" s="298">
        <v>3</v>
      </c>
      <c r="Q1907" s="310" t="s">
        <v>2378</v>
      </c>
      <c r="R1907" s="387">
        <v>0.9</v>
      </c>
      <c r="S1907" s="398">
        <v>1</v>
      </c>
      <c r="T1907" s="311"/>
      <c r="U1907" s="311"/>
      <c r="V1907" s="311"/>
      <c r="W1907" s="311"/>
      <c r="X1907" s="311"/>
      <c r="Y1907" s="311"/>
      <c r="Z1907" s="311"/>
      <c r="AA1907" s="311"/>
      <c r="AB1907" s="311"/>
      <c r="AC1907" s="333" t="s">
        <v>3432</v>
      </c>
      <c r="AD1907" s="311"/>
      <c r="AE1907" s="312">
        <f t="shared" si="308"/>
        <v>0</v>
      </c>
      <c r="AF1907" s="312">
        <f t="shared" si="309"/>
        <v>0</v>
      </c>
      <c r="AG1907" s="312">
        <f t="shared" si="310"/>
        <v>0</v>
      </c>
      <c r="AH1907" s="312">
        <f t="shared" si="311"/>
        <v>0</v>
      </c>
      <c r="AI1907" s="312">
        <f t="shared" si="312"/>
        <v>1</v>
      </c>
      <c r="AJ1907" s="312">
        <f t="shared" si="313"/>
        <v>0</v>
      </c>
      <c r="AK1907" s="312">
        <f t="shared" si="314"/>
        <v>0</v>
      </c>
      <c r="AL1907" s="312">
        <f t="shared" si="315"/>
        <v>0</v>
      </c>
      <c r="AM1907" s="312">
        <f t="shared" si="316"/>
        <v>0</v>
      </c>
      <c r="AN1907" s="312">
        <f t="shared" si="317"/>
        <v>1</v>
      </c>
      <c r="AP1907" s="413" t="s">
        <v>3548</v>
      </c>
    </row>
    <row r="1908" spans="1:42" ht="31.5" hidden="1">
      <c r="A1908" s="298" t="s">
        <v>826</v>
      </c>
      <c r="B1908" s="298" t="s">
        <v>851</v>
      </c>
      <c r="C1908" s="298">
        <v>313337</v>
      </c>
      <c r="D1908" s="299" t="s">
        <v>3314</v>
      </c>
      <c r="E1908" s="299" t="s">
        <v>2848</v>
      </c>
      <c r="F1908" s="298">
        <v>5</v>
      </c>
      <c r="G1908" s="300"/>
      <c r="H1908" s="300">
        <v>1</v>
      </c>
      <c r="I1908" s="300"/>
      <c r="J1908" s="302"/>
      <c r="K1908" s="302"/>
      <c r="L1908" s="302"/>
      <c r="M1908" s="306"/>
      <c r="N1908" s="302">
        <v>1898479.64</v>
      </c>
      <c r="O1908" s="298" t="s">
        <v>1901</v>
      </c>
      <c r="P1908" s="298">
        <v>3</v>
      </c>
      <c r="Q1908" s="310" t="s">
        <v>2204</v>
      </c>
      <c r="R1908" s="387">
        <v>0.75</v>
      </c>
      <c r="S1908" s="398">
        <v>0.8</v>
      </c>
      <c r="T1908" s="311"/>
      <c r="U1908" s="311"/>
      <c r="V1908" s="311"/>
      <c r="W1908" s="311"/>
      <c r="X1908" s="311"/>
      <c r="Y1908" s="311"/>
      <c r="Z1908" s="311"/>
      <c r="AA1908" s="311"/>
      <c r="AB1908" s="311"/>
      <c r="AC1908" s="334"/>
      <c r="AD1908" s="311"/>
      <c r="AE1908" s="312">
        <f t="shared" si="308"/>
        <v>0</v>
      </c>
      <c r="AF1908" s="312">
        <f t="shared" si="309"/>
        <v>0</v>
      </c>
      <c r="AG1908" s="312">
        <f t="shared" si="310"/>
        <v>0</v>
      </c>
      <c r="AH1908" s="312">
        <f t="shared" si="311"/>
        <v>1</v>
      </c>
      <c r="AI1908" s="312">
        <f t="shared" si="312"/>
        <v>0</v>
      </c>
      <c r="AJ1908" s="312">
        <f t="shared" si="313"/>
        <v>0</v>
      </c>
      <c r="AK1908" s="312">
        <f t="shared" si="314"/>
        <v>0</v>
      </c>
      <c r="AL1908" s="312">
        <f t="shared" si="315"/>
        <v>0</v>
      </c>
      <c r="AM1908" s="312">
        <f t="shared" si="316"/>
        <v>1</v>
      </c>
      <c r="AN1908" s="312">
        <f t="shared" si="317"/>
        <v>0</v>
      </c>
      <c r="AP1908" s="413" t="s">
        <v>3548</v>
      </c>
    </row>
    <row r="1909" spans="1:42" ht="25.5" hidden="1" customHeight="1">
      <c r="A1909" s="298" t="s">
        <v>826</v>
      </c>
      <c r="B1909" s="298" t="s">
        <v>873</v>
      </c>
      <c r="C1909" s="298">
        <v>124150</v>
      </c>
      <c r="D1909" s="299" t="s">
        <v>3315</v>
      </c>
      <c r="E1909" s="299" t="s">
        <v>875</v>
      </c>
      <c r="F1909" s="298">
        <v>4</v>
      </c>
      <c r="G1909" s="300"/>
      <c r="H1909" s="300">
        <v>1</v>
      </c>
      <c r="I1909" s="300"/>
      <c r="J1909" s="302"/>
      <c r="K1909" s="302"/>
      <c r="L1909" s="302"/>
      <c r="M1909" s="306"/>
      <c r="N1909" s="302">
        <v>2493754.39</v>
      </c>
      <c r="O1909" s="298" t="s">
        <v>1901</v>
      </c>
      <c r="P1909" s="298">
        <v>3</v>
      </c>
      <c r="Q1909" s="310" t="s">
        <v>2378</v>
      </c>
      <c r="R1909" s="390">
        <v>0.87</v>
      </c>
      <c r="S1909" s="390">
        <v>1</v>
      </c>
      <c r="T1909" s="318" t="s">
        <v>3433</v>
      </c>
      <c r="U1909" s="335"/>
      <c r="V1909" s="336" t="s">
        <v>3434</v>
      </c>
      <c r="W1909" s="336" t="s">
        <v>3434</v>
      </c>
      <c r="X1909" s="318" t="s">
        <v>3435</v>
      </c>
      <c r="Y1909" s="318" t="s">
        <v>3436</v>
      </c>
      <c r="Z1909" s="318" t="s">
        <v>3437</v>
      </c>
      <c r="AA1909" s="318" t="s">
        <v>3438</v>
      </c>
      <c r="AB1909" s="318" t="s">
        <v>3439</v>
      </c>
      <c r="AC1909" s="292" t="s">
        <v>3440</v>
      </c>
      <c r="AD1909" s="337">
        <v>4495169.05</v>
      </c>
      <c r="AE1909" s="312">
        <f t="shared" si="308"/>
        <v>0</v>
      </c>
      <c r="AF1909" s="312">
        <f t="shared" si="309"/>
        <v>0</v>
      </c>
      <c r="AG1909" s="312">
        <f t="shared" si="310"/>
        <v>0</v>
      </c>
      <c r="AH1909" s="312">
        <f t="shared" si="311"/>
        <v>0</v>
      </c>
      <c r="AI1909" s="312">
        <f t="shared" si="312"/>
        <v>1</v>
      </c>
      <c r="AJ1909" s="312">
        <f t="shared" si="313"/>
        <v>0</v>
      </c>
      <c r="AK1909" s="312">
        <f t="shared" si="314"/>
        <v>0</v>
      </c>
      <c r="AL1909" s="312">
        <f t="shared" si="315"/>
        <v>0</v>
      </c>
      <c r="AM1909" s="312">
        <f t="shared" si="316"/>
        <v>0</v>
      </c>
      <c r="AN1909" s="312">
        <f t="shared" si="317"/>
        <v>1</v>
      </c>
      <c r="AP1909" s="413" t="s">
        <v>3548</v>
      </c>
    </row>
    <row r="1910" spans="1:42" ht="27" hidden="1" customHeight="1">
      <c r="A1910" s="298" t="s">
        <v>826</v>
      </c>
      <c r="B1910" s="298" t="s">
        <v>873</v>
      </c>
      <c r="C1910" s="298">
        <v>124151</v>
      </c>
      <c r="D1910" s="299" t="s">
        <v>3316</v>
      </c>
      <c r="E1910" s="299" t="s">
        <v>875</v>
      </c>
      <c r="F1910" s="298">
        <v>4</v>
      </c>
      <c r="G1910" s="300"/>
      <c r="H1910" s="300">
        <v>1</v>
      </c>
      <c r="I1910" s="300"/>
      <c r="J1910" s="302"/>
      <c r="K1910" s="302"/>
      <c r="L1910" s="302"/>
      <c r="M1910" s="306"/>
      <c r="N1910" s="302">
        <v>1282939.18</v>
      </c>
      <c r="O1910" s="298" t="s">
        <v>1900</v>
      </c>
      <c r="P1910" s="298">
        <v>3</v>
      </c>
      <c r="Q1910" s="310" t="s">
        <v>2378</v>
      </c>
      <c r="R1910" s="390">
        <v>0.67</v>
      </c>
      <c r="S1910" s="390">
        <v>1</v>
      </c>
      <c r="T1910" s="318" t="s">
        <v>3433</v>
      </c>
      <c r="U1910" s="335"/>
      <c r="V1910" s="336" t="s">
        <v>3441</v>
      </c>
      <c r="W1910" s="336" t="s">
        <v>3441</v>
      </c>
      <c r="X1910" s="318" t="s">
        <v>3435</v>
      </c>
      <c r="Y1910" s="318" t="s">
        <v>3436</v>
      </c>
      <c r="Z1910" s="318" t="s">
        <v>3437</v>
      </c>
      <c r="AA1910" s="318" t="s">
        <v>3438</v>
      </c>
      <c r="AB1910" s="318" t="s">
        <v>3439</v>
      </c>
      <c r="AC1910" s="292" t="s">
        <v>3442</v>
      </c>
      <c r="AD1910" s="338">
        <v>3962356.38</v>
      </c>
      <c r="AE1910" s="312">
        <f t="shared" si="308"/>
        <v>0</v>
      </c>
      <c r="AF1910" s="312">
        <f t="shared" si="309"/>
        <v>0</v>
      </c>
      <c r="AG1910" s="312">
        <f t="shared" si="310"/>
        <v>0</v>
      </c>
      <c r="AH1910" s="312">
        <f t="shared" si="311"/>
        <v>0</v>
      </c>
      <c r="AI1910" s="312">
        <f t="shared" si="312"/>
        <v>1</v>
      </c>
      <c r="AJ1910" s="312">
        <f t="shared" si="313"/>
        <v>0</v>
      </c>
      <c r="AK1910" s="312">
        <f t="shared" si="314"/>
        <v>0</v>
      </c>
      <c r="AL1910" s="312">
        <f t="shared" si="315"/>
        <v>0</v>
      </c>
      <c r="AM1910" s="312">
        <f t="shared" si="316"/>
        <v>0</v>
      </c>
      <c r="AN1910" s="312">
        <f t="shared" si="317"/>
        <v>1</v>
      </c>
      <c r="AP1910" s="413" t="s">
        <v>3548</v>
      </c>
    </row>
    <row r="1911" spans="1:42" ht="27" hidden="1" customHeight="1">
      <c r="A1911" s="298" t="s">
        <v>826</v>
      </c>
      <c r="B1911" s="298" t="s">
        <v>873</v>
      </c>
      <c r="C1911" s="298">
        <v>124152</v>
      </c>
      <c r="D1911" s="299" t="s">
        <v>3317</v>
      </c>
      <c r="E1911" s="299" t="s">
        <v>875</v>
      </c>
      <c r="F1911" s="298">
        <v>4</v>
      </c>
      <c r="G1911" s="300"/>
      <c r="H1911" s="300">
        <v>1</v>
      </c>
      <c r="I1911" s="300"/>
      <c r="J1911" s="302"/>
      <c r="K1911" s="302"/>
      <c r="L1911" s="302"/>
      <c r="M1911" s="306"/>
      <c r="N1911" s="302">
        <v>1883203.55</v>
      </c>
      <c r="O1911" s="298" t="s">
        <v>1901</v>
      </c>
      <c r="P1911" s="298">
        <v>3</v>
      </c>
      <c r="Q1911" s="310" t="s">
        <v>2378</v>
      </c>
      <c r="R1911" s="390">
        <v>0.76</v>
      </c>
      <c r="S1911" s="390">
        <v>1</v>
      </c>
      <c r="T1911" s="318" t="s">
        <v>3433</v>
      </c>
      <c r="U1911" s="335"/>
      <c r="V1911" s="336" t="s">
        <v>3443</v>
      </c>
      <c r="W1911" s="336" t="s">
        <v>3443</v>
      </c>
      <c r="X1911" s="318" t="s">
        <v>3435</v>
      </c>
      <c r="Y1911" s="318" t="s">
        <v>3436</v>
      </c>
      <c r="Z1911" s="318" t="s">
        <v>3437</v>
      </c>
      <c r="AA1911" s="318" t="s">
        <v>3438</v>
      </c>
      <c r="AB1911" s="318" t="s">
        <v>3439</v>
      </c>
      <c r="AC1911" s="292" t="s">
        <v>3442</v>
      </c>
      <c r="AD1911" s="337">
        <v>3552520.68</v>
      </c>
      <c r="AE1911" s="312">
        <f t="shared" si="308"/>
        <v>0</v>
      </c>
      <c r="AF1911" s="312">
        <f t="shared" si="309"/>
        <v>0</v>
      </c>
      <c r="AG1911" s="312">
        <f t="shared" si="310"/>
        <v>0</v>
      </c>
      <c r="AH1911" s="312">
        <f t="shared" si="311"/>
        <v>0</v>
      </c>
      <c r="AI1911" s="312">
        <f t="shared" si="312"/>
        <v>1</v>
      </c>
      <c r="AJ1911" s="312">
        <f t="shared" si="313"/>
        <v>0</v>
      </c>
      <c r="AK1911" s="312">
        <f t="shared" si="314"/>
        <v>0</v>
      </c>
      <c r="AL1911" s="312">
        <f t="shared" si="315"/>
        <v>0</v>
      </c>
      <c r="AM1911" s="312">
        <f t="shared" si="316"/>
        <v>0</v>
      </c>
      <c r="AN1911" s="312">
        <f t="shared" si="317"/>
        <v>1</v>
      </c>
      <c r="AP1911" s="413" t="s">
        <v>3548</v>
      </c>
    </row>
    <row r="1912" spans="1:42" ht="27" hidden="1" customHeight="1">
      <c r="A1912" s="298" t="s">
        <v>826</v>
      </c>
      <c r="B1912" s="298" t="s">
        <v>873</v>
      </c>
      <c r="C1912" s="298">
        <v>124153</v>
      </c>
      <c r="D1912" s="299" t="s">
        <v>3318</v>
      </c>
      <c r="E1912" s="299" t="s">
        <v>875</v>
      </c>
      <c r="F1912" s="298">
        <v>4</v>
      </c>
      <c r="G1912" s="300"/>
      <c r="H1912" s="300">
        <v>1</v>
      </c>
      <c r="I1912" s="300"/>
      <c r="J1912" s="302"/>
      <c r="K1912" s="302"/>
      <c r="L1912" s="302"/>
      <c r="M1912" s="306"/>
      <c r="N1912" s="302">
        <v>1277662.8</v>
      </c>
      <c r="O1912" s="298" t="s">
        <v>1900</v>
      </c>
      <c r="P1912" s="298">
        <v>3</v>
      </c>
      <c r="Q1912" s="310" t="s">
        <v>2378</v>
      </c>
      <c r="R1912" s="390">
        <v>0.75</v>
      </c>
      <c r="S1912" s="390">
        <v>1</v>
      </c>
      <c r="T1912" s="318" t="s">
        <v>3433</v>
      </c>
      <c r="U1912" s="335"/>
      <c r="V1912" s="336" t="s">
        <v>3434</v>
      </c>
      <c r="W1912" s="336" t="s">
        <v>3434</v>
      </c>
      <c r="X1912" s="318" t="s">
        <v>3435</v>
      </c>
      <c r="Y1912" s="318" t="s">
        <v>3436</v>
      </c>
      <c r="Z1912" s="318" t="s">
        <v>3437</v>
      </c>
      <c r="AA1912" s="318" t="s">
        <v>3438</v>
      </c>
      <c r="AB1912" s="318" t="s">
        <v>3439</v>
      </c>
      <c r="AC1912" s="292" t="s">
        <v>3440</v>
      </c>
      <c r="AD1912" s="337">
        <v>4495169.05</v>
      </c>
      <c r="AE1912" s="312">
        <f t="shared" si="308"/>
        <v>0</v>
      </c>
      <c r="AF1912" s="312">
        <f t="shared" si="309"/>
        <v>0</v>
      </c>
      <c r="AG1912" s="312">
        <f t="shared" si="310"/>
        <v>0</v>
      </c>
      <c r="AH1912" s="312">
        <f t="shared" si="311"/>
        <v>0</v>
      </c>
      <c r="AI1912" s="312">
        <f t="shared" si="312"/>
        <v>1</v>
      </c>
      <c r="AJ1912" s="312">
        <f t="shared" si="313"/>
        <v>0</v>
      </c>
      <c r="AK1912" s="312">
        <f t="shared" si="314"/>
        <v>0</v>
      </c>
      <c r="AL1912" s="312">
        <f t="shared" si="315"/>
        <v>0</v>
      </c>
      <c r="AM1912" s="312">
        <f t="shared" si="316"/>
        <v>0</v>
      </c>
      <c r="AN1912" s="312">
        <f t="shared" si="317"/>
        <v>1</v>
      </c>
      <c r="AP1912" s="413" t="s">
        <v>3548</v>
      </c>
    </row>
    <row r="1913" spans="1:42" ht="27" hidden="1" customHeight="1">
      <c r="A1913" s="298" t="s">
        <v>826</v>
      </c>
      <c r="B1913" s="298" t="s">
        <v>873</v>
      </c>
      <c r="C1913" s="298">
        <v>124155</v>
      </c>
      <c r="D1913" s="299" t="s">
        <v>3319</v>
      </c>
      <c r="E1913" s="299" t="s">
        <v>875</v>
      </c>
      <c r="F1913" s="298">
        <v>4</v>
      </c>
      <c r="G1913" s="300"/>
      <c r="H1913" s="300">
        <v>1</v>
      </c>
      <c r="I1913" s="300"/>
      <c r="J1913" s="302"/>
      <c r="K1913" s="302"/>
      <c r="L1913" s="302"/>
      <c r="M1913" s="306"/>
      <c r="N1913" s="302">
        <v>2878625.57</v>
      </c>
      <c r="O1913" s="298" t="s">
        <v>1901</v>
      </c>
      <c r="P1913" s="298">
        <v>3</v>
      </c>
      <c r="Q1913" s="310" t="s">
        <v>2378</v>
      </c>
      <c r="R1913" s="390">
        <v>0.89</v>
      </c>
      <c r="S1913" s="390">
        <v>1</v>
      </c>
      <c r="T1913" s="318" t="s">
        <v>3433</v>
      </c>
      <c r="U1913" s="335"/>
      <c r="V1913" s="336" t="s">
        <v>3441</v>
      </c>
      <c r="W1913" s="336" t="s">
        <v>3441</v>
      </c>
      <c r="X1913" s="318" t="s">
        <v>3435</v>
      </c>
      <c r="Y1913" s="318" t="s">
        <v>3436</v>
      </c>
      <c r="Z1913" s="318" t="s">
        <v>3437</v>
      </c>
      <c r="AA1913" s="318" t="s">
        <v>3438</v>
      </c>
      <c r="AB1913" s="318" t="s">
        <v>3439</v>
      </c>
      <c r="AC1913" s="292" t="s">
        <v>3442</v>
      </c>
      <c r="AD1913" s="338">
        <v>3962356.38</v>
      </c>
      <c r="AE1913" s="312">
        <f t="shared" si="308"/>
        <v>0</v>
      </c>
      <c r="AF1913" s="312">
        <f t="shared" si="309"/>
        <v>0</v>
      </c>
      <c r="AG1913" s="312">
        <f t="shared" si="310"/>
        <v>0</v>
      </c>
      <c r="AH1913" s="312">
        <f t="shared" si="311"/>
        <v>0</v>
      </c>
      <c r="AI1913" s="312">
        <f t="shared" si="312"/>
        <v>1</v>
      </c>
      <c r="AJ1913" s="312">
        <f t="shared" si="313"/>
        <v>0</v>
      </c>
      <c r="AK1913" s="312">
        <f t="shared" si="314"/>
        <v>0</v>
      </c>
      <c r="AL1913" s="312">
        <f t="shared" si="315"/>
        <v>0</v>
      </c>
      <c r="AM1913" s="312">
        <f t="shared" si="316"/>
        <v>0</v>
      </c>
      <c r="AN1913" s="312">
        <f t="shared" si="317"/>
        <v>1</v>
      </c>
      <c r="AP1913" s="413" t="s">
        <v>3548</v>
      </c>
    </row>
    <row r="1914" spans="1:42" ht="27" hidden="1" customHeight="1">
      <c r="A1914" s="298" t="s">
        <v>826</v>
      </c>
      <c r="B1914" s="298" t="s">
        <v>873</v>
      </c>
      <c r="C1914" s="298">
        <v>124160</v>
      </c>
      <c r="D1914" s="299" t="s">
        <v>3320</v>
      </c>
      <c r="E1914" s="299" t="s">
        <v>875</v>
      </c>
      <c r="F1914" s="298">
        <v>4</v>
      </c>
      <c r="G1914" s="300"/>
      <c r="H1914" s="300">
        <v>1</v>
      </c>
      <c r="I1914" s="300"/>
      <c r="J1914" s="302"/>
      <c r="K1914" s="302"/>
      <c r="L1914" s="302"/>
      <c r="M1914" s="306"/>
      <c r="N1914" s="302">
        <v>1293491.95</v>
      </c>
      <c r="O1914" s="298" t="s">
        <v>1900</v>
      </c>
      <c r="P1914" s="298">
        <v>3</v>
      </c>
      <c r="Q1914" s="310" t="s">
        <v>2378</v>
      </c>
      <c r="R1914" s="390">
        <v>0.67</v>
      </c>
      <c r="S1914" s="390">
        <v>1</v>
      </c>
      <c r="T1914" s="318" t="s">
        <v>3433</v>
      </c>
      <c r="U1914" s="335"/>
      <c r="V1914" s="336" t="s">
        <v>3441</v>
      </c>
      <c r="W1914" s="336" t="s">
        <v>3441</v>
      </c>
      <c r="X1914" s="318" t="s">
        <v>3435</v>
      </c>
      <c r="Y1914" s="318" t="s">
        <v>3436</v>
      </c>
      <c r="Z1914" s="318" t="s">
        <v>3437</v>
      </c>
      <c r="AA1914" s="318" t="s">
        <v>3438</v>
      </c>
      <c r="AB1914" s="318" t="s">
        <v>3439</v>
      </c>
      <c r="AC1914" s="292" t="s">
        <v>3442</v>
      </c>
      <c r="AD1914" s="338">
        <v>3962356.38</v>
      </c>
      <c r="AE1914" s="312">
        <f t="shared" si="308"/>
        <v>0</v>
      </c>
      <c r="AF1914" s="312">
        <f t="shared" si="309"/>
        <v>0</v>
      </c>
      <c r="AG1914" s="312">
        <f t="shared" si="310"/>
        <v>0</v>
      </c>
      <c r="AH1914" s="312">
        <f t="shared" si="311"/>
        <v>0</v>
      </c>
      <c r="AI1914" s="312">
        <f t="shared" si="312"/>
        <v>1</v>
      </c>
      <c r="AJ1914" s="312">
        <f t="shared" si="313"/>
        <v>0</v>
      </c>
      <c r="AK1914" s="312">
        <f t="shared" si="314"/>
        <v>0</v>
      </c>
      <c r="AL1914" s="312">
        <f t="shared" si="315"/>
        <v>0</v>
      </c>
      <c r="AM1914" s="312">
        <f t="shared" si="316"/>
        <v>0</v>
      </c>
      <c r="AN1914" s="312">
        <f t="shared" si="317"/>
        <v>1</v>
      </c>
      <c r="AP1914" s="413" t="s">
        <v>3548</v>
      </c>
    </row>
    <row r="1915" spans="1:42" ht="27" hidden="1" customHeight="1">
      <c r="A1915" s="298" t="s">
        <v>826</v>
      </c>
      <c r="B1915" s="298" t="s">
        <v>873</v>
      </c>
      <c r="C1915" s="298">
        <v>124167</v>
      </c>
      <c r="D1915" s="299" t="s">
        <v>3321</v>
      </c>
      <c r="E1915" s="299" t="s">
        <v>875</v>
      </c>
      <c r="F1915" s="298">
        <v>4</v>
      </c>
      <c r="G1915" s="300"/>
      <c r="H1915" s="300">
        <v>1</v>
      </c>
      <c r="I1915" s="300"/>
      <c r="J1915" s="302"/>
      <c r="K1915" s="302"/>
      <c r="L1915" s="302"/>
      <c r="M1915" s="306"/>
      <c r="N1915" s="302">
        <v>1379888.1</v>
      </c>
      <c r="O1915" s="298" t="s">
        <v>1900</v>
      </c>
      <c r="P1915" s="298">
        <v>3</v>
      </c>
      <c r="Q1915" s="310" t="s">
        <v>2378</v>
      </c>
      <c r="R1915" s="390">
        <v>0.67</v>
      </c>
      <c r="S1915" s="390">
        <v>1</v>
      </c>
      <c r="T1915" s="318" t="s">
        <v>3433</v>
      </c>
      <c r="U1915" s="335"/>
      <c r="V1915" s="336" t="s">
        <v>3443</v>
      </c>
      <c r="W1915" s="336" t="s">
        <v>3443</v>
      </c>
      <c r="X1915" s="318" t="s">
        <v>3435</v>
      </c>
      <c r="Y1915" s="318" t="s">
        <v>3436</v>
      </c>
      <c r="Z1915" s="318" t="s">
        <v>3437</v>
      </c>
      <c r="AA1915" s="318" t="s">
        <v>3438</v>
      </c>
      <c r="AB1915" s="318" t="s">
        <v>3439</v>
      </c>
      <c r="AC1915" s="292" t="s">
        <v>3442</v>
      </c>
      <c r="AD1915" s="337">
        <v>3552520.68</v>
      </c>
      <c r="AE1915" s="312">
        <f t="shared" si="308"/>
        <v>0</v>
      </c>
      <c r="AF1915" s="312">
        <f t="shared" si="309"/>
        <v>0</v>
      </c>
      <c r="AG1915" s="312">
        <f t="shared" si="310"/>
        <v>0</v>
      </c>
      <c r="AH1915" s="312">
        <f t="shared" si="311"/>
        <v>0</v>
      </c>
      <c r="AI1915" s="312">
        <f t="shared" si="312"/>
        <v>1</v>
      </c>
      <c r="AJ1915" s="312">
        <f t="shared" si="313"/>
        <v>0</v>
      </c>
      <c r="AK1915" s="312">
        <f t="shared" si="314"/>
        <v>0</v>
      </c>
      <c r="AL1915" s="312">
        <f t="shared" si="315"/>
        <v>0</v>
      </c>
      <c r="AM1915" s="312">
        <f t="shared" si="316"/>
        <v>0</v>
      </c>
      <c r="AN1915" s="312">
        <f t="shared" si="317"/>
        <v>1</v>
      </c>
      <c r="AP1915" s="413" t="s">
        <v>3548</v>
      </c>
    </row>
    <row r="1916" spans="1:42" ht="27" hidden="1" customHeight="1">
      <c r="A1916" s="298" t="s">
        <v>826</v>
      </c>
      <c r="B1916" s="298" t="s">
        <v>873</v>
      </c>
      <c r="C1916" s="298">
        <v>124177</v>
      </c>
      <c r="D1916" s="299" t="s">
        <v>3322</v>
      </c>
      <c r="E1916" s="299" t="s">
        <v>873</v>
      </c>
      <c r="F1916" s="298">
        <v>4</v>
      </c>
      <c r="G1916" s="300"/>
      <c r="H1916" s="300">
        <v>1</v>
      </c>
      <c r="I1916" s="300"/>
      <c r="J1916" s="302"/>
      <c r="K1916" s="302"/>
      <c r="L1916" s="302"/>
      <c r="M1916" s="306"/>
      <c r="N1916" s="302">
        <v>1478463.34</v>
      </c>
      <c r="O1916" s="298" t="s">
        <v>1900</v>
      </c>
      <c r="P1916" s="298">
        <v>3</v>
      </c>
      <c r="Q1916" s="310" t="s">
        <v>2378</v>
      </c>
      <c r="R1916" s="390">
        <v>0.67</v>
      </c>
      <c r="S1916" s="414">
        <v>1</v>
      </c>
      <c r="T1916" s="318" t="s">
        <v>3433</v>
      </c>
      <c r="U1916" s="335"/>
      <c r="V1916" s="336" t="s">
        <v>3444</v>
      </c>
      <c r="W1916" s="336" t="s">
        <v>3444</v>
      </c>
      <c r="X1916" s="318" t="s">
        <v>3435</v>
      </c>
      <c r="Y1916" s="318" t="s">
        <v>3436</v>
      </c>
      <c r="Z1916" s="318" t="s">
        <v>3437</v>
      </c>
      <c r="AA1916" s="318" t="s">
        <v>3438</v>
      </c>
      <c r="AB1916" s="318" t="s">
        <v>3439</v>
      </c>
      <c r="AC1916" s="292" t="s">
        <v>3445</v>
      </c>
      <c r="AD1916" s="337">
        <v>3602646.96</v>
      </c>
      <c r="AE1916" s="312">
        <f t="shared" si="308"/>
        <v>0</v>
      </c>
      <c r="AF1916" s="312">
        <f t="shared" si="309"/>
        <v>0</v>
      </c>
      <c r="AG1916" s="312">
        <f t="shared" si="310"/>
        <v>0</v>
      </c>
      <c r="AH1916" s="312">
        <f t="shared" si="311"/>
        <v>0</v>
      </c>
      <c r="AI1916" s="312">
        <f t="shared" si="312"/>
        <v>1</v>
      </c>
      <c r="AJ1916" s="312">
        <f t="shared" si="313"/>
        <v>0</v>
      </c>
      <c r="AK1916" s="312">
        <f t="shared" si="314"/>
        <v>0</v>
      </c>
      <c r="AL1916" s="312">
        <f t="shared" si="315"/>
        <v>0</v>
      </c>
      <c r="AM1916" s="312">
        <f t="shared" si="316"/>
        <v>0</v>
      </c>
      <c r="AN1916" s="312">
        <f t="shared" si="317"/>
        <v>1</v>
      </c>
      <c r="AP1916" s="413" t="s">
        <v>3548</v>
      </c>
    </row>
    <row r="1917" spans="1:42" ht="27" hidden="1" customHeight="1">
      <c r="A1917" s="298" t="s">
        <v>826</v>
      </c>
      <c r="B1917" s="298" t="s">
        <v>873</v>
      </c>
      <c r="C1917" s="298">
        <v>124178</v>
      </c>
      <c r="D1917" s="299" t="s">
        <v>3323</v>
      </c>
      <c r="E1917" s="299" t="s">
        <v>873</v>
      </c>
      <c r="F1917" s="298">
        <v>4</v>
      </c>
      <c r="G1917" s="300"/>
      <c r="H1917" s="300">
        <v>1</v>
      </c>
      <c r="I1917" s="300"/>
      <c r="J1917" s="302"/>
      <c r="K1917" s="302"/>
      <c r="L1917" s="302"/>
      <c r="M1917" s="306"/>
      <c r="N1917" s="302">
        <v>1582314.96</v>
      </c>
      <c r="O1917" s="298" t="s">
        <v>1900</v>
      </c>
      <c r="P1917" s="298">
        <v>3</v>
      </c>
      <c r="Q1917" s="310" t="s">
        <v>2378</v>
      </c>
      <c r="R1917" s="390">
        <v>0.67</v>
      </c>
      <c r="S1917" s="414">
        <v>1</v>
      </c>
      <c r="T1917" s="318" t="s">
        <v>3433</v>
      </c>
      <c r="U1917" s="335"/>
      <c r="V1917" s="336" t="s">
        <v>3446</v>
      </c>
      <c r="W1917" s="336" t="s">
        <v>3446</v>
      </c>
      <c r="X1917" s="318" t="s">
        <v>3435</v>
      </c>
      <c r="Y1917" s="318" t="s">
        <v>3436</v>
      </c>
      <c r="Z1917" s="318" t="s">
        <v>3437</v>
      </c>
      <c r="AA1917" s="318" t="s">
        <v>3438</v>
      </c>
      <c r="AB1917" s="318" t="s">
        <v>3439</v>
      </c>
      <c r="AC1917" s="292" t="s">
        <v>3445</v>
      </c>
      <c r="AD1917" s="337">
        <v>4614565.47</v>
      </c>
      <c r="AE1917" s="312">
        <f t="shared" si="308"/>
        <v>0</v>
      </c>
      <c r="AF1917" s="312">
        <f t="shared" si="309"/>
        <v>0</v>
      </c>
      <c r="AG1917" s="312">
        <f t="shared" si="310"/>
        <v>0</v>
      </c>
      <c r="AH1917" s="312">
        <f t="shared" si="311"/>
        <v>0</v>
      </c>
      <c r="AI1917" s="312">
        <f t="shared" si="312"/>
        <v>1</v>
      </c>
      <c r="AJ1917" s="312">
        <f t="shared" si="313"/>
        <v>0</v>
      </c>
      <c r="AK1917" s="312">
        <f t="shared" si="314"/>
        <v>0</v>
      </c>
      <c r="AL1917" s="312">
        <f t="shared" si="315"/>
        <v>0</v>
      </c>
      <c r="AM1917" s="312">
        <f t="shared" si="316"/>
        <v>0</v>
      </c>
      <c r="AN1917" s="312">
        <f t="shared" si="317"/>
        <v>1</v>
      </c>
      <c r="AP1917" s="413" t="s">
        <v>3548</v>
      </c>
    </row>
    <row r="1918" spans="1:42" ht="27" hidden="1" customHeight="1">
      <c r="A1918" s="298" t="s">
        <v>826</v>
      </c>
      <c r="B1918" s="298" t="s">
        <v>873</v>
      </c>
      <c r="C1918" s="298">
        <v>124184</v>
      </c>
      <c r="D1918" s="299" t="s">
        <v>3324</v>
      </c>
      <c r="E1918" s="299" t="s">
        <v>873</v>
      </c>
      <c r="F1918" s="298">
        <v>4</v>
      </c>
      <c r="G1918" s="300"/>
      <c r="H1918" s="300">
        <v>1</v>
      </c>
      <c r="I1918" s="300"/>
      <c r="J1918" s="302"/>
      <c r="K1918" s="302"/>
      <c r="L1918" s="302"/>
      <c r="M1918" s="306"/>
      <c r="N1918" s="302">
        <v>1592867.72</v>
      </c>
      <c r="O1918" s="298" t="s">
        <v>1900</v>
      </c>
      <c r="P1918" s="298">
        <v>3</v>
      </c>
      <c r="Q1918" s="310" t="s">
        <v>2378</v>
      </c>
      <c r="R1918" s="390">
        <v>0.67</v>
      </c>
      <c r="S1918" s="414">
        <v>1</v>
      </c>
      <c r="T1918" s="318" t="s">
        <v>3433</v>
      </c>
      <c r="U1918" s="335"/>
      <c r="V1918" s="336" t="s">
        <v>3444</v>
      </c>
      <c r="W1918" s="336" t="s">
        <v>3444</v>
      </c>
      <c r="X1918" s="318" t="s">
        <v>3435</v>
      </c>
      <c r="Y1918" s="318" t="s">
        <v>3436</v>
      </c>
      <c r="Z1918" s="318" t="s">
        <v>3437</v>
      </c>
      <c r="AA1918" s="318" t="s">
        <v>3438</v>
      </c>
      <c r="AB1918" s="318" t="s">
        <v>3439</v>
      </c>
      <c r="AC1918" s="292" t="s">
        <v>3445</v>
      </c>
      <c r="AD1918" s="337">
        <v>3602646.96</v>
      </c>
      <c r="AE1918" s="312">
        <f t="shared" si="308"/>
        <v>0</v>
      </c>
      <c r="AF1918" s="312">
        <f t="shared" si="309"/>
        <v>0</v>
      </c>
      <c r="AG1918" s="312">
        <f t="shared" si="310"/>
        <v>0</v>
      </c>
      <c r="AH1918" s="312">
        <f t="shared" si="311"/>
        <v>0</v>
      </c>
      <c r="AI1918" s="312">
        <f t="shared" si="312"/>
        <v>1</v>
      </c>
      <c r="AJ1918" s="312">
        <f t="shared" si="313"/>
        <v>0</v>
      </c>
      <c r="AK1918" s="312">
        <f t="shared" si="314"/>
        <v>0</v>
      </c>
      <c r="AL1918" s="312">
        <f t="shared" si="315"/>
        <v>0</v>
      </c>
      <c r="AM1918" s="312">
        <f t="shared" si="316"/>
        <v>0</v>
      </c>
      <c r="AN1918" s="312">
        <f t="shared" si="317"/>
        <v>1</v>
      </c>
      <c r="AP1918" s="413" t="s">
        <v>3548</v>
      </c>
    </row>
    <row r="1919" spans="1:42" ht="27" hidden="1" customHeight="1">
      <c r="A1919" s="298" t="s">
        <v>826</v>
      </c>
      <c r="B1919" s="298" t="s">
        <v>873</v>
      </c>
      <c r="C1919" s="298">
        <v>124190</v>
      </c>
      <c r="D1919" s="299" t="s">
        <v>3325</v>
      </c>
      <c r="E1919" s="299" t="s">
        <v>873</v>
      </c>
      <c r="F1919" s="298">
        <v>4</v>
      </c>
      <c r="G1919" s="300"/>
      <c r="H1919" s="300">
        <v>1</v>
      </c>
      <c r="I1919" s="300"/>
      <c r="J1919" s="302"/>
      <c r="K1919" s="302"/>
      <c r="L1919" s="302"/>
      <c r="M1919" s="306"/>
      <c r="N1919" s="302">
        <v>1774189.06</v>
      </c>
      <c r="O1919" s="298" t="s">
        <v>1900</v>
      </c>
      <c r="P1919" s="298">
        <v>3</v>
      </c>
      <c r="Q1919" s="310" t="s">
        <v>2378</v>
      </c>
      <c r="R1919" s="390">
        <v>0.7</v>
      </c>
      <c r="S1919" s="414">
        <v>1</v>
      </c>
      <c r="T1919" s="318" t="s">
        <v>3433</v>
      </c>
      <c r="U1919" s="335"/>
      <c r="V1919" s="336" t="s">
        <v>3446</v>
      </c>
      <c r="W1919" s="336" t="s">
        <v>3446</v>
      </c>
      <c r="X1919" s="318" t="s">
        <v>3435</v>
      </c>
      <c r="Y1919" s="318" t="s">
        <v>3436</v>
      </c>
      <c r="Z1919" s="318" t="s">
        <v>3437</v>
      </c>
      <c r="AA1919" s="318" t="s">
        <v>3438</v>
      </c>
      <c r="AB1919" s="318" t="s">
        <v>3439</v>
      </c>
      <c r="AC1919" s="292" t="s">
        <v>3445</v>
      </c>
      <c r="AD1919" s="337">
        <v>4614565.47</v>
      </c>
      <c r="AE1919" s="312">
        <f t="shared" si="308"/>
        <v>0</v>
      </c>
      <c r="AF1919" s="312">
        <f t="shared" si="309"/>
        <v>0</v>
      </c>
      <c r="AG1919" s="312">
        <f t="shared" si="310"/>
        <v>0</v>
      </c>
      <c r="AH1919" s="312">
        <f t="shared" si="311"/>
        <v>0</v>
      </c>
      <c r="AI1919" s="312">
        <f t="shared" si="312"/>
        <v>1</v>
      </c>
      <c r="AJ1919" s="312">
        <f t="shared" si="313"/>
        <v>0</v>
      </c>
      <c r="AK1919" s="312">
        <f t="shared" si="314"/>
        <v>0</v>
      </c>
      <c r="AL1919" s="312">
        <f t="shared" si="315"/>
        <v>0</v>
      </c>
      <c r="AM1919" s="312">
        <f t="shared" si="316"/>
        <v>0</v>
      </c>
      <c r="AN1919" s="312">
        <f t="shared" si="317"/>
        <v>1</v>
      </c>
      <c r="AP1919" s="413" t="s">
        <v>3548</v>
      </c>
    </row>
    <row r="1920" spans="1:42" ht="27" hidden="1" customHeight="1">
      <c r="A1920" s="298" t="s">
        <v>826</v>
      </c>
      <c r="B1920" s="298" t="s">
        <v>873</v>
      </c>
      <c r="C1920" s="298">
        <v>124193</v>
      </c>
      <c r="D1920" s="299" t="s">
        <v>3326</v>
      </c>
      <c r="E1920" s="299" t="s">
        <v>873</v>
      </c>
      <c r="F1920" s="298">
        <v>4</v>
      </c>
      <c r="G1920" s="300"/>
      <c r="H1920" s="300">
        <v>1</v>
      </c>
      <c r="I1920" s="300"/>
      <c r="J1920" s="302"/>
      <c r="K1920" s="302"/>
      <c r="L1920" s="302"/>
      <c r="M1920" s="306"/>
      <c r="N1920" s="302">
        <v>2459994.63</v>
      </c>
      <c r="O1920" s="298" t="s">
        <v>1900</v>
      </c>
      <c r="P1920" s="298">
        <v>3</v>
      </c>
      <c r="Q1920" s="310" t="s">
        <v>2378</v>
      </c>
      <c r="R1920" s="390">
        <v>0.75</v>
      </c>
      <c r="S1920" s="414">
        <v>1</v>
      </c>
      <c r="T1920" s="318" t="s">
        <v>3433</v>
      </c>
      <c r="U1920" s="335"/>
      <c r="V1920" s="336" t="s">
        <v>3446</v>
      </c>
      <c r="W1920" s="336" t="s">
        <v>3446</v>
      </c>
      <c r="X1920" s="318" t="s">
        <v>3435</v>
      </c>
      <c r="Y1920" s="318" t="s">
        <v>3436</v>
      </c>
      <c r="Z1920" s="318" t="s">
        <v>3437</v>
      </c>
      <c r="AA1920" s="318" t="s">
        <v>3438</v>
      </c>
      <c r="AB1920" s="318" t="s">
        <v>3439</v>
      </c>
      <c r="AC1920" s="292" t="s">
        <v>3445</v>
      </c>
      <c r="AD1920" s="337">
        <v>4614565.47</v>
      </c>
      <c r="AE1920" s="312">
        <f t="shared" si="308"/>
        <v>0</v>
      </c>
      <c r="AF1920" s="312">
        <f t="shared" si="309"/>
        <v>0</v>
      </c>
      <c r="AG1920" s="312">
        <f t="shared" si="310"/>
        <v>0</v>
      </c>
      <c r="AH1920" s="312">
        <f t="shared" si="311"/>
        <v>0</v>
      </c>
      <c r="AI1920" s="312">
        <f t="shared" si="312"/>
        <v>1</v>
      </c>
      <c r="AJ1920" s="312">
        <f t="shared" si="313"/>
        <v>0</v>
      </c>
      <c r="AK1920" s="312">
        <f t="shared" si="314"/>
        <v>0</v>
      </c>
      <c r="AL1920" s="312">
        <f t="shared" si="315"/>
        <v>0</v>
      </c>
      <c r="AM1920" s="312">
        <f t="shared" si="316"/>
        <v>0</v>
      </c>
      <c r="AN1920" s="312">
        <f t="shared" si="317"/>
        <v>1</v>
      </c>
      <c r="AP1920" s="413" t="s">
        <v>3548</v>
      </c>
    </row>
    <row r="1921" spans="1:42" ht="27" hidden="1" customHeight="1">
      <c r="A1921" s="298" t="s">
        <v>826</v>
      </c>
      <c r="B1921" s="298" t="s">
        <v>873</v>
      </c>
      <c r="C1921" s="298">
        <v>124195</v>
      </c>
      <c r="D1921" s="299" t="s">
        <v>3327</v>
      </c>
      <c r="E1921" s="299" t="s">
        <v>873</v>
      </c>
      <c r="F1921" s="298">
        <v>4</v>
      </c>
      <c r="G1921" s="300"/>
      <c r="H1921" s="300">
        <v>1</v>
      </c>
      <c r="I1921" s="300"/>
      <c r="J1921" s="302"/>
      <c r="K1921" s="302"/>
      <c r="L1921" s="302"/>
      <c r="M1921" s="306"/>
      <c r="N1921" s="302">
        <v>3128610.73</v>
      </c>
      <c r="O1921" s="298" t="s">
        <v>1901</v>
      </c>
      <c r="P1921" s="298">
        <v>3</v>
      </c>
      <c r="Q1921" s="310" t="s">
        <v>2378</v>
      </c>
      <c r="R1921" s="390">
        <v>1</v>
      </c>
      <c r="S1921" s="390">
        <v>1</v>
      </c>
      <c r="T1921" s="318" t="s">
        <v>3433</v>
      </c>
      <c r="U1921" s="335"/>
      <c r="V1921" s="336" t="s">
        <v>3447</v>
      </c>
      <c r="W1921" s="336" t="s">
        <v>3447</v>
      </c>
      <c r="X1921" s="318" t="s">
        <v>3435</v>
      </c>
      <c r="Y1921" s="318" t="s">
        <v>3436</v>
      </c>
      <c r="Z1921" s="318" t="s">
        <v>3437</v>
      </c>
      <c r="AA1921" s="318" t="s">
        <v>3438</v>
      </c>
      <c r="AB1921" s="318" t="s">
        <v>3439</v>
      </c>
      <c r="AC1921" s="292" t="s">
        <v>2073</v>
      </c>
      <c r="AD1921" s="337">
        <v>5180301.57</v>
      </c>
      <c r="AE1921" s="312">
        <f t="shared" si="308"/>
        <v>0</v>
      </c>
      <c r="AF1921" s="312">
        <f t="shared" si="309"/>
        <v>0</v>
      </c>
      <c r="AG1921" s="312">
        <f t="shared" si="310"/>
        <v>0</v>
      </c>
      <c r="AH1921" s="312">
        <f t="shared" si="311"/>
        <v>0</v>
      </c>
      <c r="AI1921" s="312">
        <f t="shared" si="312"/>
        <v>1</v>
      </c>
      <c r="AJ1921" s="312">
        <f t="shared" si="313"/>
        <v>0</v>
      </c>
      <c r="AK1921" s="312">
        <f t="shared" si="314"/>
        <v>0</v>
      </c>
      <c r="AL1921" s="312">
        <f t="shared" si="315"/>
        <v>0</v>
      </c>
      <c r="AM1921" s="312">
        <f t="shared" si="316"/>
        <v>0</v>
      </c>
      <c r="AN1921" s="312">
        <f t="shared" si="317"/>
        <v>1</v>
      </c>
      <c r="AP1921" s="413" t="s">
        <v>3548</v>
      </c>
    </row>
    <row r="1922" spans="1:42" ht="27" hidden="1" customHeight="1">
      <c r="A1922" s="298" t="s">
        <v>826</v>
      </c>
      <c r="B1922" s="298" t="s">
        <v>873</v>
      </c>
      <c r="C1922" s="298">
        <v>124196</v>
      </c>
      <c r="D1922" s="299" t="s">
        <v>3328</v>
      </c>
      <c r="E1922" s="299" t="s">
        <v>873</v>
      </c>
      <c r="F1922" s="298">
        <v>4</v>
      </c>
      <c r="G1922" s="300"/>
      <c r="H1922" s="300">
        <v>1</v>
      </c>
      <c r="I1922" s="300"/>
      <c r="J1922" s="302"/>
      <c r="K1922" s="302"/>
      <c r="L1922" s="302"/>
      <c r="M1922" s="306"/>
      <c r="N1922" s="302">
        <v>2124989.86</v>
      </c>
      <c r="O1922" s="298" t="s">
        <v>1901</v>
      </c>
      <c r="P1922" s="298">
        <v>3</v>
      </c>
      <c r="Q1922" s="310" t="s">
        <v>2378</v>
      </c>
      <c r="R1922" s="390">
        <v>1</v>
      </c>
      <c r="S1922" s="390">
        <v>1</v>
      </c>
      <c r="T1922" s="318" t="s">
        <v>3433</v>
      </c>
      <c r="U1922" s="335"/>
      <c r="V1922" s="336" t="s">
        <v>3447</v>
      </c>
      <c r="W1922" s="336" t="s">
        <v>3447</v>
      </c>
      <c r="X1922" s="318" t="s">
        <v>3435</v>
      </c>
      <c r="Y1922" s="318" t="s">
        <v>3436</v>
      </c>
      <c r="Z1922" s="318" t="s">
        <v>3437</v>
      </c>
      <c r="AA1922" s="318" t="s">
        <v>3438</v>
      </c>
      <c r="AB1922" s="318" t="s">
        <v>3439</v>
      </c>
      <c r="AC1922" s="292" t="s">
        <v>2073</v>
      </c>
      <c r="AD1922" s="337">
        <v>5180301.57</v>
      </c>
      <c r="AE1922" s="312">
        <f t="shared" si="308"/>
        <v>0</v>
      </c>
      <c r="AF1922" s="312">
        <f t="shared" si="309"/>
        <v>0</v>
      </c>
      <c r="AG1922" s="312">
        <f t="shared" si="310"/>
        <v>0</v>
      </c>
      <c r="AH1922" s="312">
        <f t="shared" si="311"/>
        <v>0</v>
      </c>
      <c r="AI1922" s="312">
        <f t="shared" si="312"/>
        <v>1</v>
      </c>
      <c r="AJ1922" s="312">
        <f t="shared" si="313"/>
        <v>0</v>
      </c>
      <c r="AK1922" s="312">
        <f t="shared" si="314"/>
        <v>0</v>
      </c>
      <c r="AL1922" s="312">
        <f t="shared" si="315"/>
        <v>0</v>
      </c>
      <c r="AM1922" s="312">
        <f t="shared" si="316"/>
        <v>0</v>
      </c>
      <c r="AN1922" s="312">
        <f t="shared" si="317"/>
        <v>1</v>
      </c>
      <c r="AP1922" s="413" t="s">
        <v>3548</v>
      </c>
    </row>
    <row r="1923" spans="1:42" ht="27" hidden="1" customHeight="1">
      <c r="A1923" s="298" t="s">
        <v>826</v>
      </c>
      <c r="B1923" s="298" t="s">
        <v>873</v>
      </c>
      <c r="C1923" s="298">
        <v>124197</v>
      </c>
      <c r="D1923" s="299" t="s">
        <v>3329</v>
      </c>
      <c r="E1923" s="299" t="s">
        <v>873</v>
      </c>
      <c r="F1923" s="298">
        <v>4</v>
      </c>
      <c r="G1923" s="300"/>
      <c r="H1923" s="300">
        <v>1</v>
      </c>
      <c r="I1923" s="300"/>
      <c r="J1923" s="302"/>
      <c r="K1923" s="302"/>
      <c r="L1923" s="302"/>
      <c r="M1923" s="306"/>
      <c r="N1923" s="302">
        <v>1628071.74</v>
      </c>
      <c r="O1923" s="298" t="s">
        <v>1901</v>
      </c>
      <c r="P1923" s="298">
        <v>3</v>
      </c>
      <c r="Q1923" s="310" t="s">
        <v>2378</v>
      </c>
      <c r="R1923" s="390">
        <v>0.87</v>
      </c>
      <c r="S1923" s="414">
        <v>1</v>
      </c>
      <c r="T1923" s="318" t="s">
        <v>3433</v>
      </c>
      <c r="U1923" s="335"/>
      <c r="V1923" s="336" t="s">
        <v>3443</v>
      </c>
      <c r="W1923" s="336" t="s">
        <v>3443</v>
      </c>
      <c r="X1923" s="318" t="s">
        <v>3435</v>
      </c>
      <c r="Y1923" s="318" t="s">
        <v>3436</v>
      </c>
      <c r="Z1923" s="318" t="s">
        <v>3437</v>
      </c>
      <c r="AA1923" s="318" t="s">
        <v>3438</v>
      </c>
      <c r="AB1923" s="318" t="s">
        <v>3439</v>
      </c>
      <c r="AC1923" s="292" t="s">
        <v>3442</v>
      </c>
      <c r="AD1923" s="337">
        <v>3552520.68</v>
      </c>
      <c r="AE1923" s="312">
        <f t="shared" si="308"/>
        <v>0</v>
      </c>
      <c r="AF1923" s="312">
        <f t="shared" si="309"/>
        <v>0</v>
      </c>
      <c r="AG1923" s="312">
        <f t="shared" si="310"/>
        <v>0</v>
      </c>
      <c r="AH1923" s="312">
        <f t="shared" si="311"/>
        <v>0</v>
      </c>
      <c r="AI1923" s="312">
        <f t="shared" si="312"/>
        <v>1</v>
      </c>
      <c r="AJ1923" s="312">
        <f t="shared" si="313"/>
        <v>0</v>
      </c>
      <c r="AK1923" s="312">
        <f t="shared" si="314"/>
        <v>0</v>
      </c>
      <c r="AL1923" s="312">
        <f t="shared" si="315"/>
        <v>0</v>
      </c>
      <c r="AM1923" s="312">
        <f t="shared" si="316"/>
        <v>0</v>
      </c>
      <c r="AN1923" s="312">
        <f t="shared" si="317"/>
        <v>1</v>
      </c>
      <c r="AP1923" s="413" t="s">
        <v>3548</v>
      </c>
    </row>
    <row r="1924" spans="1:42" ht="27" hidden="1" customHeight="1">
      <c r="A1924" s="298" t="s">
        <v>826</v>
      </c>
      <c r="B1924" s="298" t="s">
        <v>873</v>
      </c>
      <c r="C1924" s="298">
        <v>124202</v>
      </c>
      <c r="D1924" s="299" t="s">
        <v>3330</v>
      </c>
      <c r="E1924" s="299" t="s">
        <v>873</v>
      </c>
      <c r="F1924" s="298">
        <v>4</v>
      </c>
      <c r="G1924" s="300"/>
      <c r="H1924" s="300">
        <v>1</v>
      </c>
      <c r="I1924" s="300"/>
      <c r="J1924" s="302"/>
      <c r="K1924" s="302"/>
      <c r="L1924" s="302"/>
      <c r="M1924" s="306"/>
      <c r="N1924" s="302">
        <v>1293491.95</v>
      </c>
      <c r="O1924" s="298" t="s">
        <v>1901</v>
      </c>
      <c r="P1924" s="298">
        <v>3</v>
      </c>
      <c r="Q1924" s="310" t="s">
        <v>2378</v>
      </c>
      <c r="R1924" s="390">
        <v>0.67</v>
      </c>
      <c r="S1924" s="414">
        <v>1</v>
      </c>
      <c r="T1924" s="318" t="s">
        <v>3433</v>
      </c>
      <c r="U1924" s="335"/>
      <c r="V1924" s="336" t="s">
        <v>3434</v>
      </c>
      <c r="W1924" s="336" t="s">
        <v>3434</v>
      </c>
      <c r="X1924" s="318" t="s">
        <v>3435</v>
      </c>
      <c r="Y1924" s="318" t="s">
        <v>3436</v>
      </c>
      <c r="Z1924" s="318" t="s">
        <v>3437</v>
      </c>
      <c r="AA1924" s="318" t="s">
        <v>3438</v>
      </c>
      <c r="AB1924" s="318" t="s">
        <v>3439</v>
      </c>
      <c r="AC1924" s="292" t="s">
        <v>3440</v>
      </c>
      <c r="AD1924" s="337">
        <v>4495169.04</v>
      </c>
      <c r="AE1924" s="312">
        <f t="shared" si="308"/>
        <v>0</v>
      </c>
      <c r="AF1924" s="312">
        <f t="shared" si="309"/>
        <v>0</v>
      </c>
      <c r="AG1924" s="312">
        <f t="shared" si="310"/>
        <v>0</v>
      </c>
      <c r="AH1924" s="312">
        <f t="shared" si="311"/>
        <v>0</v>
      </c>
      <c r="AI1924" s="312">
        <f t="shared" si="312"/>
        <v>1</v>
      </c>
      <c r="AJ1924" s="312">
        <f t="shared" si="313"/>
        <v>0</v>
      </c>
      <c r="AK1924" s="312">
        <f t="shared" si="314"/>
        <v>0</v>
      </c>
      <c r="AL1924" s="312">
        <f t="shared" si="315"/>
        <v>0</v>
      </c>
      <c r="AM1924" s="312">
        <f t="shared" si="316"/>
        <v>0</v>
      </c>
      <c r="AN1924" s="312">
        <f t="shared" si="317"/>
        <v>1</v>
      </c>
      <c r="AP1924" s="413" t="s">
        <v>3548</v>
      </c>
    </row>
    <row r="1925" spans="1:42" ht="27" hidden="1" customHeight="1">
      <c r="A1925" s="298" t="s">
        <v>826</v>
      </c>
      <c r="B1925" s="298" t="s">
        <v>873</v>
      </c>
      <c r="C1925" s="298">
        <v>124207</v>
      </c>
      <c r="D1925" s="294" t="s">
        <v>3331</v>
      </c>
      <c r="E1925" s="299" t="s">
        <v>873</v>
      </c>
      <c r="F1925" s="298">
        <v>4</v>
      </c>
      <c r="G1925" s="300"/>
      <c r="H1925" s="300">
        <v>1</v>
      </c>
      <c r="I1925" s="300"/>
      <c r="J1925" s="302"/>
      <c r="K1925" s="302"/>
      <c r="L1925" s="302"/>
      <c r="M1925" s="306"/>
      <c r="N1925" s="302">
        <v>1480326.64</v>
      </c>
      <c r="O1925" s="298" t="s">
        <v>1901</v>
      </c>
      <c r="P1925" s="298">
        <v>3</v>
      </c>
      <c r="Q1925" s="310" t="s">
        <v>2378</v>
      </c>
      <c r="R1925" s="390">
        <v>0.67</v>
      </c>
      <c r="S1925" s="414">
        <v>1</v>
      </c>
      <c r="T1925" s="318" t="s">
        <v>3433</v>
      </c>
      <c r="U1925" s="335"/>
      <c r="V1925" s="336" t="s">
        <v>3444</v>
      </c>
      <c r="W1925" s="336" t="s">
        <v>3444</v>
      </c>
      <c r="X1925" s="318" t="s">
        <v>3435</v>
      </c>
      <c r="Y1925" s="318" t="s">
        <v>3436</v>
      </c>
      <c r="Z1925" s="318" t="s">
        <v>3437</v>
      </c>
      <c r="AA1925" s="318" t="s">
        <v>3438</v>
      </c>
      <c r="AB1925" s="318" t="s">
        <v>3439</v>
      </c>
      <c r="AC1925" s="292" t="s">
        <v>3445</v>
      </c>
      <c r="AD1925" s="337">
        <v>3602646.96</v>
      </c>
      <c r="AE1925" s="312">
        <f t="shared" si="308"/>
        <v>0</v>
      </c>
      <c r="AF1925" s="312">
        <f t="shared" si="309"/>
        <v>0</v>
      </c>
      <c r="AG1925" s="312">
        <f t="shared" si="310"/>
        <v>0</v>
      </c>
      <c r="AH1925" s="312">
        <f t="shared" si="311"/>
        <v>0</v>
      </c>
      <c r="AI1925" s="312">
        <f t="shared" si="312"/>
        <v>1</v>
      </c>
      <c r="AJ1925" s="312">
        <f t="shared" si="313"/>
        <v>0</v>
      </c>
      <c r="AK1925" s="312">
        <f t="shared" si="314"/>
        <v>0</v>
      </c>
      <c r="AL1925" s="312">
        <f t="shared" si="315"/>
        <v>0</v>
      </c>
      <c r="AM1925" s="312">
        <f t="shared" si="316"/>
        <v>0</v>
      </c>
      <c r="AN1925" s="312">
        <f t="shared" si="317"/>
        <v>1</v>
      </c>
      <c r="AP1925" s="413" t="s">
        <v>3548</v>
      </c>
    </row>
    <row r="1926" spans="1:42" ht="15.75" hidden="1">
      <c r="A1926" s="293" t="s">
        <v>526</v>
      </c>
      <c r="B1926" s="293" t="s">
        <v>2944</v>
      </c>
      <c r="C1926" s="293">
        <v>304171</v>
      </c>
      <c r="D1926" s="294" t="s">
        <v>3332</v>
      </c>
      <c r="E1926" s="294" t="s">
        <v>2946</v>
      </c>
      <c r="F1926" s="293">
        <v>2</v>
      </c>
      <c r="G1926" s="295"/>
      <c r="H1926" s="295">
        <v>1</v>
      </c>
      <c r="I1926" s="295"/>
      <c r="J1926" s="297"/>
      <c r="K1926" s="297"/>
      <c r="L1926" s="297"/>
      <c r="M1926" s="306"/>
      <c r="N1926" s="297">
        <v>3504891.44</v>
      </c>
      <c r="O1926" s="298" t="s">
        <v>1901</v>
      </c>
      <c r="P1926" s="298">
        <v>3</v>
      </c>
      <c r="Q1926" s="310" t="s">
        <v>2204</v>
      </c>
      <c r="R1926" s="350">
        <v>0.2</v>
      </c>
      <c r="S1926" s="347">
        <v>0.75</v>
      </c>
      <c r="T1926" s="311"/>
      <c r="U1926" s="311"/>
      <c r="V1926" s="311"/>
      <c r="W1926" s="311"/>
      <c r="X1926" s="311"/>
      <c r="Y1926" s="311"/>
      <c r="Z1926" s="311"/>
      <c r="AA1926" s="311"/>
      <c r="AB1926" s="311"/>
      <c r="AC1926" s="311"/>
      <c r="AD1926" s="311"/>
      <c r="AE1926" s="312">
        <f t="shared" si="308"/>
        <v>0</v>
      </c>
      <c r="AF1926" s="312">
        <f t="shared" si="309"/>
        <v>0</v>
      </c>
      <c r="AG1926" s="312">
        <f t="shared" si="310"/>
        <v>0</v>
      </c>
      <c r="AH1926" s="312">
        <f t="shared" si="311"/>
        <v>1</v>
      </c>
      <c r="AI1926" s="312">
        <f t="shared" si="312"/>
        <v>0</v>
      </c>
      <c r="AJ1926" s="312">
        <f t="shared" si="313"/>
        <v>0</v>
      </c>
      <c r="AK1926" s="312">
        <f t="shared" si="314"/>
        <v>0</v>
      </c>
      <c r="AL1926" s="312">
        <f t="shared" si="315"/>
        <v>0</v>
      </c>
      <c r="AM1926" s="312">
        <f t="shared" si="316"/>
        <v>1</v>
      </c>
      <c r="AN1926" s="312">
        <f t="shared" si="317"/>
        <v>0</v>
      </c>
      <c r="AP1926" s="318" t="s">
        <v>3548</v>
      </c>
    </row>
    <row r="1927" spans="1:42" ht="15.75" hidden="1">
      <c r="A1927" s="293" t="s">
        <v>598</v>
      </c>
      <c r="B1927" s="293" t="s">
        <v>631</v>
      </c>
      <c r="C1927" s="293">
        <v>304252</v>
      </c>
      <c r="D1927" s="294" t="s">
        <v>3333</v>
      </c>
      <c r="E1927" s="294" t="s">
        <v>633</v>
      </c>
      <c r="F1927" s="293">
        <v>1</v>
      </c>
      <c r="G1927" s="295"/>
      <c r="H1927" s="295">
        <v>1</v>
      </c>
      <c r="I1927" s="295"/>
      <c r="J1927" s="297"/>
      <c r="K1927" s="297"/>
      <c r="L1927" s="297"/>
      <c r="M1927" s="306"/>
      <c r="N1927" s="297">
        <v>4621351.67</v>
      </c>
      <c r="O1927" s="298" t="s">
        <v>1901</v>
      </c>
      <c r="P1927" s="298">
        <v>3</v>
      </c>
      <c r="Q1927" s="310" t="s">
        <v>2378</v>
      </c>
      <c r="R1927" s="350">
        <v>0.98</v>
      </c>
      <c r="S1927" s="347">
        <v>1</v>
      </c>
      <c r="T1927" s="311"/>
      <c r="U1927" s="311"/>
      <c r="V1927" s="311"/>
      <c r="W1927" s="311"/>
      <c r="X1927" s="311"/>
      <c r="Y1927" s="311"/>
      <c r="Z1927" s="311"/>
      <c r="AA1927" s="311"/>
      <c r="AB1927" s="311"/>
      <c r="AC1927" s="311"/>
      <c r="AD1927" s="311"/>
      <c r="AE1927" s="312">
        <f t="shared" si="308"/>
        <v>0</v>
      </c>
      <c r="AF1927" s="312">
        <f t="shared" si="309"/>
        <v>0</v>
      </c>
      <c r="AG1927" s="312">
        <f t="shared" si="310"/>
        <v>0</v>
      </c>
      <c r="AH1927" s="312">
        <f t="shared" si="311"/>
        <v>0</v>
      </c>
      <c r="AI1927" s="312">
        <f t="shared" si="312"/>
        <v>1</v>
      </c>
      <c r="AJ1927" s="312">
        <f t="shared" si="313"/>
        <v>0</v>
      </c>
      <c r="AK1927" s="312">
        <f t="shared" si="314"/>
        <v>0</v>
      </c>
      <c r="AL1927" s="312">
        <f t="shared" si="315"/>
        <v>0</v>
      </c>
      <c r="AM1927" s="312">
        <f t="shared" si="316"/>
        <v>0</v>
      </c>
      <c r="AN1927" s="312">
        <f t="shared" si="317"/>
        <v>1</v>
      </c>
      <c r="AP1927" s="359" t="s">
        <v>3548</v>
      </c>
    </row>
    <row r="1928" spans="1:42" ht="15.75" hidden="1">
      <c r="A1928" s="293" t="s">
        <v>1875</v>
      </c>
      <c r="B1928" s="307" t="s">
        <v>1877</v>
      </c>
      <c r="C1928" s="293">
        <v>136540</v>
      </c>
      <c r="D1928" s="294" t="s">
        <v>3334</v>
      </c>
      <c r="E1928" s="294" t="s">
        <v>3335</v>
      </c>
      <c r="F1928" s="308">
        <v>2</v>
      </c>
      <c r="G1928" s="295"/>
      <c r="H1928" s="307">
        <v>1</v>
      </c>
      <c r="I1928" s="309"/>
      <c r="J1928" s="309"/>
      <c r="K1928" s="297"/>
      <c r="L1928" s="297"/>
      <c r="M1928" s="295"/>
      <c r="N1928" s="297">
        <v>1744063.97</v>
      </c>
      <c r="O1928" s="298" t="s">
        <v>1901</v>
      </c>
      <c r="P1928" s="298">
        <v>4</v>
      </c>
      <c r="Q1928" s="310" t="s">
        <v>2378</v>
      </c>
      <c r="R1928" s="355">
        <v>0.3</v>
      </c>
      <c r="S1928" s="347">
        <v>1</v>
      </c>
      <c r="T1928" s="311"/>
      <c r="U1928" s="311"/>
      <c r="V1928" s="311"/>
      <c r="W1928" s="311"/>
      <c r="X1928" s="311"/>
      <c r="Y1928" s="311"/>
      <c r="Z1928" s="311"/>
      <c r="AA1928" s="311"/>
      <c r="AB1928" s="311"/>
      <c r="AC1928" s="311"/>
      <c r="AD1928" s="311"/>
      <c r="AE1928" s="312">
        <f t="shared" si="308"/>
        <v>0</v>
      </c>
      <c r="AF1928" s="312">
        <f t="shared" si="309"/>
        <v>0</v>
      </c>
      <c r="AG1928" s="312">
        <f t="shared" si="310"/>
        <v>0</v>
      </c>
      <c r="AH1928" s="312">
        <f t="shared" si="311"/>
        <v>0</v>
      </c>
      <c r="AI1928" s="312">
        <f t="shared" si="312"/>
        <v>1</v>
      </c>
      <c r="AJ1928" s="312">
        <f t="shared" si="313"/>
        <v>0</v>
      </c>
      <c r="AK1928" s="312">
        <f t="shared" si="314"/>
        <v>0</v>
      </c>
      <c r="AL1928" s="312">
        <f t="shared" si="315"/>
        <v>0</v>
      </c>
      <c r="AM1928" s="312">
        <f t="shared" si="316"/>
        <v>0</v>
      </c>
      <c r="AN1928" s="312">
        <f t="shared" si="317"/>
        <v>1</v>
      </c>
      <c r="AP1928" s="318" t="s">
        <v>3548</v>
      </c>
    </row>
    <row r="1929" spans="1:42" ht="15.75" hidden="1">
      <c r="A1929" s="293" t="s">
        <v>598</v>
      </c>
      <c r="B1929" s="307" t="s">
        <v>2952</v>
      </c>
      <c r="C1929" s="293">
        <v>129557</v>
      </c>
      <c r="D1929" s="294" t="s">
        <v>3336</v>
      </c>
      <c r="E1929" s="294" t="s">
        <v>2954</v>
      </c>
      <c r="F1929" s="308">
        <v>1</v>
      </c>
      <c r="G1929" s="295"/>
      <c r="H1929" s="307">
        <v>1</v>
      </c>
      <c r="I1929" s="309"/>
      <c r="J1929" s="309"/>
      <c r="K1929" s="297"/>
      <c r="L1929" s="297"/>
      <c r="M1929" s="295"/>
      <c r="N1929" s="297">
        <v>6321696.54</v>
      </c>
      <c r="O1929" s="298" t="s">
        <v>1901</v>
      </c>
      <c r="P1929" s="298">
        <v>4</v>
      </c>
      <c r="Q1929" s="310" t="s">
        <v>2378</v>
      </c>
      <c r="R1929" s="347">
        <v>1</v>
      </c>
      <c r="S1929" s="347">
        <v>1</v>
      </c>
      <c r="T1929" s="311"/>
      <c r="U1929" s="311"/>
      <c r="V1929" s="311"/>
      <c r="W1929" s="311"/>
      <c r="X1929" s="311"/>
      <c r="Y1929" s="311"/>
      <c r="Z1929" s="311"/>
      <c r="AA1929" s="311"/>
      <c r="AB1929" s="311"/>
      <c r="AC1929" s="311"/>
      <c r="AD1929" s="311"/>
      <c r="AE1929" s="312">
        <f t="shared" si="308"/>
        <v>0</v>
      </c>
      <c r="AF1929" s="312">
        <f t="shared" si="309"/>
        <v>0</v>
      </c>
      <c r="AG1929" s="312">
        <f t="shared" si="310"/>
        <v>0</v>
      </c>
      <c r="AH1929" s="312">
        <f t="shared" si="311"/>
        <v>0</v>
      </c>
      <c r="AI1929" s="312">
        <f t="shared" si="312"/>
        <v>1</v>
      </c>
      <c r="AJ1929" s="312">
        <f t="shared" si="313"/>
        <v>0</v>
      </c>
      <c r="AK1929" s="312">
        <f t="shared" si="314"/>
        <v>0</v>
      </c>
      <c r="AL1929" s="312">
        <f t="shared" si="315"/>
        <v>0</v>
      </c>
      <c r="AM1929" s="312">
        <f t="shared" si="316"/>
        <v>0</v>
      </c>
      <c r="AN1929" s="312">
        <f t="shared" si="317"/>
        <v>1</v>
      </c>
      <c r="AP1929" s="359" t="s">
        <v>3548</v>
      </c>
    </row>
    <row r="1930" spans="1:42" ht="15.75" hidden="1">
      <c r="A1930" s="293" t="s">
        <v>598</v>
      </c>
      <c r="B1930" s="307" t="s">
        <v>2952</v>
      </c>
      <c r="C1930" s="293">
        <v>129711</v>
      </c>
      <c r="D1930" s="294" t="s">
        <v>3337</v>
      </c>
      <c r="E1930" s="294" t="s">
        <v>2954</v>
      </c>
      <c r="F1930" s="308">
        <v>1</v>
      </c>
      <c r="G1930" s="295"/>
      <c r="H1930" s="307">
        <v>1</v>
      </c>
      <c r="I1930" s="309"/>
      <c r="J1930" s="309"/>
      <c r="K1930" s="297"/>
      <c r="L1930" s="297"/>
      <c r="M1930" s="295"/>
      <c r="N1930" s="297">
        <v>3755429.04</v>
      </c>
      <c r="O1930" s="298" t="s">
        <v>1901</v>
      </c>
      <c r="P1930" s="298">
        <v>4</v>
      </c>
      <c r="Q1930" s="310" t="s">
        <v>2378</v>
      </c>
      <c r="R1930" s="347">
        <v>1</v>
      </c>
      <c r="S1930" s="347">
        <v>1</v>
      </c>
      <c r="T1930" s="311"/>
      <c r="U1930" s="311"/>
      <c r="V1930" s="311"/>
      <c r="W1930" s="311"/>
      <c r="X1930" s="311"/>
      <c r="Y1930" s="311"/>
      <c r="Z1930" s="311"/>
      <c r="AA1930" s="311"/>
      <c r="AB1930" s="311"/>
      <c r="AC1930" s="311"/>
      <c r="AD1930" s="311"/>
      <c r="AE1930" s="312">
        <f t="shared" si="308"/>
        <v>0</v>
      </c>
      <c r="AF1930" s="312">
        <f t="shared" si="309"/>
        <v>0</v>
      </c>
      <c r="AG1930" s="312">
        <f t="shared" si="310"/>
        <v>0</v>
      </c>
      <c r="AH1930" s="312">
        <f t="shared" si="311"/>
        <v>0</v>
      </c>
      <c r="AI1930" s="312">
        <f t="shared" si="312"/>
        <v>1</v>
      </c>
      <c r="AJ1930" s="312">
        <f t="shared" si="313"/>
        <v>0</v>
      </c>
      <c r="AK1930" s="312">
        <f t="shared" si="314"/>
        <v>0</v>
      </c>
      <c r="AL1930" s="312">
        <f t="shared" si="315"/>
        <v>0</v>
      </c>
      <c r="AM1930" s="312">
        <f t="shared" si="316"/>
        <v>0</v>
      </c>
      <c r="AN1930" s="312">
        <f t="shared" si="317"/>
        <v>1</v>
      </c>
      <c r="AP1930" s="359" t="s">
        <v>3548</v>
      </c>
    </row>
    <row r="1931" spans="1:42" ht="15.75" hidden="1">
      <c r="A1931" s="293" t="s">
        <v>598</v>
      </c>
      <c r="B1931" s="307" t="s">
        <v>2952</v>
      </c>
      <c r="C1931" s="293">
        <v>129554</v>
      </c>
      <c r="D1931" s="294" t="s">
        <v>3338</v>
      </c>
      <c r="E1931" s="294" t="s">
        <v>2954</v>
      </c>
      <c r="F1931" s="308">
        <v>1</v>
      </c>
      <c r="G1931" s="295"/>
      <c r="H1931" s="307">
        <v>1</v>
      </c>
      <c r="I1931" s="309"/>
      <c r="J1931" s="309"/>
      <c r="K1931" s="297"/>
      <c r="L1931" s="297"/>
      <c r="M1931" s="295"/>
      <c r="N1931" s="297">
        <v>3370166.21</v>
      </c>
      <c r="O1931" s="298" t="s">
        <v>1901</v>
      </c>
      <c r="P1931" s="298">
        <v>4</v>
      </c>
      <c r="Q1931" s="310" t="s">
        <v>2378</v>
      </c>
      <c r="R1931" s="347">
        <v>1</v>
      </c>
      <c r="S1931" s="347">
        <v>1</v>
      </c>
      <c r="T1931" s="311"/>
      <c r="U1931" s="311"/>
      <c r="V1931" s="311"/>
      <c r="W1931" s="311"/>
      <c r="X1931" s="311"/>
      <c r="Y1931" s="311"/>
      <c r="Z1931" s="311"/>
      <c r="AA1931" s="311"/>
      <c r="AB1931" s="311"/>
      <c r="AC1931" s="311"/>
      <c r="AD1931" s="311"/>
      <c r="AE1931" s="312">
        <f t="shared" si="308"/>
        <v>0</v>
      </c>
      <c r="AF1931" s="312">
        <f t="shared" si="309"/>
        <v>0</v>
      </c>
      <c r="AG1931" s="312">
        <f t="shared" si="310"/>
        <v>0</v>
      </c>
      <c r="AH1931" s="312">
        <f t="shared" si="311"/>
        <v>0</v>
      </c>
      <c r="AI1931" s="312">
        <f t="shared" si="312"/>
        <v>1</v>
      </c>
      <c r="AJ1931" s="312">
        <f t="shared" si="313"/>
        <v>0</v>
      </c>
      <c r="AK1931" s="312">
        <f t="shared" si="314"/>
        <v>0</v>
      </c>
      <c r="AL1931" s="312">
        <f t="shared" si="315"/>
        <v>0</v>
      </c>
      <c r="AM1931" s="312">
        <f t="shared" si="316"/>
        <v>0</v>
      </c>
      <c r="AN1931" s="312">
        <f t="shared" si="317"/>
        <v>1</v>
      </c>
      <c r="AP1931" s="359" t="s">
        <v>3548</v>
      </c>
    </row>
    <row r="1932" spans="1:42" ht="15.75" hidden="1">
      <c r="A1932" s="293" t="s">
        <v>598</v>
      </c>
      <c r="B1932" s="307" t="s">
        <v>2952</v>
      </c>
      <c r="C1932" s="293">
        <v>129531</v>
      </c>
      <c r="D1932" s="294" t="s">
        <v>3339</v>
      </c>
      <c r="E1932" s="294" t="s">
        <v>2954</v>
      </c>
      <c r="F1932" s="308">
        <v>3</v>
      </c>
      <c r="G1932" s="295"/>
      <c r="H1932" s="307">
        <v>1</v>
      </c>
      <c r="I1932" s="309"/>
      <c r="J1932" s="309"/>
      <c r="K1932" s="297"/>
      <c r="L1932" s="297"/>
      <c r="M1932" s="295"/>
      <c r="N1932" s="297">
        <v>4522920.58</v>
      </c>
      <c r="O1932" s="298" t="s">
        <v>1901</v>
      </c>
      <c r="P1932" s="298">
        <v>4</v>
      </c>
      <c r="Q1932" s="310" t="s">
        <v>2378</v>
      </c>
      <c r="R1932" s="347">
        <v>1</v>
      </c>
      <c r="S1932" s="347">
        <v>1</v>
      </c>
      <c r="T1932" s="311"/>
      <c r="U1932" s="311"/>
      <c r="V1932" s="311"/>
      <c r="W1932" s="311"/>
      <c r="X1932" s="311"/>
      <c r="Y1932" s="311"/>
      <c r="Z1932" s="311"/>
      <c r="AA1932" s="311"/>
      <c r="AB1932" s="311"/>
      <c r="AC1932" s="311"/>
      <c r="AD1932" s="311"/>
      <c r="AE1932" s="312">
        <f t="shared" si="308"/>
        <v>0</v>
      </c>
      <c r="AF1932" s="312">
        <f t="shared" si="309"/>
        <v>0</v>
      </c>
      <c r="AG1932" s="312">
        <f t="shared" si="310"/>
        <v>0</v>
      </c>
      <c r="AH1932" s="312">
        <f t="shared" si="311"/>
        <v>0</v>
      </c>
      <c r="AI1932" s="312">
        <f t="shared" si="312"/>
        <v>1</v>
      </c>
      <c r="AJ1932" s="312">
        <f t="shared" si="313"/>
        <v>0</v>
      </c>
      <c r="AK1932" s="312">
        <f t="shared" si="314"/>
        <v>0</v>
      </c>
      <c r="AL1932" s="312">
        <f t="shared" si="315"/>
        <v>0</v>
      </c>
      <c r="AM1932" s="312">
        <f t="shared" si="316"/>
        <v>0</v>
      </c>
      <c r="AN1932" s="312">
        <f t="shared" si="317"/>
        <v>1</v>
      </c>
      <c r="AP1932" s="359" t="s">
        <v>3548</v>
      </c>
    </row>
    <row r="1933" spans="1:42" ht="15.75" hidden="1">
      <c r="A1933" s="293" t="s">
        <v>598</v>
      </c>
      <c r="B1933" s="307" t="s">
        <v>2952</v>
      </c>
      <c r="C1933" s="293">
        <v>304354</v>
      </c>
      <c r="D1933" s="294" t="s">
        <v>3340</v>
      </c>
      <c r="E1933" s="294" t="s">
        <v>2954</v>
      </c>
      <c r="F1933" s="308">
        <v>3</v>
      </c>
      <c r="G1933" s="295"/>
      <c r="H1933" s="307">
        <v>1</v>
      </c>
      <c r="I1933" s="309"/>
      <c r="J1933" s="309"/>
      <c r="K1933" s="297"/>
      <c r="L1933" s="297"/>
      <c r="M1933" s="295"/>
      <c r="N1933" s="297">
        <v>2924771.08</v>
      </c>
      <c r="O1933" s="298" t="s">
        <v>1901</v>
      </c>
      <c r="P1933" s="298">
        <v>4</v>
      </c>
      <c r="Q1933" s="310" t="s">
        <v>2378</v>
      </c>
      <c r="R1933" s="347">
        <v>1</v>
      </c>
      <c r="S1933" s="347">
        <v>1</v>
      </c>
      <c r="T1933" s="311"/>
      <c r="U1933" s="311"/>
      <c r="V1933" s="311"/>
      <c r="W1933" s="311"/>
      <c r="X1933" s="311"/>
      <c r="Y1933" s="311"/>
      <c r="Z1933" s="311"/>
      <c r="AA1933" s="311"/>
      <c r="AB1933" s="311"/>
      <c r="AC1933" s="311"/>
      <c r="AD1933" s="311"/>
      <c r="AE1933" s="312">
        <f t="shared" si="308"/>
        <v>0</v>
      </c>
      <c r="AF1933" s="312">
        <f t="shared" si="309"/>
        <v>0</v>
      </c>
      <c r="AG1933" s="312">
        <f t="shared" si="310"/>
        <v>0</v>
      </c>
      <c r="AH1933" s="312">
        <f t="shared" si="311"/>
        <v>0</v>
      </c>
      <c r="AI1933" s="312">
        <f t="shared" si="312"/>
        <v>1</v>
      </c>
      <c r="AJ1933" s="312">
        <f t="shared" si="313"/>
        <v>0</v>
      </c>
      <c r="AK1933" s="312">
        <f t="shared" si="314"/>
        <v>0</v>
      </c>
      <c r="AL1933" s="312">
        <f t="shared" si="315"/>
        <v>0</v>
      </c>
      <c r="AM1933" s="312">
        <f t="shared" si="316"/>
        <v>0</v>
      </c>
      <c r="AN1933" s="312">
        <f t="shared" si="317"/>
        <v>1</v>
      </c>
      <c r="AP1933" s="359" t="s">
        <v>3548</v>
      </c>
    </row>
    <row r="1934" spans="1:42" ht="15.75" hidden="1">
      <c r="A1934" s="293" t="s">
        <v>598</v>
      </c>
      <c r="B1934" s="307" t="s">
        <v>2952</v>
      </c>
      <c r="C1934" s="293">
        <v>129715</v>
      </c>
      <c r="D1934" s="294" t="s">
        <v>3341</v>
      </c>
      <c r="E1934" s="294" t="s">
        <v>2954</v>
      </c>
      <c r="F1934" s="308">
        <v>1</v>
      </c>
      <c r="G1934" s="295"/>
      <c r="H1934" s="307">
        <v>1</v>
      </c>
      <c r="I1934" s="309"/>
      <c r="J1934" s="309"/>
      <c r="K1934" s="297"/>
      <c r="L1934" s="297"/>
      <c r="M1934" s="295"/>
      <c r="N1934" s="297">
        <v>2693686.59</v>
      </c>
      <c r="O1934" s="298" t="s">
        <v>1901</v>
      </c>
      <c r="P1934" s="298">
        <v>4</v>
      </c>
      <c r="Q1934" s="310" t="s">
        <v>2378</v>
      </c>
      <c r="R1934" s="347">
        <v>1</v>
      </c>
      <c r="S1934" s="347">
        <v>1</v>
      </c>
      <c r="T1934" s="311"/>
      <c r="U1934" s="311"/>
      <c r="V1934" s="311"/>
      <c r="W1934" s="311"/>
      <c r="X1934" s="311"/>
      <c r="Y1934" s="311"/>
      <c r="Z1934" s="311"/>
      <c r="AA1934" s="311"/>
      <c r="AB1934" s="311"/>
      <c r="AC1934" s="311"/>
      <c r="AD1934" s="311"/>
      <c r="AE1934" s="312">
        <f t="shared" si="308"/>
        <v>0</v>
      </c>
      <c r="AF1934" s="312">
        <f t="shared" si="309"/>
        <v>0</v>
      </c>
      <c r="AG1934" s="312">
        <f t="shared" si="310"/>
        <v>0</v>
      </c>
      <c r="AH1934" s="312">
        <f t="shared" si="311"/>
        <v>0</v>
      </c>
      <c r="AI1934" s="312">
        <f t="shared" si="312"/>
        <v>1</v>
      </c>
      <c r="AJ1934" s="312">
        <f t="shared" si="313"/>
        <v>0</v>
      </c>
      <c r="AK1934" s="312">
        <f t="shared" si="314"/>
        <v>0</v>
      </c>
      <c r="AL1934" s="312">
        <f t="shared" si="315"/>
        <v>0</v>
      </c>
      <c r="AM1934" s="312">
        <f t="shared" si="316"/>
        <v>0</v>
      </c>
      <c r="AN1934" s="312">
        <f t="shared" si="317"/>
        <v>1</v>
      </c>
      <c r="AP1934" s="359" t="s">
        <v>3548</v>
      </c>
    </row>
    <row r="1935" spans="1:42" ht="15.75" hidden="1">
      <c r="A1935" s="293" t="s">
        <v>598</v>
      </c>
      <c r="B1935" s="307" t="s">
        <v>2952</v>
      </c>
      <c r="C1935" s="293">
        <v>129716</v>
      </c>
      <c r="D1935" s="294" t="s">
        <v>3342</v>
      </c>
      <c r="E1935" s="294" t="s">
        <v>2954</v>
      </c>
      <c r="F1935" s="308">
        <v>1</v>
      </c>
      <c r="G1935" s="295"/>
      <c r="H1935" s="307">
        <v>1</v>
      </c>
      <c r="I1935" s="309"/>
      <c r="J1935" s="309"/>
      <c r="K1935" s="297"/>
      <c r="L1935" s="297"/>
      <c r="M1935" s="295"/>
      <c r="N1935" s="297">
        <v>1880086.11</v>
      </c>
      <c r="O1935" s="298" t="s">
        <v>1901</v>
      </c>
      <c r="P1935" s="298">
        <v>4</v>
      </c>
      <c r="Q1935" s="310" t="s">
        <v>2378</v>
      </c>
      <c r="R1935" s="347">
        <v>1</v>
      </c>
      <c r="S1935" s="347">
        <v>1</v>
      </c>
      <c r="T1935" s="311"/>
      <c r="U1935" s="311"/>
      <c r="V1935" s="311"/>
      <c r="W1935" s="311"/>
      <c r="X1935" s="311"/>
      <c r="Y1935" s="311"/>
      <c r="Z1935" s="311"/>
      <c r="AA1935" s="311"/>
      <c r="AB1935" s="311"/>
      <c r="AC1935" s="311"/>
      <c r="AD1935" s="311"/>
      <c r="AE1935" s="312">
        <f t="shared" si="308"/>
        <v>0</v>
      </c>
      <c r="AF1935" s="312">
        <f t="shared" si="309"/>
        <v>0</v>
      </c>
      <c r="AG1935" s="312">
        <f t="shared" si="310"/>
        <v>0</v>
      </c>
      <c r="AH1935" s="312">
        <f t="shared" si="311"/>
        <v>0</v>
      </c>
      <c r="AI1935" s="312">
        <f t="shared" si="312"/>
        <v>1</v>
      </c>
      <c r="AJ1935" s="312">
        <f t="shared" si="313"/>
        <v>0</v>
      </c>
      <c r="AK1935" s="312">
        <f t="shared" si="314"/>
        <v>0</v>
      </c>
      <c r="AL1935" s="312">
        <f t="shared" si="315"/>
        <v>0</v>
      </c>
      <c r="AM1935" s="312">
        <f t="shared" si="316"/>
        <v>0</v>
      </c>
      <c r="AN1935" s="312">
        <f t="shared" si="317"/>
        <v>1</v>
      </c>
      <c r="AP1935" s="359" t="s">
        <v>3548</v>
      </c>
    </row>
    <row r="1936" spans="1:42" ht="15.75" hidden="1">
      <c r="A1936" s="293" t="s">
        <v>598</v>
      </c>
      <c r="B1936" s="307" t="s">
        <v>2952</v>
      </c>
      <c r="C1936" s="293">
        <v>316202</v>
      </c>
      <c r="D1936" s="294" t="s">
        <v>2957</v>
      </c>
      <c r="E1936" s="294" t="s">
        <v>2954</v>
      </c>
      <c r="F1936" s="308">
        <v>1</v>
      </c>
      <c r="G1936" s="295"/>
      <c r="H1936" s="307">
        <v>1</v>
      </c>
      <c r="I1936" s="309"/>
      <c r="J1936" s="309"/>
      <c r="K1936" s="297"/>
      <c r="L1936" s="297"/>
      <c r="M1936" s="295"/>
      <c r="N1936" s="297">
        <v>2342306.5499999998</v>
      </c>
      <c r="O1936" s="298" t="s">
        <v>1901</v>
      </c>
      <c r="P1936" s="298">
        <v>4</v>
      </c>
      <c r="Q1936" s="310" t="s">
        <v>2378</v>
      </c>
      <c r="R1936" s="347">
        <v>1</v>
      </c>
      <c r="S1936" s="347">
        <v>1</v>
      </c>
      <c r="T1936" s="311"/>
      <c r="U1936" s="311"/>
      <c r="V1936" s="311"/>
      <c r="W1936" s="311"/>
      <c r="X1936" s="311"/>
      <c r="Y1936" s="311"/>
      <c r="Z1936" s="311"/>
      <c r="AA1936" s="311"/>
      <c r="AB1936" s="311"/>
      <c r="AC1936" s="311"/>
      <c r="AD1936" s="311"/>
      <c r="AE1936" s="312">
        <f t="shared" si="308"/>
        <v>0</v>
      </c>
      <c r="AF1936" s="312">
        <f t="shared" si="309"/>
        <v>0</v>
      </c>
      <c r="AG1936" s="312">
        <f t="shared" si="310"/>
        <v>0</v>
      </c>
      <c r="AH1936" s="312">
        <f t="shared" si="311"/>
        <v>0</v>
      </c>
      <c r="AI1936" s="312">
        <f t="shared" si="312"/>
        <v>1</v>
      </c>
      <c r="AJ1936" s="312">
        <f t="shared" si="313"/>
        <v>0</v>
      </c>
      <c r="AK1936" s="312">
        <f t="shared" si="314"/>
        <v>0</v>
      </c>
      <c r="AL1936" s="312">
        <f t="shared" si="315"/>
        <v>0</v>
      </c>
      <c r="AM1936" s="312">
        <f t="shared" si="316"/>
        <v>0</v>
      </c>
      <c r="AN1936" s="312">
        <f t="shared" si="317"/>
        <v>1</v>
      </c>
      <c r="AP1936" s="359" t="s">
        <v>3548</v>
      </c>
    </row>
    <row r="1937" spans="1:42" ht="15.75" hidden="1">
      <c r="A1937" s="293" t="s">
        <v>598</v>
      </c>
      <c r="B1937" s="307" t="s">
        <v>2952</v>
      </c>
      <c r="C1937" s="293">
        <v>304356</v>
      </c>
      <c r="D1937" s="294" t="s">
        <v>3343</v>
      </c>
      <c r="E1937" s="294" t="s">
        <v>2954</v>
      </c>
      <c r="F1937" s="308">
        <v>3</v>
      </c>
      <c r="G1937" s="295"/>
      <c r="H1937" s="307">
        <v>1</v>
      </c>
      <c r="I1937" s="309"/>
      <c r="J1937" s="309"/>
      <c r="K1937" s="297"/>
      <c r="L1937" s="297"/>
      <c r="M1937" s="295"/>
      <c r="N1937" s="297">
        <v>3392495.11</v>
      </c>
      <c r="O1937" s="298" t="s">
        <v>1901</v>
      </c>
      <c r="P1937" s="298">
        <v>4</v>
      </c>
      <c r="Q1937" s="310" t="s">
        <v>2378</v>
      </c>
      <c r="R1937" s="347">
        <v>1</v>
      </c>
      <c r="S1937" s="347">
        <v>1</v>
      </c>
      <c r="T1937" s="311"/>
      <c r="U1937" s="311"/>
      <c r="V1937" s="311"/>
      <c r="W1937" s="311"/>
      <c r="X1937" s="311"/>
      <c r="Y1937" s="311"/>
      <c r="Z1937" s="311"/>
      <c r="AA1937" s="311"/>
      <c r="AB1937" s="311"/>
      <c r="AC1937" s="311"/>
      <c r="AD1937" s="311"/>
      <c r="AE1937" s="312">
        <f t="shared" si="308"/>
        <v>0</v>
      </c>
      <c r="AF1937" s="312">
        <f t="shared" si="309"/>
        <v>0</v>
      </c>
      <c r="AG1937" s="312">
        <f t="shared" si="310"/>
        <v>0</v>
      </c>
      <c r="AH1937" s="312">
        <f t="shared" si="311"/>
        <v>0</v>
      </c>
      <c r="AI1937" s="312">
        <f t="shared" si="312"/>
        <v>1</v>
      </c>
      <c r="AJ1937" s="312">
        <f t="shared" si="313"/>
        <v>0</v>
      </c>
      <c r="AK1937" s="312">
        <f t="shared" si="314"/>
        <v>0</v>
      </c>
      <c r="AL1937" s="312">
        <f t="shared" si="315"/>
        <v>0</v>
      </c>
      <c r="AM1937" s="312">
        <f t="shared" si="316"/>
        <v>0</v>
      </c>
      <c r="AN1937" s="312">
        <f t="shared" si="317"/>
        <v>1</v>
      </c>
      <c r="AP1937" s="359" t="s">
        <v>3548</v>
      </c>
    </row>
    <row r="1938" spans="1:42" ht="15.75" hidden="1">
      <c r="A1938" s="293" t="s">
        <v>598</v>
      </c>
      <c r="B1938" s="307" t="s">
        <v>2952</v>
      </c>
      <c r="C1938" s="293">
        <v>304359</v>
      </c>
      <c r="D1938" s="294" t="s">
        <v>3344</v>
      </c>
      <c r="E1938" s="294" t="s">
        <v>2954</v>
      </c>
      <c r="F1938" s="308">
        <v>1</v>
      </c>
      <c r="G1938" s="295"/>
      <c r="H1938" s="307">
        <v>1</v>
      </c>
      <c r="I1938" s="309"/>
      <c r="J1938" s="309"/>
      <c r="K1938" s="297"/>
      <c r="L1938" s="297"/>
      <c r="M1938" s="295"/>
      <c r="N1938" s="297">
        <v>3012928.03</v>
      </c>
      <c r="O1938" s="298" t="s">
        <v>1901</v>
      </c>
      <c r="P1938" s="298">
        <v>4</v>
      </c>
      <c r="Q1938" s="310" t="s">
        <v>2378</v>
      </c>
      <c r="R1938" s="347">
        <v>1</v>
      </c>
      <c r="S1938" s="347">
        <v>1</v>
      </c>
      <c r="T1938" s="311"/>
      <c r="U1938" s="311"/>
      <c r="V1938" s="311"/>
      <c r="W1938" s="311"/>
      <c r="X1938" s="311"/>
      <c r="Y1938" s="311"/>
      <c r="Z1938" s="311"/>
      <c r="AA1938" s="311"/>
      <c r="AB1938" s="311"/>
      <c r="AC1938" s="311"/>
      <c r="AD1938" s="311"/>
      <c r="AE1938" s="312">
        <f t="shared" si="308"/>
        <v>0</v>
      </c>
      <c r="AF1938" s="312">
        <f t="shared" si="309"/>
        <v>0</v>
      </c>
      <c r="AG1938" s="312">
        <f t="shared" si="310"/>
        <v>0</v>
      </c>
      <c r="AH1938" s="312">
        <f t="shared" si="311"/>
        <v>0</v>
      </c>
      <c r="AI1938" s="312">
        <f t="shared" si="312"/>
        <v>1</v>
      </c>
      <c r="AJ1938" s="312">
        <f t="shared" si="313"/>
        <v>0</v>
      </c>
      <c r="AK1938" s="312">
        <f t="shared" si="314"/>
        <v>0</v>
      </c>
      <c r="AL1938" s="312">
        <f t="shared" si="315"/>
        <v>0</v>
      </c>
      <c r="AM1938" s="312">
        <f t="shared" si="316"/>
        <v>0</v>
      </c>
      <c r="AN1938" s="312">
        <f t="shared" si="317"/>
        <v>1</v>
      </c>
      <c r="AP1938" s="359" t="s">
        <v>3548</v>
      </c>
    </row>
    <row r="1939" spans="1:42" ht="15.75" hidden="1">
      <c r="A1939" s="293" t="s">
        <v>598</v>
      </c>
      <c r="B1939" s="307" t="s">
        <v>2952</v>
      </c>
      <c r="C1939" s="293">
        <v>304360</v>
      </c>
      <c r="D1939" s="294" t="s">
        <v>3345</v>
      </c>
      <c r="E1939" s="294" t="s">
        <v>2954</v>
      </c>
      <c r="F1939" s="308">
        <v>1</v>
      </c>
      <c r="G1939" s="295"/>
      <c r="H1939" s="307">
        <v>1</v>
      </c>
      <c r="I1939" s="309"/>
      <c r="J1939" s="309"/>
      <c r="K1939" s="297"/>
      <c r="L1939" s="297"/>
      <c r="M1939" s="295"/>
      <c r="N1939" s="297">
        <v>9527632.0800000001</v>
      </c>
      <c r="O1939" s="298" t="s">
        <v>1901</v>
      </c>
      <c r="P1939" s="298">
        <v>4</v>
      </c>
      <c r="Q1939" s="310" t="s">
        <v>2378</v>
      </c>
      <c r="R1939" s="347">
        <v>1</v>
      </c>
      <c r="S1939" s="347">
        <v>1</v>
      </c>
      <c r="T1939" s="311"/>
      <c r="U1939" s="311"/>
      <c r="V1939" s="311"/>
      <c r="W1939" s="311"/>
      <c r="X1939" s="311"/>
      <c r="Y1939" s="311"/>
      <c r="Z1939" s="311"/>
      <c r="AA1939" s="311"/>
      <c r="AB1939" s="311"/>
      <c r="AC1939" s="311"/>
      <c r="AD1939" s="311"/>
      <c r="AE1939" s="312">
        <f t="shared" si="308"/>
        <v>0</v>
      </c>
      <c r="AF1939" s="312">
        <f t="shared" si="309"/>
        <v>0</v>
      </c>
      <c r="AG1939" s="312">
        <f t="shared" si="310"/>
        <v>0</v>
      </c>
      <c r="AH1939" s="312">
        <f t="shared" si="311"/>
        <v>0</v>
      </c>
      <c r="AI1939" s="312">
        <f t="shared" si="312"/>
        <v>1</v>
      </c>
      <c r="AJ1939" s="312">
        <f t="shared" si="313"/>
        <v>0</v>
      </c>
      <c r="AK1939" s="312">
        <f t="shared" si="314"/>
        <v>0</v>
      </c>
      <c r="AL1939" s="312">
        <f t="shared" si="315"/>
        <v>0</v>
      </c>
      <c r="AM1939" s="312">
        <f t="shared" si="316"/>
        <v>0</v>
      </c>
      <c r="AN1939" s="312">
        <f t="shared" si="317"/>
        <v>1</v>
      </c>
      <c r="AP1939" s="359" t="s">
        <v>3548</v>
      </c>
    </row>
    <row r="1940" spans="1:42" ht="15.75" hidden="1">
      <c r="A1940" s="293" t="s">
        <v>598</v>
      </c>
      <c r="B1940" s="307" t="s">
        <v>2952</v>
      </c>
      <c r="C1940" s="293">
        <v>304363</v>
      </c>
      <c r="D1940" s="294" t="s">
        <v>3346</v>
      </c>
      <c r="E1940" s="294" t="s">
        <v>2954</v>
      </c>
      <c r="F1940" s="308">
        <v>1</v>
      </c>
      <c r="G1940" s="295"/>
      <c r="H1940" s="307">
        <v>1</v>
      </c>
      <c r="I1940" s="309"/>
      <c r="J1940" s="309"/>
      <c r="K1940" s="297"/>
      <c r="L1940" s="297"/>
      <c r="M1940" s="295"/>
      <c r="N1940" s="297">
        <v>836317.44</v>
      </c>
      <c r="O1940" s="298" t="s">
        <v>1901</v>
      </c>
      <c r="P1940" s="298">
        <v>4</v>
      </c>
      <c r="Q1940" s="310" t="s">
        <v>2378</v>
      </c>
      <c r="R1940" s="347">
        <v>1</v>
      </c>
      <c r="S1940" s="347">
        <v>1</v>
      </c>
      <c r="T1940" s="311"/>
      <c r="U1940" s="311"/>
      <c r="V1940" s="311"/>
      <c r="W1940" s="311"/>
      <c r="X1940" s="311"/>
      <c r="Y1940" s="311"/>
      <c r="Z1940" s="311"/>
      <c r="AA1940" s="311"/>
      <c r="AB1940" s="311"/>
      <c r="AC1940" s="311"/>
      <c r="AD1940" s="311"/>
      <c r="AE1940" s="312">
        <f t="shared" si="308"/>
        <v>0</v>
      </c>
      <c r="AF1940" s="312">
        <f t="shared" si="309"/>
        <v>0</v>
      </c>
      <c r="AG1940" s="312">
        <f t="shared" si="310"/>
        <v>0</v>
      </c>
      <c r="AH1940" s="312">
        <f t="shared" si="311"/>
        <v>0</v>
      </c>
      <c r="AI1940" s="312">
        <f t="shared" si="312"/>
        <v>1</v>
      </c>
      <c r="AJ1940" s="312">
        <f t="shared" si="313"/>
        <v>0</v>
      </c>
      <c r="AK1940" s="312">
        <f t="shared" si="314"/>
        <v>0</v>
      </c>
      <c r="AL1940" s="312">
        <f t="shared" si="315"/>
        <v>0</v>
      </c>
      <c r="AM1940" s="312">
        <f t="shared" si="316"/>
        <v>0</v>
      </c>
      <c r="AN1940" s="312">
        <f t="shared" si="317"/>
        <v>1</v>
      </c>
      <c r="AP1940" s="359" t="s">
        <v>3548</v>
      </c>
    </row>
    <row r="1941" spans="1:42" ht="15.75" hidden="1">
      <c r="A1941" s="293" t="s">
        <v>598</v>
      </c>
      <c r="B1941" s="307" t="s">
        <v>2952</v>
      </c>
      <c r="C1941" s="293">
        <v>129640</v>
      </c>
      <c r="D1941" s="294" t="s">
        <v>3347</v>
      </c>
      <c r="E1941" s="294" t="s">
        <v>2954</v>
      </c>
      <c r="F1941" s="308">
        <v>1</v>
      </c>
      <c r="G1941" s="295"/>
      <c r="H1941" s="307">
        <v>1</v>
      </c>
      <c r="I1941" s="309"/>
      <c r="J1941" s="309"/>
      <c r="K1941" s="297"/>
      <c r="L1941" s="297"/>
      <c r="M1941" s="295"/>
      <c r="N1941" s="297">
        <v>2710768.98</v>
      </c>
      <c r="O1941" s="298" t="s">
        <v>1901</v>
      </c>
      <c r="P1941" s="298">
        <v>4</v>
      </c>
      <c r="Q1941" s="310" t="s">
        <v>2378</v>
      </c>
      <c r="R1941" s="347">
        <v>1</v>
      </c>
      <c r="S1941" s="347">
        <v>1</v>
      </c>
      <c r="T1941" s="311"/>
      <c r="U1941" s="311"/>
      <c r="V1941" s="311"/>
      <c r="W1941" s="311"/>
      <c r="X1941" s="311"/>
      <c r="Y1941" s="311"/>
      <c r="Z1941" s="311"/>
      <c r="AA1941" s="311"/>
      <c r="AB1941" s="311"/>
      <c r="AC1941" s="311"/>
      <c r="AD1941" s="311"/>
      <c r="AE1941" s="312">
        <f t="shared" si="308"/>
        <v>0</v>
      </c>
      <c r="AF1941" s="312">
        <f t="shared" si="309"/>
        <v>0</v>
      </c>
      <c r="AG1941" s="312">
        <f t="shared" si="310"/>
        <v>0</v>
      </c>
      <c r="AH1941" s="312">
        <f t="shared" si="311"/>
        <v>0</v>
      </c>
      <c r="AI1941" s="312">
        <f t="shared" si="312"/>
        <v>1</v>
      </c>
      <c r="AJ1941" s="312">
        <f t="shared" si="313"/>
        <v>0</v>
      </c>
      <c r="AK1941" s="312">
        <f t="shared" si="314"/>
        <v>0</v>
      </c>
      <c r="AL1941" s="312">
        <f t="shared" si="315"/>
        <v>0</v>
      </c>
      <c r="AM1941" s="312">
        <f t="shared" si="316"/>
        <v>0</v>
      </c>
      <c r="AN1941" s="312">
        <f t="shared" si="317"/>
        <v>1</v>
      </c>
      <c r="AP1941" s="359" t="s">
        <v>3548</v>
      </c>
    </row>
    <row r="1942" spans="1:42" ht="15.75" hidden="1">
      <c r="A1942" s="293" t="s">
        <v>598</v>
      </c>
      <c r="B1942" s="307" t="s">
        <v>2952</v>
      </c>
      <c r="C1942" s="293">
        <v>129734</v>
      </c>
      <c r="D1942" s="294" t="s">
        <v>3348</v>
      </c>
      <c r="E1942" s="294" t="s">
        <v>2954</v>
      </c>
      <c r="F1942" s="308">
        <v>3</v>
      </c>
      <c r="G1942" s="295"/>
      <c r="H1942" s="307">
        <v>1</v>
      </c>
      <c r="I1942" s="309"/>
      <c r="J1942" s="309"/>
      <c r="K1942" s="297"/>
      <c r="L1942" s="297"/>
      <c r="M1942" s="295"/>
      <c r="N1942" s="297">
        <v>4241723.96</v>
      </c>
      <c r="O1942" s="298" t="s">
        <v>1901</v>
      </c>
      <c r="P1942" s="298">
        <v>4</v>
      </c>
      <c r="Q1942" s="310" t="s">
        <v>2204</v>
      </c>
      <c r="R1942" s="347">
        <v>0.95</v>
      </c>
      <c r="S1942" s="347">
        <v>0.95</v>
      </c>
      <c r="T1942" s="311"/>
      <c r="U1942" s="311"/>
      <c r="V1942" s="311"/>
      <c r="W1942" s="311"/>
      <c r="X1942" s="311"/>
      <c r="Y1942" s="311"/>
      <c r="Z1942" s="311"/>
      <c r="AA1942" s="311"/>
      <c r="AB1942" s="311"/>
      <c r="AC1942" s="311"/>
      <c r="AD1942" s="311"/>
      <c r="AE1942" s="312">
        <f t="shared" si="308"/>
        <v>0</v>
      </c>
      <c r="AF1942" s="312">
        <f t="shared" si="309"/>
        <v>0</v>
      </c>
      <c r="AG1942" s="312">
        <f t="shared" si="310"/>
        <v>0</v>
      </c>
      <c r="AH1942" s="312">
        <f t="shared" si="311"/>
        <v>1</v>
      </c>
      <c r="AI1942" s="312">
        <f t="shared" si="312"/>
        <v>0</v>
      </c>
      <c r="AJ1942" s="312">
        <f t="shared" si="313"/>
        <v>0</v>
      </c>
      <c r="AK1942" s="312">
        <f t="shared" si="314"/>
        <v>0</v>
      </c>
      <c r="AL1942" s="312">
        <f t="shared" si="315"/>
        <v>0</v>
      </c>
      <c r="AM1942" s="312">
        <f t="shared" si="316"/>
        <v>1</v>
      </c>
      <c r="AN1942" s="312">
        <f t="shared" si="317"/>
        <v>0</v>
      </c>
      <c r="AP1942" s="359" t="s">
        <v>3548</v>
      </c>
    </row>
    <row r="1943" spans="1:42" ht="15.75" hidden="1">
      <c r="A1943" s="293" t="s">
        <v>598</v>
      </c>
      <c r="B1943" s="307" t="s">
        <v>2952</v>
      </c>
      <c r="C1943" s="293">
        <v>129735</v>
      </c>
      <c r="D1943" s="294" t="s">
        <v>3349</v>
      </c>
      <c r="E1943" s="294" t="s">
        <v>2954</v>
      </c>
      <c r="F1943" s="308">
        <v>3</v>
      </c>
      <c r="G1943" s="295"/>
      <c r="H1943" s="307">
        <v>1</v>
      </c>
      <c r="I1943" s="309"/>
      <c r="J1943" s="309"/>
      <c r="K1943" s="297"/>
      <c r="L1943" s="297"/>
      <c r="M1943" s="295"/>
      <c r="N1943" s="297">
        <v>2517477.9900000002</v>
      </c>
      <c r="O1943" s="298" t="s">
        <v>1901</v>
      </c>
      <c r="P1943" s="298">
        <v>4</v>
      </c>
      <c r="Q1943" s="310" t="s">
        <v>2378</v>
      </c>
      <c r="R1943" s="347">
        <v>1</v>
      </c>
      <c r="S1943" s="347">
        <v>1</v>
      </c>
      <c r="T1943" s="311"/>
      <c r="U1943" s="311"/>
      <c r="V1943" s="311"/>
      <c r="W1943" s="311"/>
      <c r="X1943" s="311"/>
      <c r="Y1943" s="311"/>
      <c r="Z1943" s="311"/>
      <c r="AA1943" s="311"/>
      <c r="AB1943" s="311"/>
      <c r="AC1943" s="311"/>
      <c r="AD1943" s="311"/>
      <c r="AE1943" s="312">
        <f t="shared" ref="AE1943:AE1954" si="318">IF($Q1943="Reverted",1,0)</f>
        <v>0</v>
      </c>
      <c r="AF1943" s="312">
        <f t="shared" ref="AF1943:AF1954" si="319">IF($Q1943="Not yet started",1,0)</f>
        <v>0</v>
      </c>
      <c r="AG1943" s="312">
        <f t="shared" ref="AG1943:AG1954" si="320">IF($Q1943="Under Procurement",1,0)</f>
        <v>0</v>
      </c>
      <c r="AH1943" s="312">
        <f t="shared" ref="AH1943:AH1954" si="321">IF($Q1943="Ongoing",1,0)</f>
        <v>0</v>
      </c>
      <c r="AI1943" s="312">
        <f t="shared" ref="AI1943:AI1954" si="322">IF($Q1943="Completed",1,0)</f>
        <v>1</v>
      </c>
      <c r="AJ1943" s="312">
        <f t="shared" ref="AJ1943:AJ1954" si="323">IF($AE1943=1,$H1943,0)</f>
        <v>0</v>
      </c>
      <c r="AK1943" s="312">
        <f t="shared" ref="AK1943:AK1954" si="324">IF($AF1943=1,$H1943,0)</f>
        <v>0</v>
      </c>
      <c r="AL1943" s="312">
        <f t="shared" ref="AL1943:AL1954" si="325">IF($AG1943=1,$H1943,0)</f>
        <v>0</v>
      </c>
      <c r="AM1943" s="312">
        <f t="shared" ref="AM1943:AM1954" si="326">IF($AH1943=1,$H1943,0)</f>
        <v>0</v>
      </c>
      <c r="AN1943" s="312">
        <f t="shared" ref="AN1943:AN1954" si="327">IF($AI1943=1,$H1943,0)</f>
        <v>1</v>
      </c>
      <c r="AP1943" s="359" t="s">
        <v>3548</v>
      </c>
    </row>
    <row r="1944" spans="1:42" ht="15.75" hidden="1">
      <c r="A1944" s="293" t="s">
        <v>598</v>
      </c>
      <c r="B1944" s="307" t="s">
        <v>2952</v>
      </c>
      <c r="C1944" s="293">
        <v>304373</v>
      </c>
      <c r="D1944" s="294" t="s">
        <v>2970</v>
      </c>
      <c r="E1944" s="294" t="s">
        <v>2954</v>
      </c>
      <c r="F1944" s="308">
        <v>3</v>
      </c>
      <c r="G1944" s="295"/>
      <c r="H1944" s="307">
        <v>1</v>
      </c>
      <c r="I1944" s="309"/>
      <c r="J1944" s="309"/>
      <c r="K1944" s="297"/>
      <c r="L1944" s="297"/>
      <c r="M1944" s="295"/>
      <c r="N1944" s="297">
        <v>2150634.5499999998</v>
      </c>
      <c r="O1944" s="298" t="s">
        <v>1901</v>
      </c>
      <c r="P1944" s="298">
        <v>4</v>
      </c>
      <c r="Q1944" s="310" t="s">
        <v>2378</v>
      </c>
      <c r="R1944" s="347">
        <v>1</v>
      </c>
      <c r="S1944" s="347">
        <v>1</v>
      </c>
      <c r="T1944" s="311"/>
      <c r="U1944" s="311"/>
      <c r="V1944" s="311"/>
      <c r="W1944" s="311"/>
      <c r="X1944" s="311"/>
      <c r="Y1944" s="311"/>
      <c r="Z1944" s="311"/>
      <c r="AA1944" s="311"/>
      <c r="AB1944" s="311"/>
      <c r="AC1944" s="311"/>
      <c r="AD1944" s="311"/>
      <c r="AE1944" s="312">
        <f t="shared" si="318"/>
        <v>0</v>
      </c>
      <c r="AF1944" s="312">
        <f t="shared" si="319"/>
        <v>0</v>
      </c>
      <c r="AG1944" s="312">
        <f t="shared" si="320"/>
        <v>0</v>
      </c>
      <c r="AH1944" s="312">
        <f t="shared" si="321"/>
        <v>0</v>
      </c>
      <c r="AI1944" s="312">
        <f t="shared" si="322"/>
        <v>1</v>
      </c>
      <c r="AJ1944" s="312">
        <f t="shared" si="323"/>
        <v>0</v>
      </c>
      <c r="AK1944" s="312">
        <f t="shared" si="324"/>
        <v>0</v>
      </c>
      <c r="AL1944" s="312">
        <f t="shared" si="325"/>
        <v>0</v>
      </c>
      <c r="AM1944" s="312">
        <f t="shared" si="326"/>
        <v>0</v>
      </c>
      <c r="AN1944" s="312">
        <f t="shared" si="327"/>
        <v>1</v>
      </c>
      <c r="AP1944" s="359" t="s">
        <v>3548</v>
      </c>
    </row>
    <row r="1945" spans="1:42" ht="15.75" hidden="1">
      <c r="A1945" s="293" t="s">
        <v>598</v>
      </c>
      <c r="B1945" s="307" t="s">
        <v>2952</v>
      </c>
      <c r="C1945" s="293">
        <v>129645</v>
      </c>
      <c r="D1945" s="294" t="s">
        <v>3350</v>
      </c>
      <c r="E1945" s="294" t="s">
        <v>2954</v>
      </c>
      <c r="F1945" s="308">
        <v>1</v>
      </c>
      <c r="G1945" s="295"/>
      <c r="H1945" s="307">
        <v>1</v>
      </c>
      <c r="I1945" s="309"/>
      <c r="J1945" s="309"/>
      <c r="K1945" s="297"/>
      <c r="L1945" s="297"/>
      <c r="M1945" s="295"/>
      <c r="N1945" s="297">
        <v>4949650.6500000004</v>
      </c>
      <c r="O1945" s="298" t="s">
        <v>1901</v>
      </c>
      <c r="P1945" s="298">
        <v>4</v>
      </c>
      <c r="Q1945" s="310" t="s">
        <v>2378</v>
      </c>
      <c r="R1945" s="347">
        <v>1</v>
      </c>
      <c r="S1945" s="347">
        <v>1</v>
      </c>
      <c r="T1945" s="311"/>
      <c r="U1945" s="311"/>
      <c r="V1945" s="311"/>
      <c r="W1945" s="311"/>
      <c r="X1945" s="311"/>
      <c r="Y1945" s="311"/>
      <c r="Z1945" s="311"/>
      <c r="AA1945" s="311"/>
      <c r="AB1945" s="311"/>
      <c r="AC1945" s="311"/>
      <c r="AD1945" s="311"/>
      <c r="AE1945" s="312">
        <f t="shared" si="318"/>
        <v>0</v>
      </c>
      <c r="AF1945" s="312">
        <f t="shared" si="319"/>
        <v>0</v>
      </c>
      <c r="AG1945" s="312">
        <f t="shared" si="320"/>
        <v>0</v>
      </c>
      <c r="AH1945" s="312">
        <f t="shared" si="321"/>
        <v>0</v>
      </c>
      <c r="AI1945" s="312">
        <f t="shared" si="322"/>
        <v>1</v>
      </c>
      <c r="AJ1945" s="312">
        <f t="shared" si="323"/>
        <v>0</v>
      </c>
      <c r="AK1945" s="312">
        <f t="shared" si="324"/>
        <v>0</v>
      </c>
      <c r="AL1945" s="312">
        <f t="shared" si="325"/>
        <v>0</v>
      </c>
      <c r="AM1945" s="312">
        <f t="shared" si="326"/>
        <v>0</v>
      </c>
      <c r="AN1945" s="312">
        <f t="shared" si="327"/>
        <v>1</v>
      </c>
      <c r="AP1945" s="359" t="s">
        <v>3548</v>
      </c>
    </row>
    <row r="1946" spans="1:42" ht="15.75" hidden="1">
      <c r="A1946" s="293" t="s">
        <v>598</v>
      </c>
      <c r="B1946" s="307" t="s">
        <v>2952</v>
      </c>
      <c r="C1946" s="293">
        <v>129538</v>
      </c>
      <c r="D1946" s="294" t="s">
        <v>3351</v>
      </c>
      <c r="E1946" s="294" t="s">
        <v>2954</v>
      </c>
      <c r="F1946" s="308">
        <v>3</v>
      </c>
      <c r="G1946" s="295"/>
      <c r="H1946" s="307">
        <v>1</v>
      </c>
      <c r="I1946" s="309"/>
      <c r="J1946" s="309"/>
      <c r="K1946" s="297"/>
      <c r="L1946" s="297"/>
      <c r="M1946" s="295"/>
      <c r="N1946" s="297">
        <v>4173960.12</v>
      </c>
      <c r="O1946" s="298" t="s">
        <v>1901</v>
      </c>
      <c r="P1946" s="298">
        <v>4</v>
      </c>
      <c r="Q1946" s="310" t="s">
        <v>2378</v>
      </c>
      <c r="R1946" s="347">
        <v>1</v>
      </c>
      <c r="S1946" s="347">
        <v>1</v>
      </c>
      <c r="T1946" s="311"/>
      <c r="U1946" s="311"/>
      <c r="V1946" s="311"/>
      <c r="W1946" s="311"/>
      <c r="X1946" s="311"/>
      <c r="Y1946" s="311"/>
      <c r="Z1946" s="311"/>
      <c r="AA1946" s="311"/>
      <c r="AB1946" s="311"/>
      <c r="AC1946" s="311"/>
      <c r="AD1946" s="311"/>
      <c r="AE1946" s="312">
        <f t="shared" si="318"/>
        <v>0</v>
      </c>
      <c r="AF1946" s="312">
        <f t="shared" si="319"/>
        <v>0</v>
      </c>
      <c r="AG1946" s="312">
        <f t="shared" si="320"/>
        <v>0</v>
      </c>
      <c r="AH1946" s="312">
        <f t="shared" si="321"/>
        <v>0</v>
      </c>
      <c r="AI1946" s="312">
        <f t="shared" si="322"/>
        <v>1</v>
      </c>
      <c r="AJ1946" s="312">
        <f t="shared" si="323"/>
        <v>0</v>
      </c>
      <c r="AK1946" s="312">
        <f t="shared" si="324"/>
        <v>0</v>
      </c>
      <c r="AL1946" s="312">
        <f t="shared" si="325"/>
        <v>0</v>
      </c>
      <c r="AM1946" s="312">
        <f t="shared" si="326"/>
        <v>0</v>
      </c>
      <c r="AN1946" s="312">
        <f t="shared" si="327"/>
        <v>1</v>
      </c>
      <c r="AP1946" s="359" t="s">
        <v>3548</v>
      </c>
    </row>
    <row r="1947" spans="1:42" ht="15.75" hidden="1">
      <c r="A1947" s="293" t="s">
        <v>598</v>
      </c>
      <c r="B1947" s="307" t="s">
        <v>2952</v>
      </c>
      <c r="C1947" s="293">
        <v>129558</v>
      </c>
      <c r="D1947" s="294" t="s">
        <v>3352</v>
      </c>
      <c r="E1947" s="294" t="s">
        <v>2954</v>
      </c>
      <c r="F1947" s="308">
        <v>1</v>
      </c>
      <c r="G1947" s="295"/>
      <c r="H1947" s="307">
        <v>1</v>
      </c>
      <c r="I1947" s="309"/>
      <c r="J1947" s="309"/>
      <c r="K1947" s="297"/>
      <c r="L1947" s="297"/>
      <c r="M1947" s="295"/>
      <c r="N1947" s="297">
        <v>3557366.18</v>
      </c>
      <c r="O1947" s="298" t="s">
        <v>1901</v>
      </c>
      <c r="P1947" s="298">
        <v>4</v>
      </c>
      <c r="Q1947" s="310" t="s">
        <v>2378</v>
      </c>
      <c r="R1947" s="347">
        <v>1</v>
      </c>
      <c r="S1947" s="347">
        <v>1</v>
      </c>
      <c r="T1947" s="311"/>
      <c r="U1947" s="311"/>
      <c r="V1947" s="311"/>
      <c r="W1947" s="311"/>
      <c r="X1947" s="311"/>
      <c r="Y1947" s="311"/>
      <c r="Z1947" s="311"/>
      <c r="AA1947" s="311"/>
      <c r="AB1947" s="311"/>
      <c r="AC1947" s="311"/>
      <c r="AD1947" s="311"/>
      <c r="AE1947" s="312">
        <f t="shared" si="318"/>
        <v>0</v>
      </c>
      <c r="AF1947" s="312">
        <f t="shared" si="319"/>
        <v>0</v>
      </c>
      <c r="AG1947" s="312">
        <f t="shared" si="320"/>
        <v>0</v>
      </c>
      <c r="AH1947" s="312">
        <f t="shared" si="321"/>
        <v>0</v>
      </c>
      <c r="AI1947" s="312">
        <f t="shared" si="322"/>
        <v>1</v>
      </c>
      <c r="AJ1947" s="312">
        <f t="shared" si="323"/>
        <v>0</v>
      </c>
      <c r="AK1947" s="312">
        <f t="shared" si="324"/>
        <v>0</v>
      </c>
      <c r="AL1947" s="312">
        <f t="shared" si="325"/>
        <v>0</v>
      </c>
      <c r="AM1947" s="312">
        <f t="shared" si="326"/>
        <v>0</v>
      </c>
      <c r="AN1947" s="312">
        <f t="shared" si="327"/>
        <v>1</v>
      </c>
      <c r="AP1947" s="359" t="s">
        <v>3548</v>
      </c>
    </row>
    <row r="1948" spans="1:42" ht="15.75" hidden="1">
      <c r="A1948" s="293" t="s">
        <v>598</v>
      </c>
      <c r="B1948" s="307" t="s">
        <v>2952</v>
      </c>
      <c r="C1948" s="293">
        <v>129648</v>
      </c>
      <c r="D1948" s="294" t="s">
        <v>3353</v>
      </c>
      <c r="E1948" s="294" t="s">
        <v>2954</v>
      </c>
      <c r="F1948" s="308">
        <v>1</v>
      </c>
      <c r="G1948" s="295"/>
      <c r="H1948" s="307">
        <v>1</v>
      </c>
      <c r="I1948" s="309"/>
      <c r="J1948" s="309"/>
      <c r="K1948" s="297"/>
      <c r="L1948" s="297"/>
      <c r="M1948" s="295"/>
      <c r="N1948" s="297">
        <v>3501218.5</v>
      </c>
      <c r="O1948" s="298" t="s">
        <v>1901</v>
      </c>
      <c r="P1948" s="298">
        <v>4</v>
      </c>
      <c r="Q1948" s="310" t="s">
        <v>2378</v>
      </c>
      <c r="R1948" s="347">
        <v>1</v>
      </c>
      <c r="S1948" s="347">
        <v>1</v>
      </c>
      <c r="T1948" s="311"/>
      <c r="U1948" s="311"/>
      <c r="V1948" s="311"/>
      <c r="W1948" s="311"/>
      <c r="X1948" s="311"/>
      <c r="Y1948" s="311"/>
      <c r="Z1948" s="311"/>
      <c r="AA1948" s="311"/>
      <c r="AB1948" s="311"/>
      <c r="AC1948" s="311"/>
      <c r="AD1948" s="311"/>
      <c r="AE1948" s="312">
        <f t="shared" si="318"/>
        <v>0</v>
      </c>
      <c r="AF1948" s="312">
        <f t="shared" si="319"/>
        <v>0</v>
      </c>
      <c r="AG1948" s="312">
        <f t="shared" si="320"/>
        <v>0</v>
      </c>
      <c r="AH1948" s="312">
        <f t="shared" si="321"/>
        <v>0</v>
      </c>
      <c r="AI1948" s="312">
        <f t="shared" si="322"/>
        <v>1</v>
      </c>
      <c r="AJ1948" s="312">
        <f t="shared" si="323"/>
        <v>0</v>
      </c>
      <c r="AK1948" s="312">
        <f t="shared" si="324"/>
        <v>0</v>
      </c>
      <c r="AL1948" s="312">
        <f t="shared" si="325"/>
        <v>0</v>
      </c>
      <c r="AM1948" s="312">
        <f t="shared" si="326"/>
        <v>0</v>
      </c>
      <c r="AN1948" s="312">
        <f t="shared" si="327"/>
        <v>1</v>
      </c>
      <c r="AP1948" s="359" t="s">
        <v>3548</v>
      </c>
    </row>
    <row r="1949" spans="1:42" ht="15.75" hidden="1">
      <c r="A1949" s="293" t="s">
        <v>598</v>
      </c>
      <c r="B1949" s="307" t="s">
        <v>2952</v>
      </c>
      <c r="C1949" s="293">
        <v>304385</v>
      </c>
      <c r="D1949" s="294" t="s">
        <v>3354</v>
      </c>
      <c r="E1949" s="294" t="s">
        <v>2954</v>
      </c>
      <c r="F1949" s="308">
        <v>3</v>
      </c>
      <c r="G1949" s="295"/>
      <c r="H1949" s="307">
        <v>1</v>
      </c>
      <c r="I1949" s="309"/>
      <c r="J1949" s="309"/>
      <c r="K1949" s="297"/>
      <c r="L1949" s="297"/>
      <c r="M1949" s="295"/>
      <c r="N1949" s="297">
        <v>1903999.24</v>
      </c>
      <c r="O1949" s="298" t="s">
        <v>1901</v>
      </c>
      <c r="P1949" s="298">
        <v>4</v>
      </c>
      <c r="Q1949" s="310" t="s">
        <v>2378</v>
      </c>
      <c r="R1949" s="347">
        <v>1</v>
      </c>
      <c r="S1949" s="347">
        <v>1</v>
      </c>
      <c r="T1949" s="311"/>
      <c r="U1949" s="311"/>
      <c r="V1949" s="311"/>
      <c r="W1949" s="311"/>
      <c r="X1949" s="311"/>
      <c r="Y1949" s="311"/>
      <c r="Z1949" s="311"/>
      <c r="AA1949" s="311"/>
      <c r="AB1949" s="311"/>
      <c r="AC1949" s="311"/>
      <c r="AD1949" s="311"/>
      <c r="AE1949" s="312">
        <f t="shared" si="318"/>
        <v>0</v>
      </c>
      <c r="AF1949" s="312">
        <f t="shared" si="319"/>
        <v>0</v>
      </c>
      <c r="AG1949" s="312">
        <f t="shared" si="320"/>
        <v>0</v>
      </c>
      <c r="AH1949" s="312">
        <f t="shared" si="321"/>
        <v>0</v>
      </c>
      <c r="AI1949" s="312">
        <f t="shared" si="322"/>
        <v>1</v>
      </c>
      <c r="AJ1949" s="312">
        <f t="shared" si="323"/>
        <v>0</v>
      </c>
      <c r="AK1949" s="312">
        <f t="shared" si="324"/>
        <v>0</v>
      </c>
      <c r="AL1949" s="312">
        <f t="shared" si="325"/>
        <v>0</v>
      </c>
      <c r="AM1949" s="312">
        <f t="shared" si="326"/>
        <v>0</v>
      </c>
      <c r="AN1949" s="312">
        <f t="shared" si="327"/>
        <v>1</v>
      </c>
      <c r="AP1949" s="359" t="s">
        <v>3548</v>
      </c>
    </row>
    <row r="1950" spans="1:42" ht="15.75" hidden="1">
      <c r="A1950" s="293" t="s">
        <v>598</v>
      </c>
      <c r="B1950" s="307" t="s">
        <v>2952</v>
      </c>
      <c r="C1950" s="293">
        <v>129738</v>
      </c>
      <c r="D1950" s="294" t="s">
        <v>3355</v>
      </c>
      <c r="E1950" s="294" t="s">
        <v>2954</v>
      </c>
      <c r="F1950" s="308">
        <v>3</v>
      </c>
      <c r="G1950" s="295"/>
      <c r="H1950" s="307">
        <v>1</v>
      </c>
      <c r="I1950" s="309"/>
      <c r="J1950" s="309"/>
      <c r="K1950" s="297"/>
      <c r="L1950" s="297"/>
      <c r="M1950" s="295"/>
      <c r="N1950" s="297">
        <v>1918342.63</v>
      </c>
      <c r="O1950" s="298" t="s">
        <v>1901</v>
      </c>
      <c r="P1950" s="298">
        <v>4</v>
      </c>
      <c r="Q1950" s="310" t="s">
        <v>2378</v>
      </c>
      <c r="R1950" s="347">
        <v>1</v>
      </c>
      <c r="S1950" s="347">
        <v>1</v>
      </c>
      <c r="T1950" s="311"/>
      <c r="U1950" s="311"/>
      <c r="V1950" s="311"/>
      <c r="W1950" s="311"/>
      <c r="X1950" s="311"/>
      <c r="Y1950" s="311"/>
      <c r="Z1950" s="311"/>
      <c r="AA1950" s="311"/>
      <c r="AB1950" s="311"/>
      <c r="AC1950" s="311"/>
      <c r="AD1950" s="311"/>
      <c r="AE1950" s="312">
        <f t="shared" si="318"/>
        <v>0</v>
      </c>
      <c r="AF1950" s="312">
        <f t="shared" si="319"/>
        <v>0</v>
      </c>
      <c r="AG1950" s="312">
        <f t="shared" si="320"/>
        <v>0</v>
      </c>
      <c r="AH1950" s="312">
        <f t="shared" si="321"/>
        <v>0</v>
      </c>
      <c r="AI1950" s="312">
        <f t="shared" si="322"/>
        <v>1</v>
      </c>
      <c r="AJ1950" s="312">
        <f t="shared" si="323"/>
        <v>0</v>
      </c>
      <c r="AK1950" s="312">
        <f t="shared" si="324"/>
        <v>0</v>
      </c>
      <c r="AL1950" s="312">
        <f t="shared" si="325"/>
        <v>0</v>
      </c>
      <c r="AM1950" s="312">
        <f t="shared" si="326"/>
        <v>0</v>
      </c>
      <c r="AN1950" s="312">
        <f t="shared" si="327"/>
        <v>1</v>
      </c>
      <c r="AP1950" s="359" t="s">
        <v>3548</v>
      </c>
    </row>
    <row r="1951" spans="1:42" ht="15.75" hidden="1">
      <c r="A1951" s="293" t="s">
        <v>598</v>
      </c>
      <c r="B1951" s="307" t="s">
        <v>2952</v>
      </c>
      <c r="C1951" s="293">
        <v>304393</v>
      </c>
      <c r="D1951" s="294" t="s">
        <v>3356</v>
      </c>
      <c r="E1951" s="294" t="s">
        <v>2954</v>
      </c>
      <c r="F1951" s="308">
        <v>1</v>
      </c>
      <c r="G1951" s="295"/>
      <c r="H1951" s="307">
        <v>1</v>
      </c>
      <c r="I1951" s="309"/>
      <c r="J1951" s="309"/>
      <c r="K1951" s="297"/>
      <c r="L1951" s="297"/>
      <c r="M1951" s="295"/>
      <c r="N1951" s="297">
        <v>2746820.78</v>
      </c>
      <c r="O1951" s="298" t="s">
        <v>1901</v>
      </c>
      <c r="P1951" s="298">
        <v>4</v>
      </c>
      <c r="Q1951" s="310" t="s">
        <v>2378</v>
      </c>
      <c r="R1951" s="347">
        <v>1</v>
      </c>
      <c r="S1951" s="347">
        <v>1</v>
      </c>
      <c r="T1951" s="311"/>
      <c r="U1951" s="311"/>
      <c r="V1951" s="311"/>
      <c r="W1951" s="311"/>
      <c r="X1951" s="311"/>
      <c r="Y1951" s="311"/>
      <c r="Z1951" s="311"/>
      <c r="AA1951" s="311"/>
      <c r="AB1951" s="311"/>
      <c r="AC1951" s="311"/>
      <c r="AD1951" s="311"/>
      <c r="AE1951" s="312">
        <f t="shared" si="318"/>
        <v>0</v>
      </c>
      <c r="AF1951" s="312">
        <f t="shared" si="319"/>
        <v>0</v>
      </c>
      <c r="AG1951" s="312">
        <f t="shared" si="320"/>
        <v>0</v>
      </c>
      <c r="AH1951" s="312">
        <f t="shared" si="321"/>
        <v>0</v>
      </c>
      <c r="AI1951" s="312">
        <f t="shared" si="322"/>
        <v>1</v>
      </c>
      <c r="AJ1951" s="312">
        <f t="shared" si="323"/>
        <v>0</v>
      </c>
      <c r="AK1951" s="312">
        <f t="shared" si="324"/>
        <v>0</v>
      </c>
      <c r="AL1951" s="312">
        <f t="shared" si="325"/>
        <v>0</v>
      </c>
      <c r="AM1951" s="312">
        <f t="shared" si="326"/>
        <v>0</v>
      </c>
      <c r="AN1951" s="312">
        <f t="shared" si="327"/>
        <v>1</v>
      </c>
      <c r="AP1951" s="359" t="s">
        <v>3548</v>
      </c>
    </row>
    <row r="1952" spans="1:42" ht="15.75" hidden="1">
      <c r="A1952" s="293" t="s">
        <v>598</v>
      </c>
      <c r="B1952" s="307" t="s">
        <v>2952</v>
      </c>
      <c r="C1952" s="293">
        <v>129743</v>
      </c>
      <c r="D1952" s="294" t="s">
        <v>3357</v>
      </c>
      <c r="E1952" s="294" t="s">
        <v>2954</v>
      </c>
      <c r="F1952" s="308">
        <v>3</v>
      </c>
      <c r="G1952" s="295"/>
      <c r="H1952" s="307">
        <v>1</v>
      </c>
      <c r="I1952" s="309"/>
      <c r="J1952" s="309"/>
      <c r="K1952" s="297"/>
      <c r="L1952" s="297"/>
      <c r="M1952" s="295"/>
      <c r="N1952" s="297">
        <v>4267840.04</v>
      </c>
      <c r="O1952" s="298" t="s">
        <v>1901</v>
      </c>
      <c r="P1952" s="298">
        <v>4</v>
      </c>
      <c r="Q1952" s="310" t="s">
        <v>2378</v>
      </c>
      <c r="R1952" s="347">
        <v>1</v>
      </c>
      <c r="S1952" s="347">
        <v>1</v>
      </c>
      <c r="T1952" s="311"/>
      <c r="U1952" s="311"/>
      <c r="V1952" s="311"/>
      <c r="W1952" s="311"/>
      <c r="X1952" s="311"/>
      <c r="Y1952" s="311"/>
      <c r="Z1952" s="311"/>
      <c r="AA1952" s="311"/>
      <c r="AB1952" s="311"/>
      <c r="AC1952" s="311"/>
      <c r="AD1952" s="311"/>
      <c r="AE1952" s="312">
        <f t="shared" si="318"/>
        <v>0</v>
      </c>
      <c r="AF1952" s="312">
        <f t="shared" si="319"/>
        <v>0</v>
      </c>
      <c r="AG1952" s="312">
        <f t="shared" si="320"/>
        <v>0</v>
      </c>
      <c r="AH1952" s="312">
        <f t="shared" si="321"/>
        <v>0</v>
      </c>
      <c r="AI1952" s="312">
        <f t="shared" si="322"/>
        <v>1</v>
      </c>
      <c r="AJ1952" s="312">
        <f t="shared" si="323"/>
        <v>0</v>
      </c>
      <c r="AK1952" s="312">
        <f t="shared" si="324"/>
        <v>0</v>
      </c>
      <c r="AL1952" s="312">
        <f t="shared" si="325"/>
        <v>0</v>
      </c>
      <c r="AM1952" s="312">
        <f t="shared" si="326"/>
        <v>0</v>
      </c>
      <c r="AN1952" s="312">
        <f t="shared" si="327"/>
        <v>1</v>
      </c>
      <c r="AP1952" s="359" t="s">
        <v>3548</v>
      </c>
    </row>
    <row r="1953" spans="1:42" ht="15.75" hidden="1">
      <c r="A1953" s="293" t="s">
        <v>598</v>
      </c>
      <c r="B1953" s="307" t="s">
        <v>2952</v>
      </c>
      <c r="C1953" s="293">
        <v>129708</v>
      </c>
      <c r="D1953" s="294" t="s">
        <v>3358</v>
      </c>
      <c r="E1953" s="294" t="s">
        <v>2954</v>
      </c>
      <c r="F1953" s="308">
        <v>1</v>
      </c>
      <c r="G1953" s="295"/>
      <c r="H1953" s="307">
        <v>1</v>
      </c>
      <c r="I1953" s="309"/>
      <c r="J1953" s="309"/>
      <c r="K1953" s="297"/>
      <c r="L1953" s="297"/>
      <c r="M1953" s="295"/>
      <c r="N1953" s="297">
        <v>2927961.31</v>
      </c>
      <c r="O1953" s="298" t="s">
        <v>1901</v>
      </c>
      <c r="P1953" s="298">
        <v>4</v>
      </c>
      <c r="Q1953" s="310" t="s">
        <v>2378</v>
      </c>
      <c r="R1953" s="347">
        <v>1</v>
      </c>
      <c r="S1953" s="347">
        <v>1</v>
      </c>
      <c r="T1953" s="311"/>
      <c r="U1953" s="311"/>
      <c r="V1953" s="311"/>
      <c r="W1953" s="311"/>
      <c r="X1953" s="311"/>
      <c r="Y1953" s="311"/>
      <c r="Z1953" s="311"/>
      <c r="AA1953" s="311"/>
      <c r="AB1953" s="311"/>
      <c r="AC1953" s="311"/>
      <c r="AD1953" s="311"/>
      <c r="AE1953" s="312">
        <f t="shared" si="318"/>
        <v>0</v>
      </c>
      <c r="AF1953" s="312">
        <f t="shared" si="319"/>
        <v>0</v>
      </c>
      <c r="AG1953" s="312">
        <f t="shared" si="320"/>
        <v>0</v>
      </c>
      <c r="AH1953" s="312">
        <f t="shared" si="321"/>
        <v>0</v>
      </c>
      <c r="AI1953" s="312">
        <f t="shared" si="322"/>
        <v>1</v>
      </c>
      <c r="AJ1953" s="312">
        <f t="shared" si="323"/>
        <v>0</v>
      </c>
      <c r="AK1953" s="312">
        <f t="shared" si="324"/>
        <v>0</v>
      </c>
      <c r="AL1953" s="312">
        <f t="shared" si="325"/>
        <v>0</v>
      </c>
      <c r="AM1953" s="312">
        <f t="shared" si="326"/>
        <v>0</v>
      </c>
      <c r="AN1953" s="312">
        <f t="shared" si="327"/>
        <v>1</v>
      </c>
      <c r="AP1953" s="359" t="s">
        <v>3548</v>
      </c>
    </row>
    <row r="1954" spans="1:42" ht="15.75" hidden="1">
      <c r="A1954" s="293" t="s">
        <v>598</v>
      </c>
      <c r="B1954" s="307" t="s">
        <v>2952</v>
      </c>
      <c r="C1954" s="293">
        <v>304387</v>
      </c>
      <c r="D1954" s="294" t="s">
        <v>2963</v>
      </c>
      <c r="E1954" s="294" t="s">
        <v>2954</v>
      </c>
      <c r="F1954" s="308">
        <v>3</v>
      </c>
      <c r="G1954" s="295"/>
      <c r="H1954" s="307">
        <v>1</v>
      </c>
      <c r="I1954" s="309"/>
      <c r="J1954" s="309"/>
      <c r="K1954" s="297"/>
      <c r="L1954" s="297"/>
      <c r="M1954" s="295"/>
      <c r="N1954" s="297">
        <v>2441028.7400000002</v>
      </c>
      <c r="O1954" s="298" t="s">
        <v>1901</v>
      </c>
      <c r="P1954" s="298">
        <v>4</v>
      </c>
      <c r="Q1954" s="310" t="s">
        <v>2378</v>
      </c>
      <c r="R1954" s="347">
        <v>1</v>
      </c>
      <c r="S1954" s="347">
        <v>1</v>
      </c>
      <c r="T1954" s="311"/>
      <c r="U1954" s="311"/>
      <c r="V1954" s="311"/>
      <c r="W1954" s="311"/>
      <c r="X1954" s="311"/>
      <c r="Y1954" s="311"/>
      <c r="Z1954" s="311"/>
      <c r="AA1954" s="311"/>
      <c r="AB1954" s="311"/>
      <c r="AC1954" s="311"/>
      <c r="AD1954" s="311"/>
      <c r="AE1954" s="312">
        <f t="shared" si="318"/>
        <v>0</v>
      </c>
      <c r="AF1954" s="312">
        <f t="shared" si="319"/>
        <v>0</v>
      </c>
      <c r="AG1954" s="312">
        <f t="shared" si="320"/>
        <v>0</v>
      </c>
      <c r="AH1954" s="312">
        <f t="shared" si="321"/>
        <v>0</v>
      </c>
      <c r="AI1954" s="312">
        <f t="shared" si="322"/>
        <v>1</v>
      </c>
      <c r="AJ1954" s="312">
        <f t="shared" si="323"/>
        <v>0</v>
      </c>
      <c r="AK1954" s="312">
        <f t="shared" si="324"/>
        <v>0</v>
      </c>
      <c r="AL1954" s="312">
        <f t="shared" si="325"/>
        <v>0</v>
      </c>
      <c r="AM1954" s="312">
        <f t="shared" si="326"/>
        <v>0</v>
      </c>
      <c r="AN1954" s="312">
        <f t="shared" si="327"/>
        <v>1</v>
      </c>
      <c r="AP1954" s="359" t="s">
        <v>3548</v>
      </c>
    </row>
  </sheetData>
  <autoFilter ref="A6:AQ1954">
    <filterColumn colId="0">
      <filters>
        <filter val="CARAGA"/>
      </filters>
    </filterColumn>
    <filterColumn colId="1">
      <filters>
        <filter val="Bislig City"/>
      </filters>
    </filterColumn>
  </autoFilter>
  <mergeCells count="30">
    <mergeCell ref="I413:J413"/>
    <mergeCell ref="I92:J92"/>
    <mergeCell ref="I93:J93"/>
    <mergeCell ref="I119:J119"/>
    <mergeCell ref="I192:J192"/>
    <mergeCell ref="I193:J193"/>
    <mergeCell ref="I338:J338"/>
    <mergeCell ref="I393:J393"/>
    <mergeCell ref="I394:J394"/>
    <mergeCell ref="I337:J337"/>
    <mergeCell ref="I120:J120"/>
    <mergeCell ref="I127:J127"/>
    <mergeCell ref="I128:J128"/>
    <mergeCell ref="I495:J495"/>
    <mergeCell ref="I568:J568"/>
    <mergeCell ref="I569:J569"/>
    <mergeCell ref="I414:J414"/>
    <mergeCell ref="I494:J494"/>
    <mergeCell ref="I877:J877"/>
    <mergeCell ref="I1060:J1060"/>
    <mergeCell ref="I1061:J1061"/>
    <mergeCell ref="I650:J650"/>
    <mergeCell ref="I651:J651"/>
    <mergeCell ref="I876:J876"/>
    <mergeCell ref="I1157:J1157"/>
    <mergeCell ref="I1223:J1223"/>
    <mergeCell ref="I1224:J1224"/>
    <mergeCell ref="I1113:J1113"/>
    <mergeCell ref="I1114:J1114"/>
    <mergeCell ref="I1156:J1156"/>
  </mergeCells>
  <conditionalFormatting sqref="C1:C1237 C1955:C1048576">
    <cfRule type="duplicateValues" dxfId="721" priority="3076"/>
  </conditionalFormatting>
  <conditionalFormatting sqref="C1:C72">
    <cfRule type="duplicateValues" dxfId="720" priority="4460"/>
    <cfRule type="duplicateValues" dxfId="719" priority="4461"/>
    <cfRule type="duplicateValues" dxfId="718" priority="4462"/>
  </conditionalFormatting>
  <conditionalFormatting sqref="C1:C72">
    <cfRule type="duplicateValues" dxfId="717" priority="4466"/>
  </conditionalFormatting>
  <conditionalFormatting sqref="C73:C1237">
    <cfRule type="duplicateValues" dxfId="716" priority="4470"/>
    <cfRule type="duplicateValues" dxfId="715" priority="4471"/>
    <cfRule type="duplicateValues" dxfId="714" priority="4472"/>
  </conditionalFormatting>
  <conditionalFormatting sqref="C73:C1237">
    <cfRule type="duplicateValues" dxfId="713" priority="4473"/>
  </conditionalFormatting>
  <conditionalFormatting sqref="AD28">
    <cfRule type="notContainsBlanks" dxfId="712" priority="675">
      <formula>LEN(TRIM(AD28))&gt;0</formula>
    </cfRule>
  </conditionalFormatting>
  <conditionalFormatting sqref="C1238:C1256">
    <cfRule type="duplicateValues" dxfId="711" priority="669"/>
    <cfRule type="duplicateValues" dxfId="710" priority="670"/>
  </conditionalFormatting>
  <conditionalFormatting sqref="C1238:C1256">
    <cfRule type="duplicateValues" dxfId="709" priority="671"/>
    <cfRule type="duplicateValues" dxfId="708" priority="672"/>
    <cfRule type="duplicateValues" dxfId="707" priority="673"/>
  </conditionalFormatting>
  <conditionalFormatting sqref="C1238:C1256">
    <cfRule type="duplicateValues" dxfId="706" priority="674"/>
  </conditionalFormatting>
  <conditionalFormatting sqref="C1257:C1291">
    <cfRule type="duplicateValues" dxfId="705" priority="659"/>
    <cfRule type="duplicateValues" dxfId="704" priority="660"/>
  </conditionalFormatting>
  <conditionalFormatting sqref="C1257:C1291">
    <cfRule type="duplicateValues" dxfId="703" priority="661"/>
    <cfRule type="duplicateValues" dxfId="702" priority="662"/>
    <cfRule type="duplicateValues" dxfId="701" priority="663"/>
  </conditionalFormatting>
  <conditionalFormatting sqref="C1257:C1291">
    <cfRule type="duplicateValues" dxfId="700" priority="664"/>
  </conditionalFormatting>
  <conditionalFormatting sqref="C1282">
    <cfRule type="duplicateValues" dxfId="699" priority="657"/>
    <cfRule type="duplicateValues" dxfId="698" priority="658"/>
  </conditionalFormatting>
  <conditionalFormatting sqref="C1282">
    <cfRule type="duplicateValues" dxfId="697" priority="654"/>
    <cfRule type="duplicateValues" dxfId="696" priority="655"/>
    <cfRule type="duplicateValues" dxfId="695" priority="656"/>
  </conditionalFormatting>
  <conditionalFormatting sqref="C1282">
    <cfRule type="duplicateValues" dxfId="694" priority="653"/>
  </conditionalFormatting>
  <conditionalFormatting sqref="C1292:C1337">
    <cfRule type="duplicateValues" dxfId="693" priority="651"/>
    <cfRule type="duplicateValues" dxfId="692" priority="652"/>
  </conditionalFormatting>
  <conditionalFormatting sqref="C1292:C1337">
    <cfRule type="duplicateValues" dxfId="691" priority="665"/>
    <cfRule type="duplicateValues" dxfId="690" priority="666"/>
    <cfRule type="duplicateValues" dxfId="689" priority="667"/>
  </conditionalFormatting>
  <conditionalFormatting sqref="C1292:C1337">
    <cfRule type="duplicateValues" dxfId="688" priority="668"/>
  </conditionalFormatting>
  <conditionalFormatting sqref="C1338:C1353">
    <cfRule type="duplicateValues" dxfId="687" priority="645"/>
    <cfRule type="duplicateValues" dxfId="686" priority="646"/>
  </conditionalFormatting>
  <conditionalFormatting sqref="C1338:C1353">
    <cfRule type="duplicateValues" dxfId="685" priority="647"/>
    <cfRule type="duplicateValues" dxfId="684" priority="648"/>
    <cfRule type="duplicateValues" dxfId="683" priority="649"/>
  </conditionalFormatting>
  <conditionalFormatting sqref="C1338:C1353">
    <cfRule type="duplicateValues" dxfId="682" priority="650"/>
  </conditionalFormatting>
  <conditionalFormatting sqref="C1362:C1369 C1371:C1404 C1354:C1359">
    <cfRule type="duplicateValues" dxfId="681" priority="639"/>
    <cfRule type="duplicateValues" dxfId="680" priority="640"/>
  </conditionalFormatting>
  <conditionalFormatting sqref="C1362:C1369 C1354:C1359 C1371:C1404">
    <cfRule type="duplicateValues" dxfId="679" priority="641"/>
    <cfRule type="duplicateValues" dxfId="678" priority="642"/>
    <cfRule type="duplicateValues" dxfId="677" priority="643"/>
  </conditionalFormatting>
  <conditionalFormatting sqref="C1362:C1369 C1354:C1359 C1371:C1404">
    <cfRule type="duplicateValues" dxfId="676" priority="644"/>
  </conditionalFormatting>
  <conditionalFormatting sqref="C1360:C1361">
    <cfRule type="duplicateValues" dxfId="675" priority="633"/>
    <cfRule type="duplicateValues" dxfId="674" priority="634"/>
  </conditionalFormatting>
  <conditionalFormatting sqref="C1360:C1361">
    <cfRule type="duplicateValues" dxfId="673" priority="635"/>
    <cfRule type="duplicateValues" dxfId="672" priority="636"/>
    <cfRule type="duplicateValues" dxfId="671" priority="637"/>
  </conditionalFormatting>
  <conditionalFormatting sqref="C1360:C1361">
    <cfRule type="duplicateValues" dxfId="670" priority="638"/>
  </conditionalFormatting>
  <conditionalFormatting sqref="C1370">
    <cfRule type="duplicateValues" dxfId="669" priority="627"/>
    <cfRule type="duplicateValues" dxfId="668" priority="628"/>
  </conditionalFormatting>
  <conditionalFormatting sqref="C1370">
    <cfRule type="duplicateValues" dxfId="667" priority="629"/>
    <cfRule type="duplicateValues" dxfId="666" priority="630"/>
    <cfRule type="duplicateValues" dxfId="665" priority="631"/>
  </conditionalFormatting>
  <conditionalFormatting sqref="C1370">
    <cfRule type="duplicateValues" dxfId="664" priority="632"/>
  </conditionalFormatting>
  <conditionalFormatting sqref="C1405">
    <cfRule type="duplicateValues" dxfId="663" priority="623"/>
    <cfRule type="duplicateValues" dxfId="662" priority="624"/>
    <cfRule type="duplicateValues" dxfId="661" priority="625"/>
  </conditionalFormatting>
  <conditionalFormatting sqref="C1405">
    <cfRule type="duplicateValues" dxfId="660" priority="626"/>
  </conditionalFormatting>
  <conditionalFormatting sqref="C1406:C1411">
    <cfRule type="duplicateValues" dxfId="659" priority="619"/>
    <cfRule type="duplicateValues" dxfId="658" priority="620"/>
    <cfRule type="duplicateValues" dxfId="657" priority="621"/>
  </conditionalFormatting>
  <conditionalFormatting sqref="C1406:C1411">
    <cfRule type="duplicateValues" dxfId="656" priority="622"/>
  </conditionalFormatting>
  <conditionalFormatting sqref="C1420:C1422">
    <cfRule type="duplicateValues" dxfId="655" priority="591"/>
    <cfRule type="duplicateValues" dxfId="654" priority="592"/>
  </conditionalFormatting>
  <conditionalFormatting sqref="C1420:C1422">
    <cfRule type="duplicateValues" dxfId="653" priority="593"/>
    <cfRule type="duplicateValues" dxfId="652" priority="594"/>
    <cfRule type="duplicateValues" dxfId="651" priority="595"/>
  </conditionalFormatting>
  <conditionalFormatting sqref="C1420:C1422">
    <cfRule type="duplicateValues" dxfId="650" priority="596"/>
  </conditionalFormatting>
  <conditionalFormatting sqref="C1423">
    <cfRule type="duplicateValues" dxfId="649" priority="597"/>
    <cfRule type="duplicateValues" dxfId="648" priority="598"/>
  </conditionalFormatting>
  <conditionalFormatting sqref="C1423">
    <cfRule type="duplicateValues" dxfId="647" priority="599"/>
    <cfRule type="duplicateValues" dxfId="646" priority="600"/>
    <cfRule type="duplicateValues" dxfId="645" priority="601"/>
  </conditionalFormatting>
  <conditionalFormatting sqref="C1423">
    <cfRule type="duplicateValues" dxfId="644" priority="602"/>
  </conditionalFormatting>
  <conditionalFormatting sqref="C1412:C1419">
    <cfRule type="duplicateValues" dxfId="643" priority="603"/>
    <cfRule type="duplicateValues" dxfId="642" priority="604"/>
    <cfRule type="duplicateValues" dxfId="641" priority="605"/>
  </conditionalFormatting>
  <conditionalFormatting sqref="C1412:C1419">
    <cfRule type="duplicateValues" dxfId="640" priority="606"/>
  </conditionalFormatting>
  <conditionalFormatting sqref="C1447:C1455">
    <cfRule type="duplicateValues" dxfId="639" priority="587"/>
    <cfRule type="duplicateValues" dxfId="638" priority="588"/>
    <cfRule type="duplicateValues" dxfId="637" priority="589"/>
  </conditionalFormatting>
  <conditionalFormatting sqref="C1447:C1455">
    <cfRule type="duplicateValues" dxfId="636" priority="590"/>
  </conditionalFormatting>
  <conditionalFormatting sqref="C1437:C1455">
    <cfRule type="duplicateValues" dxfId="635" priority="607"/>
    <cfRule type="duplicateValues" dxfId="634" priority="608"/>
  </conditionalFormatting>
  <conditionalFormatting sqref="C1437:C1446">
    <cfRule type="duplicateValues" dxfId="633" priority="609"/>
    <cfRule type="duplicateValues" dxfId="632" priority="610"/>
    <cfRule type="duplicateValues" dxfId="631" priority="611"/>
  </conditionalFormatting>
  <conditionalFormatting sqref="C1437:C1446">
    <cfRule type="duplicateValues" dxfId="630" priority="612"/>
  </conditionalFormatting>
  <conditionalFormatting sqref="C1430:C1436">
    <cfRule type="duplicateValues" dxfId="629" priority="613"/>
    <cfRule type="duplicateValues" dxfId="628" priority="614"/>
    <cfRule type="duplicateValues" dxfId="627" priority="615"/>
  </conditionalFormatting>
  <conditionalFormatting sqref="C1430:C1436">
    <cfRule type="duplicateValues" dxfId="626" priority="616"/>
  </conditionalFormatting>
  <conditionalFormatting sqref="C1430:C1436">
    <cfRule type="duplicateValues" dxfId="625" priority="617"/>
    <cfRule type="duplicateValues" dxfId="624" priority="618"/>
  </conditionalFormatting>
  <conditionalFormatting sqref="C1456:C1469">
    <cfRule type="duplicateValues" dxfId="623" priority="581"/>
    <cfRule type="duplicateValues" dxfId="622" priority="582"/>
    <cfRule type="duplicateValues" dxfId="621" priority="583"/>
  </conditionalFormatting>
  <conditionalFormatting sqref="C1456:C1469">
    <cfRule type="duplicateValues" dxfId="620" priority="584"/>
  </conditionalFormatting>
  <conditionalFormatting sqref="C1456:C1469">
    <cfRule type="duplicateValues" dxfId="619" priority="585"/>
    <cfRule type="duplicateValues" dxfId="618" priority="586"/>
  </conditionalFormatting>
  <conditionalFormatting sqref="C1470">
    <cfRule type="duplicateValues" dxfId="617" priority="575"/>
    <cfRule type="duplicateValues" dxfId="616" priority="576"/>
    <cfRule type="duplicateValues" dxfId="615" priority="577"/>
  </conditionalFormatting>
  <conditionalFormatting sqref="C1470">
    <cfRule type="duplicateValues" dxfId="614" priority="578"/>
  </conditionalFormatting>
  <conditionalFormatting sqref="C1471:C1488">
    <cfRule type="duplicateValues" dxfId="613" priority="571"/>
    <cfRule type="duplicateValues" dxfId="612" priority="572"/>
    <cfRule type="duplicateValues" dxfId="611" priority="573"/>
  </conditionalFormatting>
  <conditionalFormatting sqref="C1471:C1488">
    <cfRule type="duplicateValues" dxfId="610" priority="574"/>
  </conditionalFormatting>
  <conditionalFormatting sqref="C1470">
    <cfRule type="duplicateValues" dxfId="609" priority="579"/>
    <cfRule type="duplicateValues" dxfId="608" priority="580"/>
  </conditionalFormatting>
  <conditionalFormatting sqref="C1489:C1502">
    <cfRule type="duplicateValues" dxfId="607" priority="567"/>
    <cfRule type="duplicateValues" dxfId="606" priority="568"/>
    <cfRule type="duplicateValues" dxfId="605" priority="569"/>
  </conditionalFormatting>
  <conditionalFormatting sqref="C1489:C1502">
    <cfRule type="duplicateValues" dxfId="604" priority="570"/>
  </conditionalFormatting>
  <conditionalFormatting sqref="C1503:C1518">
    <cfRule type="duplicateValues" dxfId="603" priority="561"/>
    <cfRule type="duplicateValues" dxfId="602" priority="562"/>
  </conditionalFormatting>
  <conditionalFormatting sqref="C1503:C1518">
    <cfRule type="duplicateValues" dxfId="601" priority="563"/>
    <cfRule type="duplicateValues" dxfId="600" priority="564"/>
    <cfRule type="duplicateValues" dxfId="599" priority="565"/>
  </conditionalFormatting>
  <conditionalFormatting sqref="C1503:C1518">
    <cfRule type="duplicateValues" dxfId="598" priority="566"/>
  </conditionalFormatting>
  <conditionalFormatting sqref="C1519:C1544">
    <cfRule type="duplicateValues" dxfId="597" priority="555"/>
    <cfRule type="duplicateValues" dxfId="596" priority="556"/>
  </conditionalFormatting>
  <conditionalFormatting sqref="C1519:C1544">
    <cfRule type="duplicateValues" dxfId="595" priority="557"/>
    <cfRule type="duplicateValues" dxfId="594" priority="558"/>
    <cfRule type="duplicateValues" dxfId="593" priority="559"/>
  </conditionalFormatting>
  <conditionalFormatting sqref="C1519:C1544">
    <cfRule type="duplicateValues" dxfId="592" priority="560"/>
  </conditionalFormatting>
  <conditionalFormatting sqref="C1545:C1592">
    <cfRule type="duplicateValues" dxfId="591" priority="549"/>
    <cfRule type="duplicateValues" dxfId="590" priority="550"/>
  </conditionalFormatting>
  <conditionalFormatting sqref="C1545:C1592">
    <cfRule type="duplicateValues" dxfId="589" priority="551"/>
    <cfRule type="duplicateValues" dxfId="588" priority="552"/>
    <cfRule type="duplicateValues" dxfId="587" priority="553"/>
  </conditionalFormatting>
  <conditionalFormatting sqref="C1545:C1592">
    <cfRule type="duplicateValues" dxfId="586" priority="554"/>
  </conditionalFormatting>
  <conditionalFormatting sqref="C1593:C1598">
    <cfRule type="duplicateValues" dxfId="585" priority="531"/>
    <cfRule type="duplicateValues" dxfId="584" priority="532"/>
  </conditionalFormatting>
  <conditionalFormatting sqref="C1593:C1598">
    <cfRule type="duplicateValues" dxfId="583" priority="533"/>
    <cfRule type="duplicateValues" dxfId="582" priority="534"/>
    <cfRule type="duplicateValues" dxfId="581" priority="535"/>
  </conditionalFormatting>
  <conditionalFormatting sqref="C1593:C1598">
    <cfRule type="duplicateValues" dxfId="580" priority="536"/>
  </conditionalFormatting>
  <conditionalFormatting sqref="C1621:C1622">
    <cfRule type="duplicateValues" dxfId="579" priority="509"/>
    <cfRule type="duplicateValues" dxfId="578" priority="510"/>
  </conditionalFormatting>
  <conditionalFormatting sqref="C1621:C1622">
    <cfRule type="duplicateValues" dxfId="577" priority="511"/>
    <cfRule type="duplicateValues" dxfId="576" priority="512"/>
    <cfRule type="duplicateValues" dxfId="575" priority="513"/>
  </conditionalFormatting>
  <conditionalFormatting sqref="C1621:C1622">
    <cfRule type="duplicateValues" dxfId="574" priority="514"/>
  </conditionalFormatting>
  <conditionalFormatting sqref="C1612:C1620 C1610">
    <cfRule type="duplicateValues" dxfId="573" priority="515"/>
    <cfRule type="duplicateValues" dxfId="572" priority="516"/>
  </conditionalFormatting>
  <conditionalFormatting sqref="C1612:C1620 C1610">
    <cfRule type="duplicateValues" dxfId="571" priority="517"/>
    <cfRule type="duplicateValues" dxfId="570" priority="518"/>
    <cfRule type="duplicateValues" dxfId="569" priority="519"/>
  </conditionalFormatting>
  <conditionalFormatting sqref="C1612:C1620 C1610">
    <cfRule type="duplicateValues" dxfId="568" priority="520"/>
  </conditionalFormatting>
  <conditionalFormatting sqref="C1605:C1606">
    <cfRule type="duplicateValues" dxfId="567" priority="521"/>
    <cfRule type="duplicateValues" dxfId="566" priority="522"/>
  </conditionalFormatting>
  <conditionalFormatting sqref="C1605:C1606">
    <cfRule type="duplicateValues" dxfId="565" priority="523"/>
    <cfRule type="duplicateValues" dxfId="564" priority="524"/>
    <cfRule type="duplicateValues" dxfId="563" priority="525"/>
  </conditionalFormatting>
  <conditionalFormatting sqref="C1605:C1606">
    <cfRule type="duplicateValues" dxfId="562" priority="526"/>
  </conditionalFormatting>
  <conditionalFormatting sqref="C1599:C1600">
    <cfRule type="duplicateValues" dxfId="561" priority="527"/>
    <cfRule type="duplicateValues" dxfId="560" priority="528"/>
    <cfRule type="duplicateValues" dxfId="559" priority="529"/>
  </conditionalFormatting>
  <conditionalFormatting sqref="C1599:C1600">
    <cfRule type="duplicateValues" dxfId="558" priority="530"/>
  </conditionalFormatting>
  <conditionalFormatting sqref="C1623:C1643 C1601:C1604 C1610 C1612:C1620">
    <cfRule type="duplicateValues" dxfId="557" priority="537"/>
    <cfRule type="duplicateValues" dxfId="556" priority="538"/>
  </conditionalFormatting>
  <conditionalFormatting sqref="C1623:C1643 C1601:C1604 C1610 C1612:C1620">
    <cfRule type="duplicateValues" dxfId="555" priority="539"/>
    <cfRule type="duplicateValues" dxfId="554" priority="540"/>
    <cfRule type="duplicateValues" dxfId="553" priority="541"/>
  </conditionalFormatting>
  <conditionalFormatting sqref="C1623:C1643 C1601:C1604 C1610 C1612:C1620">
    <cfRule type="duplicateValues" dxfId="552" priority="542"/>
  </conditionalFormatting>
  <conditionalFormatting sqref="C1607:C1609">
    <cfRule type="duplicateValues" dxfId="551" priority="543"/>
    <cfRule type="duplicateValues" dxfId="550" priority="544"/>
  </conditionalFormatting>
  <conditionalFormatting sqref="C1607:C1609">
    <cfRule type="duplicateValues" dxfId="549" priority="545"/>
    <cfRule type="duplicateValues" dxfId="548" priority="546"/>
    <cfRule type="duplicateValues" dxfId="547" priority="547"/>
  </conditionalFormatting>
  <conditionalFormatting sqref="C1607:C1609">
    <cfRule type="duplicateValues" dxfId="546" priority="548"/>
  </conditionalFormatting>
  <conditionalFormatting sqref="C1611">
    <cfRule type="duplicateValues" dxfId="545" priority="503"/>
    <cfRule type="duplicateValues" dxfId="544" priority="504"/>
  </conditionalFormatting>
  <conditionalFormatting sqref="C1611">
    <cfRule type="duplicateValues" dxfId="543" priority="505"/>
    <cfRule type="duplicateValues" dxfId="542" priority="506"/>
    <cfRule type="duplicateValues" dxfId="541" priority="507"/>
  </conditionalFormatting>
  <conditionalFormatting sqref="C1611">
    <cfRule type="duplicateValues" dxfId="540" priority="508"/>
  </conditionalFormatting>
  <conditionalFormatting sqref="C1644:C1658">
    <cfRule type="duplicateValues" dxfId="539" priority="497"/>
    <cfRule type="duplicateValues" dxfId="538" priority="498"/>
  </conditionalFormatting>
  <conditionalFormatting sqref="C1644:C1658">
    <cfRule type="duplicateValues" dxfId="537" priority="499"/>
    <cfRule type="duplicateValues" dxfId="536" priority="500"/>
    <cfRule type="duplicateValues" dxfId="535" priority="501"/>
  </conditionalFormatting>
  <conditionalFormatting sqref="C1644:C1658">
    <cfRule type="duplicateValues" dxfId="534" priority="502"/>
  </conditionalFormatting>
  <conditionalFormatting sqref="C1659:C1668">
    <cfRule type="duplicateValues" dxfId="533" priority="491"/>
    <cfRule type="duplicateValues" dxfId="532" priority="492"/>
  </conditionalFormatting>
  <conditionalFormatting sqref="C1659:C1668">
    <cfRule type="duplicateValues" dxfId="531" priority="493"/>
    <cfRule type="duplicateValues" dxfId="530" priority="494"/>
    <cfRule type="duplicateValues" dxfId="529" priority="495"/>
  </conditionalFormatting>
  <conditionalFormatting sqref="C1659:C1668">
    <cfRule type="duplicateValues" dxfId="528" priority="496"/>
  </conditionalFormatting>
  <conditionalFormatting sqref="C1669:C1694">
    <cfRule type="duplicateValues" dxfId="527" priority="481"/>
    <cfRule type="duplicateValues" dxfId="526" priority="482"/>
  </conditionalFormatting>
  <conditionalFormatting sqref="C1685:C1694">
    <cfRule type="duplicateValues" dxfId="525" priority="483"/>
    <cfRule type="duplicateValues" dxfId="524" priority="484"/>
    <cfRule type="duplicateValues" dxfId="523" priority="485"/>
  </conditionalFormatting>
  <conditionalFormatting sqref="C1685:C1694">
    <cfRule type="duplicateValues" dxfId="522" priority="486"/>
  </conditionalFormatting>
  <conditionalFormatting sqref="C1669:C1684">
    <cfRule type="duplicateValues" dxfId="521" priority="487"/>
    <cfRule type="duplicateValues" dxfId="520" priority="488"/>
    <cfRule type="duplicateValues" dxfId="519" priority="489"/>
  </conditionalFormatting>
  <conditionalFormatting sqref="C1669:C1684">
    <cfRule type="duplicateValues" dxfId="518" priority="490"/>
  </conditionalFormatting>
  <conditionalFormatting sqref="C1695:C1698">
    <cfRule type="duplicateValues" dxfId="517" priority="475"/>
    <cfRule type="duplicateValues" dxfId="516" priority="476"/>
  </conditionalFormatting>
  <conditionalFormatting sqref="C1695:C1698">
    <cfRule type="duplicateValues" dxfId="515" priority="477"/>
    <cfRule type="duplicateValues" dxfId="514" priority="478"/>
    <cfRule type="duplicateValues" dxfId="513" priority="479"/>
  </conditionalFormatting>
  <conditionalFormatting sqref="C1695:C1698">
    <cfRule type="duplicateValues" dxfId="512" priority="480"/>
  </conditionalFormatting>
  <conditionalFormatting sqref="C1699">
    <cfRule type="duplicateValues" dxfId="511" priority="471"/>
    <cfRule type="duplicateValues" dxfId="510" priority="472"/>
    <cfRule type="duplicateValues" dxfId="509" priority="473"/>
  </conditionalFormatting>
  <conditionalFormatting sqref="C1699">
    <cfRule type="duplicateValues" dxfId="508" priority="474"/>
  </conditionalFormatting>
  <conditionalFormatting sqref="C1700">
    <cfRule type="duplicateValues" dxfId="507" priority="467"/>
    <cfRule type="duplicateValues" dxfId="506" priority="468"/>
    <cfRule type="duplicateValues" dxfId="505" priority="469"/>
  </conditionalFormatting>
  <conditionalFormatting sqref="C1700">
    <cfRule type="duplicateValues" dxfId="504" priority="470"/>
  </conditionalFormatting>
  <conditionalFormatting sqref="C1701">
    <cfRule type="duplicateValues" dxfId="503" priority="461"/>
    <cfRule type="duplicateValues" dxfId="502" priority="462"/>
  </conditionalFormatting>
  <conditionalFormatting sqref="C1701">
    <cfRule type="duplicateValues" dxfId="501" priority="463"/>
    <cfRule type="duplicateValues" dxfId="500" priority="464"/>
    <cfRule type="duplicateValues" dxfId="499" priority="465"/>
  </conditionalFormatting>
  <conditionalFormatting sqref="C1701">
    <cfRule type="duplicateValues" dxfId="498" priority="466"/>
  </conditionalFormatting>
  <conditionalFormatting sqref="C1702:C1703">
    <cfRule type="duplicateValues" dxfId="497" priority="455"/>
    <cfRule type="duplicateValues" dxfId="496" priority="456"/>
  </conditionalFormatting>
  <conditionalFormatting sqref="C1702:C1703">
    <cfRule type="duplicateValues" dxfId="495" priority="457"/>
    <cfRule type="duplicateValues" dxfId="494" priority="458"/>
    <cfRule type="duplicateValues" dxfId="493" priority="459"/>
  </conditionalFormatting>
  <conditionalFormatting sqref="C1702:C1703">
    <cfRule type="duplicateValues" dxfId="492" priority="460"/>
  </conditionalFormatting>
  <conditionalFormatting sqref="C1704">
    <cfRule type="duplicateValues" dxfId="491" priority="449"/>
    <cfRule type="duplicateValues" dxfId="490" priority="450"/>
  </conditionalFormatting>
  <conditionalFormatting sqref="C1704">
    <cfRule type="duplicateValues" dxfId="489" priority="451"/>
    <cfRule type="duplicateValues" dxfId="488" priority="452"/>
    <cfRule type="duplicateValues" dxfId="487" priority="453"/>
  </conditionalFormatting>
  <conditionalFormatting sqref="C1704">
    <cfRule type="duplicateValues" dxfId="486" priority="454"/>
  </conditionalFormatting>
  <conditionalFormatting sqref="C1927">
    <cfRule type="duplicateValues" dxfId="485" priority="448"/>
  </conditionalFormatting>
  <conditionalFormatting sqref="C1927">
    <cfRule type="duplicateValues" dxfId="484" priority="447"/>
  </conditionalFormatting>
  <conditionalFormatting sqref="C1927">
    <cfRule type="duplicateValues" dxfId="483" priority="445"/>
    <cfRule type="duplicateValues" dxfId="482" priority="446"/>
  </conditionalFormatting>
  <conditionalFormatting sqref="C1722:C1723">
    <cfRule type="duplicateValues" dxfId="481" priority="442"/>
    <cfRule type="duplicateValues" dxfId="480" priority="443"/>
    <cfRule type="duplicateValues" dxfId="479" priority="444"/>
  </conditionalFormatting>
  <conditionalFormatting sqref="C1723">
    <cfRule type="duplicateValues" dxfId="478" priority="441"/>
  </conditionalFormatting>
  <conditionalFormatting sqref="C1723">
    <cfRule type="duplicateValues" dxfId="477" priority="439"/>
    <cfRule type="duplicateValues" dxfId="476" priority="440"/>
  </conditionalFormatting>
  <conditionalFormatting sqref="C1722">
    <cfRule type="duplicateValues" dxfId="475" priority="437"/>
    <cfRule type="duplicateValues" dxfId="474" priority="438"/>
  </conditionalFormatting>
  <conditionalFormatting sqref="C1722">
    <cfRule type="duplicateValues" dxfId="473" priority="436"/>
  </conditionalFormatting>
  <conditionalFormatting sqref="C1722:C1723">
    <cfRule type="duplicateValues" dxfId="472" priority="435"/>
  </conditionalFormatting>
  <conditionalFormatting sqref="C1724:C1725">
    <cfRule type="duplicateValues" dxfId="471" priority="432"/>
    <cfRule type="duplicateValues" dxfId="470" priority="433"/>
    <cfRule type="duplicateValues" dxfId="469" priority="434"/>
  </conditionalFormatting>
  <conditionalFormatting sqref="C1725">
    <cfRule type="duplicateValues" dxfId="468" priority="431"/>
  </conditionalFormatting>
  <conditionalFormatting sqref="C1725">
    <cfRule type="duplicateValues" dxfId="467" priority="429"/>
    <cfRule type="duplicateValues" dxfId="466" priority="430"/>
  </conditionalFormatting>
  <conditionalFormatting sqref="C1724">
    <cfRule type="duplicateValues" dxfId="465" priority="427"/>
    <cfRule type="duplicateValues" dxfId="464" priority="428"/>
  </conditionalFormatting>
  <conditionalFormatting sqref="C1724">
    <cfRule type="duplicateValues" dxfId="463" priority="426"/>
  </conditionalFormatting>
  <conditionalFormatting sqref="C1724:C1725">
    <cfRule type="duplicateValues" dxfId="462" priority="425"/>
  </conditionalFormatting>
  <conditionalFormatting sqref="C1726:C1727">
    <cfRule type="duplicateValues" dxfId="461" priority="422"/>
    <cfRule type="duplicateValues" dxfId="460" priority="423"/>
    <cfRule type="duplicateValues" dxfId="459" priority="424"/>
  </conditionalFormatting>
  <conditionalFormatting sqref="C1727">
    <cfRule type="duplicateValues" dxfId="458" priority="421"/>
  </conditionalFormatting>
  <conditionalFormatting sqref="C1727">
    <cfRule type="duplicateValues" dxfId="457" priority="419"/>
    <cfRule type="duplicateValues" dxfId="456" priority="420"/>
  </conditionalFormatting>
  <conditionalFormatting sqref="C1726">
    <cfRule type="duplicateValues" dxfId="455" priority="417"/>
    <cfRule type="duplicateValues" dxfId="454" priority="418"/>
  </conditionalFormatting>
  <conditionalFormatting sqref="C1726">
    <cfRule type="duplicateValues" dxfId="453" priority="416"/>
  </conditionalFormatting>
  <conditionalFormatting sqref="C1726:C1727">
    <cfRule type="duplicateValues" dxfId="452" priority="415"/>
  </conditionalFormatting>
  <conditionalFormatting sqref="C1728:C1729">
    <cfRule type="duplicateValues" dxfId="451" priority="412"/>
    <cfRule type="duplicateValues" dxfId="450" priority="413"/>
    <cfRule type="duplicateValues" dxfId="449" priority="414"/>
  </conditionalFormatting>
  <conditionalFormatting sqref="C1729">
    <cfRule type="duplicateValues" dxfId="448" priority="411"/>
  </conditionalFormatting>
  <conditionalFormatting sqref="C1729">
    <cfRule type="duplicateValues" dxfId="447" priority="409"/>
    <cfRule type="duplicateValues" dxfId="446" priority="410"/>
  </conditionalFormatting>
  <conditionalFormatting sqref="C1728">
    <cfRule type="duplicateValues" dxfId="445" priority="407"/>
    <cfRule type="duplicateValues" dxfId="444" priority="408"/>
  </conditionalFormatting>
  <conditionalFormatting sqref="C1728">
    <cfRule type="duplicateValues" dxfId="443" priority="406"/>
  </conditionalFormatting>
  <conditionalFormatting sqref="C1728:C1729">
    <cfRule type="duplicateValues" dxfId="442" priority="405"/>
  </conditionalFormatting>
  <conditionalFormatting sqref="C1730:C1731">
    <cfRule type="duplicateValues" dxfId="441" priority="402"/>
    <cfRule type="duplicateValues" dxfId="440" priority="403"/>
    <cfRule type="duplicateValues" dxfId="439" priority="404"/>
  </conditionalFormatting>
  <conditionalFormatting sqref="C1731">
    <cfRule type="duplicateValues" dxfId="438" priority="401"/>
  </conditionalFormatting>
  <conditionalFormatting sqref="C1731">
    <cfRule type="duplicateValues" dxfId="437" priority="399"/>
    <cfRule type="duplicateValues" dxfId="436" priority="400"/>
  </conditionalFormatting>
  <conditionalFormatting sqref="C1730">
    <cfRule type="duplicateValues" dxfId="435" priority="397"/>
    <cfRule type="duplicateValues" dxfId="434" priority="398"/>
  </conditionalFormatting>
  <conditionalFormatting sqref="C1730">
    <cfRule type="duplicateValues" dxfId="433" priority="396"/>
  </conditionalFormatting>
  <conditionalFormatting sqref="C1730:C1731">
    <cfRule type="duplicateValues" dxfId="432" priority="395"/>
  </conditionalFormatting>
  <conditionalFormatting sqref="C1732:C1733">
    <cfRule type="duplicateValues" dxfId="431" priority="392"/>
    <cfRule type="duplicateValues" dxfId="430" priority="393"/>
    <cfRule type="duplicateValues" dxfId="429" priority="394"/>
  </conditionalFormatting>
  <conditionalFormatting sqref="C1733">
    <cfRule type="duplicateValues" dxfId="428" priority="391"/>
  </conditionalFormatting>
  <conditionalFormatting sqref="C1733">
    <cfRule type="duplicateValues" dxfId="427" priority="389"/>
    <cfRule type="duplicateValues" dxfId="426" priority="390"/>
  </conditionalFormatting>
  <conditionalFormatting sqref="C1732">
    <cfRule type="duplicateValues" dxfId="425" priority="387"/>
    <cfRule type="duplicateValues" dxfId="424" priority="388"/>
  </conditionalFormatting>
  <conditionalFormatting sqref="C1732">
    <cfRule type="duplicateValues" dxfId="423" priority="386"/>
  </conditionalFormatting>
  <conditionalFormatting sqref="C1732:C1733">
    <cfRule type="duplicateValues" dxfId="422" priority="385"/>
  </conditionalFormatting>
  <conditionalFormatting sqref="C1734">
    <cfRule type="duplicateValues" dxfId="421" priority="384"/>
  </conditionalFormatting>
  <conditionalFormatting sqref="C1734">
    <cfRule type="duplicateValues" dxfId="420" priority="382"/>
    <cfRule type="duplicateValues" dxfId="419" priority="383"/>
  </conditionalFormatting>
  <conditionalFormatting sqref="C1744">
    <cfRule type="duplicateValues" dxfId="418" priority="381"/>
  </conditionalFormatting>
  <conditionalFormatting sqref="C1737">
    <cfRule type="duplicateValues" dxfId="417" priority="380"/>
  </conditionalFormatting>
  <conditionalFormatting sqref="C1739">
    <cfRule type="duplicateValues" dxfId="416" priority="379"/>
  </conditionalFormatting>
  <conditionalFormatting sqref="C1739">
    <cfRule type="duplicateValues" dxfId="415" priority="377"/>
    <cfRule type="duplicateValues" dxfId="414" priority="378"/>
  </conditionalFormatting>
  <conditionalFormatting sqref="C1740">
    <cfRule type="duplicateValues" dxfId="413" priority="376"/>
  </conditionalFormatting>
  <conditionalFormatting sqref="C1742">
    <cfRule type="duplicateValues" dxfId="412" priority="375"/>
  </conditionalFormatting>
  <conditionalFormatting sqref="C1742">
    <cfRule type="duplicateValues" dxfId="411" priority="373"/>
    <cfRule type="duplicateValues" dxfId="410" priority="374"/>
  </conditionalFormatting>
  <conditionalFormatting sqref="C1735 C1737">
    <cfRule type="duplicateValues" dxfId="409" priority="372"/>
  </conditionalFormatting>
  <conditionalFormatting sqref="C1738">
    <cfRule type="duplicateValues" dxfId="408" priority="370"/>
    <cfRule type="duplicateValues" dxfId="407" priority="371"/>
  </conditionalFormatting>
  <conditionalFormatting sqref="C1738">
    <cfRule type="duplicateValues" dxfId="406" priority="369"/>
  </conditionalFormatting>
  <conditionalFormatting sqref="C1735 C1737:C1738">
    <cfRule type="duplicateValues" dxfId="405" priority="368"/>
  </conditionalFormatting>
  <conditionalFormatting sqref="C1741">
    <cfRule type="duplicateValues" dxfId="404" priority="366"/>
    <cfRule type="duplicateValues" dxfId="403" priority="367"/>
  </conditionalFormatting>
  <conditionalFormatting sqref="C1741">
    <cfRule type="duplicateValues" dxfId="402" priority="365"/>
  </conditionalFormatting>
  <conditionalFormatting sqref="C1740:C1742">
    <cfRule type="duplicateValues" dxfId="401" priority="362"/>
    <cfRule type="duplicateValues" dxfId="400" priority="363"/>
    <cfRule type="duplicateValues" dxfId="399" priority="364"/>
  </conditionalFormatting>
  <conditionalFormatting sqref="C1735 C1737:C1742">
    <cfRule type="duplicateValues" dxfId="398" priority="361"/>
  </conditionalFormatting>
  <conditionalFormatting sqref="C1743:C1744">
    <cfRule type="duplicateValues" dxfId="397" priority="360"/>
  </conditionalFormatting>
  <conditionalFormatting sqref="C1745">
    <cfRule type="duplicateValues" dxfId="396" priority="358"/>
    <cfRule type="duplicateValues" dxfId="395" priority="359"/>
  </conditionalFormatting>
  <conditionalFormatting sqref="C1745">
    <cfRule type="duplicateValues" dxfId="394" priority="357"/>
  </conditionalFormatting>
  <conditionalFormatting sqref="C1743:C1745">
    <cfRule type="duplicateValues" dxfId="393" priority="356"/>
  </conditionalFormatting>
  <conditionalFormatting sqref="C1805:C1806">
    <cfRule type="duplicateValues" dxfId="392" priority="354"/>
    <cfRule type="duplicateValues" dxfId="391" priority="355"/>
  </conditionalFormatting>
  <conditionalFormatting sqref="C1805:C1806">
    <cfRule type="duplicateValues" dxfId="390" priority="353"/>
  </conditionalFormatting>
  <conditionalFormatting sqref="C1807">
    <cfRule type="duplicateValues" dxfId="389" priority="352"/>
  </conditionalFormatting>
  <conditionalFormatting sqref="C1807">
    <cfRule type="duplicateValues" dxfId="388" priority="350"/>
    <cfRule type="duplicateValues" dxfId="387" priority="351"/>
  </conditionalFormatting>
  <conditionalFormatting sqref="C1809">
    <cfRule type="duplicateValues" dxfId="386" priority="349"/>
  </conditionalFormatting>
  <conditionalFormatting sqref="C1808">
    <cfRule type="duplicateValues" dxfId="385" priority="348"/>
  </conditionalFormatting>
  <conditionalFormatting sqref="C1808:C1811">
    <cfRule type="duplicateValues" dxfId="384" priority="347"/>
  </conditionalFormatting>
  <conditionalFormatting sqref="C1808:C1814">
    <cfRule type="duplicateValues" dxfId="383" priority="344"/>
    <cfRule type="duplicateValues" dxfId="382" priority="345"/>
    <cfRule type="duplicateValues" dxfId="381" priority="346"/>
  </conditionalFormatting>
  <conditionalFormatting sqref="C1810:C1811">
    <cfRule type="duplicateValues" dxfId="380" priority="343"/>
  </conditionalFormatting>
  <conditionalFormatting sqref="C1814">
    <cfRule type="duplicateValues" dxfId="379" priority="342"/>
  </conditionalFormatting>
  <conditionalFormatting sqref="C1814">
    <cfRule type="duplicateValues" dxfId="378" priority="340"/>
    <cfRule type="duplicateValues" dxfId="377" priority="341"/>
  </conditionalFormatting>
  <conditionalFormatting sqref="C1812:C1813">
    <cfRule type="duplicateValues" dxfId="376" priority="338"/>
    <cfRule type="duplicateValues" dxfId="375" priority="339"/>
  </conditionalFormatting>
  <conditionalFormatting sqref="C1812:C1813">
    <cfRule type="duplicateValues" dxfId="374" priority="337"/>
  </conditionalFormatting>
  <conditionalFormatting sqref="C1805:C1814">
    <cfRule type="duplicateValues" dxfId="373" priority="336"/>
  </conditionalFormatting>
  <conditionalFormatting sqref="C1815">
    <cfRule type="duplicateValues" dxfId="372" priority="334"/>
    <cfRule type="duplicateValues" dxfId="371" priority="335"/>
  </conditionalFormatting>
  <conditionalFormatting sqref="C1815">
    <cfRule type="duplicateValues" dxfId="370" priority="333"/>
  </conditionalFormatting>
  <conditionalFormatting sqref="C1746">
    <cfRule type="duplicateValues" dxfId="369" priority="330"/>
    <cfRule type="duplicateValues" dxfId="368" priority="331"/>
    <cfRule type="duplicateValues" dxfId="367" priority="332"/>
  </conditionalFormatting>
  <conditionalFormatting sqref="C1746">
    <cfRule type="duplicateValues" dxfId="366" priority="329"/>
  </conditionalFormatting>
  <conditionalFormatting sqref="C1746">
    <cfRule type="duplicateValues" dxfId="365" priority="327"/>
    <cfRule type="duplicateValues" dxfId="364" priority="328"/>
  </conditionalFormatting>
  <conditionalFormatting sqref="C1730:C1733">
    <cfRule type="duplicateValues" dxfId="363" priority="326"/>
  </conditionalFormatting>
  <conditionalFormatting sqref="C1734">
    <cfRule type="duplicateValues" dxfId="362" priority="323"/>
    <cfRule type="duplicateValues" dxfId="361" priority="324"/>
    <cfRule type="duplicateValues" dxfId="360" priority="325"/>
  </conditionalFormatting>
  <conditionalFormatting sqref="C1726:C1729">
    <cfRule type="duplicateValues" dxfId="359" priority="322"/>
  </conditionalFormatting>
  <conditionalFormatting sqref="C1805:C1815">
    <cfRule type="duplicateValues" dxfId="358" priority="321"/>
  </conditionalFormatting>
  <conditionalFormatting sqref="C1855:C1873">
    <cfRule type="duplicateValues" dxfId="357" priority="320"/>
  </conditionalFormatting>
  <conditionalFormatting sqref="C1855:C1873">
    <cfRule type="duplicateValues" dxfId="356" priority="317"/>
    <cfRule type="duplicateValues" dxfId="355" priority="318"/>
    <cfRule type="duplicateValues" dxfId="354" priority="319"/>
  </conditionalFormatting>
  <conditionalFormatting sqref="C1816:C1854">
    <cfRule type="duplicateValues" dxfId="353" priority="316"/>
  </conditionalFormatting>
  <conditionalFormatting sqref="C1816:C1854">
    <cfRule type="duplicateValues" dxfId="352" priority="313"/>
    <cfRule type="duplicateValues" dxfId="351" priority="314"/>
    <cfRule type="duplicateValues" dxfId="350" priority="315"/>
  </conditionalFormatting>
  <conditionalFormatting sqref="C1805:C1873">
    <cfRule type="duplicateValues" dxfId="349" priority="312"/>
  </conditionalFormatting>
  <conditionalFormatting sqref="C1747:C1804">
    <cfRule type="duplicateValues" dxfId="348" priority="311"/>
  </conditionalFormatting>
  <conditionalFormatting sqref="C1747:C1804">
    <cfRule type="duplicateValues" dxfId="347" priority="309"/>
    <cfRule type="duplicateValues" dxfId="346" priority="310"/>
  </conditionalFormatting>
  <conditionalFormatting sqref="C1747:C1804 C1743:C1745">
    <cfRule type="duplicateValues" dxfId="345" priority="308"/>
  </conditionalFormatting>
  <conditionalFormatting sqref="C1735 C1737:C1804">
    <cfRule type="duplicateValues" dxfId="344" priority="304"/>
    <cfRule type="duplicateValues" dxfId="343" priority="305"/>
    <cfRule type="duplicateValues" dxfId="342" priority="306"/>
    <cfRule type="duplicateValues" dxfId="341" priority="307"/>
  </conditionalFormatting>
  <conditionalFormatting sqref="C1705:C1721">
    <cfRule type="duplicateValues" dxfId="340" priority="303"/>
  </conditionalFormatting>
  <conditionalFormatting sqref="C1705:C1721">
    <cfRule type="duplicateValues" dxfId="339" priority="300"/>
    <cfRule type="duplicateValues" dxfId="338" priority="301"/>
    <cfRule type="duplicateValues" dxfId="337" priority="302"/>
  </conditionalFormatting>
  <conditionalFormatting sqref="C1874:C1925">
    <cfRule type="duplicateValues" dxfId="336" priority="299"/>
  </conditionalFormatting>
  <conditionalFormatting sqref="C1874:C1925">
    <cfRule type="duplicateValues" dxfId="335" priority="296"/>
    <cfRule type="duplicateValues" dxfId="334" priority="297"/>
    <cfRule type="duplicateValues" dxfId="333" priority="298"/>
  </conditionalFormatting>
  <conditionalFormatting sqref="C1874:C1925">
    <cfRule type="duplicateValues" dxfId="332" priority="294"/>
    <cfRule type="duplicateValues" dxfId="331" priority="295"/>
  </conditionalFormatting>
  <conditionalFormatting sqref="C1874:C1925">
    <cfRule type="duplicateValues" dxfId="330" priority="289"/>
    <cfRule type="duplicateValues" dxfId="329" priority="290"/>
    <cfRule type="duplicateValues" dxfId="328" priority="291"/>
    <cfRule type="duplicateValues" dxfId="327" priority="292"/>
    <cfRule type="duplicateValues" dxfId="326" priority="293"/>
  </conditionalFormatting>
  <conditionalFormatting sqref="C1874:C1925">
    <cfRule type="duplicateValues" dxfId="325" priority="283"/>
    <cfRule type="duplicateValues" dxfId="324" priority="284"/>
    <cfRule type="duplicateValues" dxfId="323" priority="285"/>
    <cfRule type="duplicateValues" dxfId="322" priority="286"/>
    <cfRule type="duplicateValues" dxfId="321" priority="287"/>
    <cfRule type="duplicateValues" dxfId="320" priority="288"/>
  </conditionalFormatting>
  <conditionalFormatting sqref="C1874:C1925">
    <cfRule type="duplicateValues" dxfId="319" priority="279"/>
    <cfRule type="duplicateValues" dxfId="318" priority="280"/>
    <cfRule type="duplicateValues" dxfId="317" priority="281"/>
    <cfRule type="duplicateValues" dxfId="316" priority="282"/>
  </conditionalFormatting>
  <conditionalFormatting sqref="C1722:C1725">
    <cfRule type="duplicateValues" dxfId="315" priority="278"/>
  </conditionalFormatting>
  <conditionalFormatting sqref="C1722:C1734">
    <cfRule type="duplicateValues" dxfId="314" priority="277"/>
  </conditionalFormatting>
  <conditionalFormatting sqref="C1876">
    <cfRule type="duplicateValues" dxfId="313" priority="276"/>
  </conditionalFormatting>
  <conditionalFormatting sqref="C1876">
    <cfRule type="duplicateValues" dxfId="312" priority="274"/>
    <cfRule type="duplicateValues" dxfId="311" priority="275"/>
  </conditionalFormatting>
  <conditionalFormatting sqref="C1878">
    <cfRule type="duplicateValues" dxfId="310" priority="273"/>
  </conditionalFormatting>
  <conditionalFormatting sqref="C1878:C1879">
    <cfRule type="duplicateValues" dxfId="309" priority="272"/>
  </conditionalFormatting>
  <conditionalFormatting sqref="C1878:C1882">
    <cfRule type="duplicateValues" dxfId="308" priority="269"/>
    <cfRule type="duplicateValues" dxfId="307" priority="270"/>
    <cfRule type="duplicateValues" dxfId="306" priority="271"/>
  </conditionalFormatting>
  <conditionalFormatting sqref="C1879">
    <cfRule type="duplicateValues" dxfId="305" priority="268"/>
  </conditionalFormatting>
  <conditionalFormatting sqref="C1882">
    <cfRule type="duplicateValues" dxfId="304" priority="267"/>
  </conditionalFormatting>
  <conditionalFormatting sqref="C1882">
    <cfRule type="duplicateValues" dxfId="303" priority="265"/>
    <cfRule type="duplicateValues" dxfId="302" priority="266"/>
  </conditionalFormatting>
  <conditionalFormatting sqref="C1880:C1881">
    <cfRule type="duplicateValues" dxfId="301" priority="263"/>
    <cfRule type="duplicateValues" dxfId="300" priority="264"/>
  </conditionalFormatting>
  <conditionalFormatting sqref="C1880:C1881">
    <cfRule type="duplicateValues" dxfId="299" priority="262"/>
  </conditionalFormatting>
  <conditionalFormatting sqref="C1878:C1882 C1875:C1876">
    <cfRule type="duplicateValues" dxfId="298" priority="261"/>
  </conditionalFormatting>
  <conditionalFormatting sqref="C1875">
    <cfRule type="duplicateValues" dxfId="297" priority="260"/>
  </conditionalFormatting>
  <conditionalFormatting sqref="C1877">
    <cfRule type="duplicateValues" dxfId="296" priority="257"/>
    <cfRule type="duplicateValues" dxfId="295" priority="258"/>
    <cfRule type="duplicateValues" dxfId="294" priority="259"/>
  </conditionalFormatting>
  <conditionalFormatting sqref="C1877">
    <cfRule type="duplicateValues" dxfId="293" priority="255"/>
    <cfRule type="duplicateValues" dxfId="292" priority="256"/>
  </conditionalFormatting>
  <conditionalFormatting sqref="C1877">
    <cfRule type="duplicateValues" dxfId="291" priority="254"/>
  </conditionalFormatting>
  <conditionalFormatting sqref="C1875:C1889">
    <cfRule type="duplicateValues" dxfId="290" priority="253"/>
  </conditionalFormatting>
  <conditionalFormatting sqref="C1886">
    <cfRule type="duplicateValues" dxfId="289" priority="252"/>
  </conditionalFormatting>
  <conditionalFormatting sqref="C1886">
    <cfRule type="duplicateValues" dxfId="288" priority="250"/>
    <cfRule type="duplicateValues" dxfId="287" priority="251"/>
  </conditionalFormatting>
  <conditionalFormatting sqref="C1887">
    <cfRule type="duplicateValues" dxfId="286" priority="249"/>
  </conditionalFormatting>
  <conditionalFormatting sqref="C1888">
    <cfRule type="duplicateValues" dxfId="285" priority="248"/>
  </conditionalFormatting>
  <conditionalFormatting sqref="C1890:C1891">
    <cfRule type="duplicateValues" dxfId="284" priority="245"/>
    <cfRule type="duplicateValues" dxfId="283" priority="246"/>
    <cfRule type="duplicateValues" dxfId="282" priority="247"/>
  </conditionalFormatting>
  <conditionalFormatting sqref="C1891">
    <cfRule type="duplicateValues" dxfId="281" priority="244"/>
  </conditionalFormatting>
  <conditionalFormatting sqref="C1891">
    <cfRule type="duplicateValues" dxfId="280" priority="242"/>
    <cfRule type="duplicateValues" dxfId="279" priority="243"/>
  </conditionalFormatting>
  <conditionalFormatting sqref="C1890">
    <cfRule type="duplicateValues" dxfId="278" priority="240"/>
    <cfRule type="duplicateValues" dxfId="277" priority="241"/>
  </conditionalFormatting>
  <conditionalFormatting sqref="C1890">
    <cfRule type="duplicateValues" dxfId="276" priority="239"/>
  </conditionalFormatting>
  <conditionalFormatting sqref="C1890:C1891">
    <cfRule type="duplicateValues" dxfId="275" priority="238"/>
  </conditionalFormatting>
  <conditionalFormatting sqref="C1892">
    <cfRule type="duplicateValues" dxfId="274" priority="235"/>
    <cfRule type="duplicateValues" dxfId="273" priority="236"/>
    <cfRule type="duplicateValues" dxfId="272" priority="237"/>
  </conditionalFormatting>
  <conditionalFormatting sqref="C1892">
    <cfRule type="duplicateValues" dxfId="271" priority="234"/>
  </conditionalFormatting>
  <conditionalFormatting sqref="C1892">
    <cfRule type="duplicateValues" dxfId="270" priority="232"/>
    <cfRule type="duplicateValues" dxfId="269" priority="233"/>
  </conditionalFormatting>
  <conditionalFormatting sqref="C1893:C1894">
    <cfRule type="duplicateValues" dxfId="268" priority="229"/>
    <cfRule type="duplicateValues" dxfId="267" priority="230"/>
    <cfRule type="duplicateValues" dxfId="266" priority="231"/>
  </conditionalFormatting>
  <conditionalFormatting sqref="C1894">
    <cfRule type="duplicateValues" dxfId="265" priority="228"/>
  </conditionalFormatting>
  <conditionalFormatting sqref="C1894">
    <cfRule type="duplicateValues" dxfId="264" priority="226"/>
    <cfRule type="duplicateValues" dxfId="263" priority="227"/>
  </conditionalFormatting>
  <conditionalFormatting sqref="C1893">
    <cfRule type="duplicateValues" dxfId="262" priority="224"/>
    <cfRule type="duplicateValues" dxfId="261" priority="225"/>
  </conditionalFormatting>
  <conditionalFormatting sqref="C1893">
    <cfRule type="duplicateValues" dxfId="260" priority="223"/>
  </conditionalFormatting>
  <conditionalFormatting sqref="C1893:C1894">
    <cfRule type="duplicateValues" dxfId="259" priority="222"/>
  </conditionalFormatting>
  <conditionalFormatting sqref="C1896">
    <cfRule type="duplicateValues" dxfId="258" priority="221"/>
  </conditionalFormatting>
  <conditionalFormatting sqref="C1895">
    <cfRule type="duplicateValues" dxfId="257" priority="219"/>
    <cfRule type="duplicateValues" dxfId="256" priority="220"/>
  </conditionalFormatting>
  <conditionalFormatting sqref="C1895">
    <cfRule type="duplicateValues" dxfId="255" priority="218"/>
  </conditionalFormatting>
  <conditionalFormatting sqref="C1896">
    <cfRule type="duplicateValues" dxfId="254" priority="216"/>
    <cfRule type="duplicateValues" dxfId="253" priority="217"/>
  </conditionalFormatting>
  <conditionalFormatting sqref="C1897:C1898">
    <cfRule type="duplicateValues" dxfId="252" priority="213"/>
    <cfRule type="duplicateValues" dxfId="251" priority="214"/>
    <cfRule type="duplicateValues" dxfId="250" priority="215"/>
  </conditionalFormatting>
  <conditionalFormatting sqref="C1898">
    <cfRule type="duplicateValues" dxfId="249" priority="212"/>
  </conditionalFormatting>
  <conditionalFormatting sqref="C1898">
    <cfRule type="duplicateValues" dxfId="248" priority="210"/>
    <cfRule type="duplicateValues" dxfId="247" priority="211"/>
  </conditionalFormatting>
  <conditionalFormatting sqref="C1897">
    <cfRule type="duplicateValues" dxfId="246" priority="208"/>
    <cfRule type="duplicateValues" dxfId="245" priority="209"/>
  </conditionalFormatting>
  <conditionalFormatting sqref="C1897">
    <cfRule type="duplicateValues" dxfId="244" priority="207"/>
  </conditionalFormatting>
  <conditionalFormatting sqref="C1897:C1898">
    <cfRule type="duplicateValues" dxfId="243" priority="206"/>
  </conditionalFormatting>
  <conditionalFormatting sqref="C1899">
    <cfRule type="duplicateValues" dxfId="242" priority="203"/>
    <cfRule type="duplicateValues" dxfId="241" priority="204"/>
    <cfRule type="duplicateValues" dxfId="240" priority="205"/>
  </conditionalFormatting>
  <conditionalFormatting sqref="C1899">
    <cfRule type="duplicateValues" dxfId="239" priority="202"/>
  </conditionalFormatting>
  <conditionalFormatting sqref="C1899">
    <cfRule type="duplicateValues" dxfId="238" priority="200"/>
    <cfRule type="duplicateValues" dxfId="237" priority="201"/>
  </conditionalFormatting>
  <conditionalFormatting sqref="C1900:C1901">
    <cfRule type="duplicateValues" dxfId="236" priority="197"/>
    <cfRule type="duplicateValues" dxfId="235" priority="198"/>
    <cfRule type="duplicateValues" dxfId="234" priority="199"/>
  </conditionalFormatting>
  <conditionalFormatting sqref="C1901">
    <cfRule type="duplicateValues" dxfId="233" priority="196"/>
  </conditionalFormatting>
  <conditionalFormatting sqref="C1901">
    <cfRule type="duplicateValues" dxfId="232" priority="194"/>
    <cfRule type="duplicateValues" dxfId="231" priority="195"/>
  </conditionalFormatting>
  <conditionalFormatting sqref="C1900">
    <cfRule type="duplicateValues" dxfId="230" priority="192"/>
    <cfRule type="duplicateValues" dxfId="229" priority="193"/>
  </conditionalFormatting>
  <conditionalFormatting sqref="C1900">
    <cfRule type="duplicateValues" dxfId="228" priority="191"/>
  </conditionalFormatting>
  <conditionalFormatting sqref="C1900:C1901">
    <cfRule type="duplicateValues" dxfId="227" priority="190"/>
  </conditionalFormatting>
  <conditionalFormatting sqref="C1902:C1903">
    <cfRule type="duplicateValues" dxfId="226" priority="187"/>
    <cfRule type="duplicateValues" dxfId="225" priority="188"/>
    <cfRule type="duplicateValues" dxfId="224" priority="189"/>
  </conditionalFormatting>
  <conditionalFormatting sqref="C1903">
    <cfRule type="duplicateValues" dxfId="223" priority="186"/>
  </conditionalFormatting>
  <conditionalFormatting sqref="C1903">
    <cfRule type="duplicateValues" dxfId="222" priority="184"/>
    <cfRule type="duplicateValues" dxfId="221" priority="185"/>
  </conditionalFormatting>
  <conditionalFormatting sqref="C1902">
    <cfRule type="duplicateValues" dxfId="220" priority="182"/>
    <cfRule type="duplicateValues" dxfId="219" priority="183"/>
  </conditionalFormatting>
  <conditionalFormatting sqref="C1902">
    <cfRule type="duplicateValues" dxfId="218" priority="181"/>
  </conditionalFormatting>
  <conditionalFormatting sqref="C1902:C1903">
    <cfRule type="duplicateValues" dxfId="217" priority="180"/>
  </conditionalFormatting>
  <conditionalFormatting sqref="C1904:C1905">
    <cfRule type="duplicateValues" dxfId="216" priority="177"/>
    <cfRule type="duplicateValues" dxfId="215" priority="178"/>
    <cfRule type="duplicateValues" dxfId="214" priority="179"/>
  </conditionalFormatting>
  <conditionalFormatting sqref="C1905">
    <cfRule type="duplicateValues" dxfId="213" priority="176"/>
  </conditionalFormatting>
  <conditionalFormatting sqref="C1905">
    <cfRule type="duplicateValues" dxfId="212" priority="174"/>
    <cfRule type="duplicateValues" dxfId="211" priority="175"/>
  </conditionalFormatting>
  <conditionalFormatting sqref="C1904">
    <cfRule type="duplicateValues" dxfId="210" priority="172"/>
    <cfRule type="duplicateValues" dxfId="209" priority="173"/>
  </conditionalFormatting>
  <conditionalFormatting sqref="C1904">
    <cfRule type="duplicateValues" dxfId="208" priority="171"/>
  </conditionalFormatting>
  <conditionalFormatting sqref="C1904:C1905">
    <cfRule type="duplicateValues" dxfId="207" priority="170"/>
  </conditionalFormatting>
  <conditionalFormatting sqref="C1906:C1907">
    <cfRule type="duplicateValues" dxfId="206" priority="167"/>
    <cfRule type="duplicateValues" dxfId="205" priority="168"/>
    <cfRule type="duplicateValues" dxfId="204" priority="169"/>
  </conditionalFormatting>
  <conditionalFormatting sqref="C1907">
    <cfRule type="duplicateValues" dxfId="203" priority="166"/>
  </conditionalFormatting>
  <conditionalFormatting sqref="C1907">
    <cfRule type="duplicateValues" dxfId="202" priority="164"/>
    <cfRule type="duplicateValues" dxfId="201" priority="165"/>
  </conditionalFormatting>
  <conditionalFormatting sqref="C1906">
    <cfRule type="duplicateValues" dxfId="200" priority="162"/>
    <cfRule type="duplicateValues" dxfId="199" priority="163"/>
  </conditionalFormatting>
  <conditionalFormatting sqref="C1906">
    <cfRule type="duplicateValues" dxfId="198" priority="161"/>
  </conditionalFormatting>
  <conditionalFormatting sqref="C1906:C1907">
    <cfRule type="duplicateValues" dxfId="197" priority="160"/>
  </conditionalFormatting>
  <conditionalFormatting sqref="C1908:C1909">
    <cfRule type="duplicateValues" dxfId="196" priority="157"/>
    <cfRule type="duplicateValues" dxfId="195" priority="158"/>
    <cfRule type="duplicateValues" dxfId="194" priority="159"/>
  </conditionalFormatting>
  <conditionalFormatting sqref="C1909">
    <cfRule type="duplicateValues" dxfId="193" priority="156"/>
  </conditionalFormatting>
  <conditionalFormatting sqref="C1909">
    <cfRule type="duplicateValues" dxfId="192" priority="154"/>
    <cfRule type="duplicateValues" dxfId="191" priority="155"/>
  </conditionalFormatting>
  <conditionalFormatting sqref="C1908">
    <cfRule type="duplicateValues" dxfId="190" priority="152"/>
    <cfRule type="duplicateValues" dxfId="189" priority="153"/>
  </conditionalFormatting>
  <conditionalFormatting sqref="C1908">
    <cfRule type="duplicateValues" dxfId="188" priority="151"/>
  </conditionalFormatting>
  <conditionalFormatting sqref="C1908:C1909">
    <cfRule type="duplicateValues" dxfId="187" priority="150"/>
  </conditionalFormatting>
  <conditionalFormatting sqref="C1910">
    <cfRule type="duplicateValues" dxfId="186" priority="148"/>
    <cfRule type="duplicateValues" dxfId="185" priority="149"/>
  </conditionalFormatting>
  <conditionalFormatting sqref="C1910">
    <cfRule type="duplicateValues" dxfId="184" priority="147"/>
  </conditionalFormatting>
  <conditionalFormatting sqref="C1912">
    <cfRule type="duplicateValues" dxfId="183" priority="144"/>
    <cfRule type="duplicateValues" dxfId="182" priority="145"/>
    <cfRule type="duplicateValues" dxfId="181" priority="146"/>
  </conditionalFormatting>
  <conditionalFormatting sqref="C1912">
    <cfRule type="duplicateValues" dxfId="180" priority="143"/>
  </conditionalFormatting>
  <conditionalFormatting sqref="C1912">
    <cfRule type="duplicateValues" dxfId="179" priority="141"/>
    <cfRule type="duplicateValues" dxfId="178" priority="142"/>
  </conditionalFormatting>
  <conditionalFormatting sqref="C1913:C1914">
    <cfRule type="duplicateValues" dxfId="177" priority="138"/>
    <cfRule type="duplicateValues" dxfId="176" priority="139"/>
    <cfRule type="duplicateValues" dxfId="175" priority="140"/>
  </conditionalFormatting>
  <conditionalFormatting sqref="C1914">
    <cfRule type="duplicateValues" dxfId="174" priority="137"/>
  </conditionalFormatting>
  <conditionalFormatting sqref="C1914">
    <cfRule type="duplicateValues" dxfId="173" priority="135"/>
    <cfRule type="duplicateValues" dxfId="172" priority="136"/>
  </conditionalFormatting>
  <conditionalFormatting sqref="C1913">
    <cfRule type="duplicateValues" dxfId="171" priority="133"/>
    <cfRule type="duplicateValues" dxfId="170" priority="134"/>
  </conditionalFormatting>
  <conditionalFormatting sqref="C1913">
    <cfRule type="duplicateValues" dxfId="169" priority="132"/>
  </conditionalFormatting>
  <conditionalFormatting sqref="C1913:C1914">
    <cfRule type="duplicateValues" dxfId="168" priority="131"/>
  </conditionalFormatting>
  <conditionalFormatting sqref="C1915">
    <cfRule type="duplicateValues" dxfId="167" priority="128"/>
    <cfRule type="duplicateValues" dxfId="166" priority="129"/>
    <cfRule type="duplicateValues" dxfId="165" priority="130"/>
  </conditionalFormatting>
  <conditionalFormatting sqref="C1915">
    <cfRule type="duplicateValues" dxfId="164" priority="127"/>
  </conditionalFormatting>
  <conditionalFormatting sqref="C1915">
    <cfRule type="duplicateValues" dxfId="163" priority="125"/>
    <cfRule type="duplicateValues" dxfId="162" priority="126"/>
  </conditionalFormatting>
  <conditionalFormatting sqref="C1916:C1917">
    <cfRule type="duplicateValues" dxfId="161" priority="122"/>
    <cfRule type="duplicateValues" dxfId="160" priority="123"/>
    <cfRule type="duplicateValues" dxfId="159" priority="124"/>
  </conditionalFormatting>
  <conditionalFormatting sqref="C1917">
    <cfRule type="duplicateValues" dxfId="158" priority="121"/>
  </conditionalFormatting>
  <conditionalFormatting sqref="C1917">
    <cfRule type="duplicateValues" dxfId="157" priority="119"/>
    <cfRule type="duplicateValues" dxfId="156" priority="120"/>
  </conditionalFormatting>
  <conditionalFormatting sqref="C1916">
    <cfRule type="duplicateValues" dxfId="155" priority="117"/>
    <cfRule type="duplicateValues" dxfId="154" priority="118"/>
  </conditionalFormatting>
  <conditionalFormatting sqref="C1916">
    <cfRule type="duplicateValues" dxfId="153" priority="116"/>
  </conditionalFormatting>
  <conditionalFormatting sqref="C1916:C1917">
    <cfRule type="duplicateValues" dxfId="152" priority="115"/>
  </conditionalFormatting>
  <conditionalFormatting sqref="C1918:C1919">
    <cfRule type="duplicateValues" dxfId="151" priority="112"/>
    <cfRule type="duplicateValues" dxfId="150" priority="113"/>
    <cfRule type="duplicateValues" dxfId="149" priority="114"/>
  </conditionalFormatting>
  <conditionalFormatting sqref="C1919">
    <cfRule type="duplicateValues" dxfId="148" priority="111"/>
  </conditionalFormatting>
  <conditionalFormatting sqref="C1919">
    <cfRule type="duplicateValues" dxfId="147" priority="109"/>
    <cfRule type="duplicateValues" dxfId="146" priority="110"/>
  </conditionalFormatting>
  <conditionalFormatting sqref="C1918">
    <cfRule type="duplicateValues" dxfId="145" priority="107"/>
    <cfRule type="duplicateValues" dxfId="144" priority="108"/>
  </conditionalFormatting>
  <conditionalFormatting sqref="C1918">
    <cfRule type="duplicateValues" dxfId="143" priority="106"/>
  </conditionalFormatting>
  <conditionalFormatting sqref="C1918:C1919">
    <cfRule type="duplicateValues" dxfId="142" priority="105"/>
  </conditionalFormatting>
  <conditionalFormatting sqref="C1920">
    <cfRule type="duplicateValues" dxfId="141" priority="104"/>
  </conditionalFormatting>
  <conditionalFormatting sqref="C1920">
    <cfRule type="duplicateValues" dxfId="140" priority="102"/>
    <cfRule type="duplicateValues" dxfId="139" priority="103"/>
  </conditionalFormatting>
  <conditionalFormatting sqref="C1921">
    <cfRule type="duplicateValues" dxfId="138" priority="100"/>
    <cfRule type="duplicateValues" dxfId="137" priority="101"/>
  </conditionalFormatting>
  <conditionalFormatting sqref="C1921">
    <cfRule type="duplicateValues" dxfId="136" priority="99"/>
  </conditionalFormatting>
  <conditionalFormatting sqref="C1922">
    <cfRule type="duplicateValues" dxfId="135" priority="97"/>
    <cfRule type="duplicateValues" dxfId="134" priority="98"/>
  </conditionalFormatting>
  <conditionalFormatting sqref="C1922">
    <cfRule type="duplicateValues" dxfId="133" priority="96"/>
  </conditionalFormatting>
  <conditionalFormatting sqref="C1923">
    <cfRule type="duplicateValues" dxfId="132" priority="94"/>
    <cfRule type="duplicateValues" dxfId="131" priority="95"/>
  </conditionalFormatting>
  <conditionalFormatting sqref="C1923">
    <cfRule type="duplicateValues" dxfId="130" priority="93"/>
  </conditionalFormatting>
  <conditionalFormatting sqref="C1925">
    <cfRule type="duplicateValues" dxfId="129" priority="92"/>
  </conditionalFormatting>
  <conditionalFormatting sqref="C1924">
    <cfRule type="duplicateValues" dxfId="128" priority="90"/>
    <cfRule type="duplicateValues" dxfId="127" priority="91"/>
  </conditionalFormatting>
  <conditionalFormatting sqref="C1924">
    <cfRule type="duplicateValues" dxfId="126" priority="89"/>
  </conditionalFormatting>
  <conditionalFormatting sqref="C1925">
    <cfRule type="duplicateValues" dxfId="125" priority="87"/>
    <cfRule type="duplicateValues" dxfId="124" priority="88"/>
  </conditionalFormatting>
  <conditionalFormatting sqref="C1910:C1911">
    <cfRule type="duplicateValues" dxfId="123" priority="84"/>
    <cfRule type="duplicateValues" dxfId="122" priority="85"/>
    <cfRule type="duplicateValues" dxfId="121" priority="86"/>
  </conditionalFormatting>
  <conditionalFormatting sqref="C1911">
    <cfRule type="duplicateValues" dxfId="120" priority="83"/>
  </conditionalFormatting>
  <conditionalFormatting sqref="C1911">
    <cfRule type="duplicateValues" dxfId="119" priority="81"/>
    <cfRule type="duplicateValues" dxfId="118" priority="82"/>
  </conditionalFormatting>
  <conditionalFormatting sqref="C1910:C1911">
    <cfRule type="duplicateValues" dxfId="117" priority="80"/>
  </conditionalFormatting>
  <conditionalFormatting sqref="C1920">
    <cfRule type="duplicateValues" dxfId="116" priority="77"/>
    <cfRule type="duplicateValues" dxfId="115" priority="78"/>
    <cfRule type="duplicateValues" dxfId="114" priority="79"/>
  </conditionalFormatting>
  <conditionalFormatting sqref="C1912:C1920">
    <cfRule type="duplicateValues" dxfId="113" priority="76"/>
  </conditionalFormatting>
  <conditionalFormatting sqref="C1921">
    <cfRule type="duplicateValues" dxfId="112" priority="73"/>
    <cfRule type="duplicateValues" dxfId="111" priority="74"/>
    <cfRule type="duplicateValues" dxfId="110" priority="75"/>
  </conditionalFormatting>
  <conditionalFormatting sqref="C1922">
    <cfRule type="duplicateValues" dxfId="109" priority="70"/>
    <cfRule type="duplicateValues" dxfId="108" priority="71"/>
    <cfRule type="duplicateValues" dxfId="107" priority="72"/>
  </conditionalFormatting>
  <conditionalFormatting sqref="C1923">
    <cfRule type="duplicateValues" dxfId="106" priority="67"/>
    <cfRule type="duplicateValues" dxfId="105" priority="68"/>
    <cfRule type="duplicateValues" dxfId="104" priority="69"/>
  </conditionalFormatting>
  <conditionalFormatting sqref="C1921:C1923">
    <cfRule type="duplicateValues" dxfId="103" priority="66"/>
  </conditionalFormatting>
  <conditionalFormatting sqref="C1924">
    <cfRule type="duplicateValues" dxfId="102" priority="63"/>
    <cfRule type="duplicateValues" dxfId="101" priority="64"/>
    <cfRule type="duplicateValues" dxfId="100" priority="65"/>
  </conditionalFormatting>
  <conditionalFormatting sqref="C1925">
    <cfRule type="duplicateValues" dxfId="99" priority="60"/>
    <cfRule type="duplicateValues" dxfId="98" priority="61"/>
    <cfRule type="duplicateValues" dxfId="97" priority="62"/>
  </conditionalFormatting>
  <conditionalFormatting sqref="C1889">
    <cfRule type="duplicateValues" dxfId="96" priority="58"/>
    <cfRule type="duplicateValues" dxfId="95" priority="59"/>
  </conditionalFormatting>
  <conditionalFormatting sqref="C1889">
    <cfRule type="duplicateValues" dxfId="94" priority="57"/>
  </conditionalFormatting>
  <conditionalFormatting sqref="C1887:C1888">
    <cfRule type="duplicateValues" dxfId="93" priority="56"/>
  </conditionalFormatting>
  <conditionalFormatting sqref="C1884:C1889">
    <cfRule type="duplicateValues" dxfId="92" priority="54"/>
    <cfRule type="duplicateValues" dxfId="91" priority="55"/>
  </conditionalFormatting>
  <conditionalFormatting sqref="C1884:C1889">
    <cfRule type="duplicateValues" dxfId="90" priority="53"/>
  </conditionalFormatting>
  <conditionalFormatting sqref="C1887:C1889">
    <cfRule type="duplicateValues" dxfId="89" priority="50"/>
    <cfRule type="duplicateValues" dxfId="88" priority="51"/>
    <cfRule type="duplicateValues" dxfId="87" priority="52"/>
  </conditionalFormatting>
  <conditionalFormatting sqref="C1883">
    <cfRule type="duplicateValues" dxfId="86" priority="49"/>
  </conditionalFormatting>
  <conditionalFormatting sqref="C1883:C1889">
    <cfRule type="duplicateValues" dxfId="85" priority="48"/>
  </conditionalFormatting>
  <conditionalFormatting sqref="C1875">
    <cfRule type="duplicateValues" dxfId="84" priority="46"/>
    <cfRule type="duplicateValues" dxfId="83" priority="47"/>
  </conditionalFormatting>
  <conditionalFormatting sqref="C1895">
    <cfRule type="duplicateValues" dxfId="82" priority="43"/>
    <cfRule type="duplicateValues" dxfId="81" priority="44"/>
    <cfRule type="duplicateValues" dxfId="80" priority="45"/>
  </conditionalFormatting>
  <conditionalFormatting sqref="C1896">
    <cfRule type="duplicateValues" dxfId="79" priority="40"/>
    <cfRule type="duplicateValues" dxfId="78" priority="41"/>
    <cfRule type="duplicateValues" dxfId="77" priority="42"/>
  </conditionalFormatting>
  <conditionalFormatting sqref="C1890:C1911">
    <cfRule type="duplicateValues" dxfId="76" priority="39"/>
  </conditionalFormatting>
  <conditionalFormatting sqref="C1890:C1925">
    <cfRule type="duplicateValues" dxfId="75" priority="38"/>
  </conditionalFormatting>
  <conditionalFormatting sqref="C1736">
    <cfRule type="duplicateValues" dxfId="74" priority="37"/>
  </conditionalFormatting>
  <conditionalFormatting sqref="C1736">
    <cfRule type="duplicateValues" dxfId="73" priority="34"/>
    <cfRule type="duplicateValues" dxfId="72" priority="35"/>
    <cfRule type="duplicateValues" dxfId="71" priority="36"/>
  </conditionalFormatting>
  <conditionalFormatting sqref="C1927">
    <cfRule type="duplicateValues" dxfId="70" priority="31"/>
    <cfRule type="duplicateValues" dxfId="69" priority="32"/>
    <cfRule type="duplicateValues" dxfId="68" priority="33"/>
  </conditionalFormatting>
  <conditionalFormatting sqref="C1927">
    <cfRule type="duplicateValues" dxfId="67" priority="30"/>
  </conditionalFormatting>
  <conditionalFormatting sqref="C1927">
    <cfRule type="duplicateValues" dxfId="66" priority="28"/>
    <cfRule type="duplicateValues" dxfId="65" priority="29"/>
  </conditionalFormatting>
  <conditionalFormatting sqref="C1927">
    <cfRule type="duplicateValues" dxfId="64" priority="23"/>
    <cfRule type="duplicateValues" dxfId="63" priority="24"/>
    <cfRule type="duplicateValues" dxfId="62" priority="25"/>
    <cfRule type="duplicateValues" dxfId="61" priority="26"/>
    <cfRule type="duplicateValues" dxfId="60" priority="27"/>
  </conditionalFormatting>
  <conditionalFormatting sqref="C1927">
    <cfRule type="duplicateValues" dxfId="59" priority="17"/>
    <cfRule type="duplicateValues" dxfId="58" priority="18"/>
    <cfRule type="duplicateValues" dxfId="57" priority="19"/>
    <cfRule type="duplicateValues" dxfId="56" priority="20"/>
    <cfRule type="duplicateValues" dxfId="55" priority="21"/>
    <cfRule type="duplicateValues" dxfId="54" priority="22"/>
  </conditionalFormatting>
  <conditionalFormatting sqref="C1927">
    <cfRule type="duplicateValues" dxfId="53" priority="13"/>
    <cfRule type="duplicateValues" dxfId="52" priority="14"/>
    <cfRule type="duplicateValues" dxfId="51" priority="15"/>
    <cfRule type="duplicateValues" dxfId="50" priority="16"/>
  </conditionalFormatting>
  <conditionalFormatting sqref="C1937:C1949">
    <cfRule type="duplicateValues" dxfId="49" priority="1"/>
    <cfRule type="duplicateValues" dxfId="48" priority="2"/>
  </conditionalFormatting>
  <conditionalFormatting sqref="C1937:C1949">
    <cfRule type="duplicateValues" dxfId="47" priority="3"/>
    <cfRule type="duplicateValues" dxfId="46" priority="4"/>
    <cfRule type="duplicateValues" dxfId="45" priority="5"/>
  </conditionalFormatting>
  <conditionalFormatting sqref="C1937:C1949">
    <cfRule type="duplicateValues" dxfId="44" priority="6"/>
  </conditionalFormatting>
  <conditionalFormatting sqref="C1928:C1954">
    <cfRule type="duplicateValues" dxfId="43" priority="7"/>
    <cfRule type="duplicateValues" dxfId="42" priority="8"/>
  </conditionalFormatting>
  <conditionalFormatting sqref="C1928:C1954">
    <cfRule type="duplicateValues" dxfId="41" priority="9"/>
    <cfRule type="duplicateValues" dxfId="40" priority="10"/>
    <cfRule type="duplicateValues" dxfId="39" priority="11"/>
  </conditionalFormatting>
  <conditionalFormatting sqref="C1928:C1954">
    <cfRule type="duplicateValues" dxfId="38" priority="12"/>
  </conditionalFormatting>
  <printOptions horizontalCentered="1"/>
  <pageMargins left="0.25" right="0.25" top="0.75" bottom="0.75" header="0.3" footer="0.3"/>
  <pageSetup paperSize="9" scale="66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zoomScale="120" zoomScaleNormal="120" workbookViewId="0">
      <selection activeCell="D20" sqref="D20"/>
    </sheetView>
  </sheetViews>
  <sheetFormatPr defaultRowHeight="15"/>
  <cols>
    <col min="1" max="1" width="15.42578125" customWidth="1"/>
    <col min="2" max="2" width="19.140625" customWidth="1"/>
    <col min="3" max="3" width="12.42578125" customWidth="1"/>
    <col min="4" max="4" width="18" customWidth="1"/>
    <col min="5" max="5" width="14.140625" customWidth="1"/>
    <col min="6" max="7" width="13.140625" customWidth="1"/>
    <col min="8" max="8" width="14" customWidth="1"/>
  </cols>
  <sheetData>
    <row r="1" spans="1:8" ht="15.75">
      <c r="A1" s="1" t="s">
        <v>0</v>
      </c>
    </row>
    <row r="2" spans="1:8" ht="15.75">
      <c r="A2" s="1" t="s">
        <v>1</v>
      </c>
    </row>
    <row r="3" spans="1:8" ht="15.75">
      <c r="A3" s="1" t="s">
        <v>11</v>
      </c>
    </row>
    <row r="4" spans="1:8" ht="15.75">
      <c r="A4" s="1" t="s">
        <v>3359</v>
      </c>
    </row>
    <row r="5" spans="1:8" ht="9" customHeight="1">
      <c r="A5" s="1"/>
    </row>
    <row r="6" spans="1:8" ht="14.25" customHeight="1">
      <c r="A6" s="1" t="s">
        <v>3560</v>
      </c>
    </row>
    <row r="8" spans="1:8" ht="60" customHeight="1">
      <c r="A8" s="423" t="s">
        <v>1903</v>
      </c>
      <c r="B8" s="424" t="s">
        <v>1907</v>
      </c>
      <c r="C8" s="424" t="s">
        <v>3026</v>
      </c>
      <c r="D8" s="424" t="s">
        <v>1935</v>
      </c>
      <c r="E8" s="424" t="s">
        <v>1936</v>
      </c>
      <c r="F8" s="424" t="s">
        <v>1937</v>
      </c>
      <c r="G8" s="424" t="s">
        <v>1938</v>
      </c>
      <c r="H8" s="424" t="s">
        <v>1939</v>
      </c>
    </row>
    <row r="9" spans="1:8">
      <c r="A9" s="425" t="s">
        <v>911</v>
      </c>
      <c r="B9" s="426">
        <v>174489129.66</v>
      </c>
      <c r="C9" s="427">
        <v>116</v>
      </c>
      <c r="D9" s="427">
        <v>95</v>
      </c>
      <c r="E9" s="427">
        <v>21</v>
      </c>
      <c r="F9" s="429">
        <v>0</v>
      </c>
      <c r="G9" s="427">
        <v>0</v>
      </c>
      <c r="H9" s="427">
        <v>0</v>
      </c>
    </row>
    <row r="10" spans="1:8">
      <c r="A10" s="425" t="s">
        <v>478</v>
      </c>
      <c r="B10" s="426">
        <v>205401609.03225672</v>
      </c>
      <c r="C10" s="427">
        <v>124</v>
      </c>
      <c r="D10" s="427">
        <v>73</v>
      </c>
      <c r="E10" s="428">
        <v>51</v>
      </c>
      <c r="F10" s="429">
        <v>0</v>
      </c>
      <c r="G10" s="429">
        <v>0</v>
      </c>
      <c r="H10" s="427">
        <v>0</v>
      </c>
    </row>
    <row r="11" spans="1:8">
      <c r="A11" s="425" t="s">
        <v>1875</v>
      </c>
      <c r="B11" s="426">
        <v>72740456.800000012</v>
      </c>
      <c r="C11" s="427">
        <v>27</v>
      </c>
      <c r="D11" s="427">
        <v>20</v>
      </c>
      <c r="E11" s="427">
        <v>3</v>
      </c>
      <c r="F11" s="429">
        <v>0</v>
      </c>
      <c r="G11" s="428">
        <v>4</v>
      </c>
      <c r="H11" s="427">
        <v>0</v>
      </c>
    </row>
    <row r="12" spans="1:8">
      <c r="A12" s="425" t="s">
        <v>25</v>
      </c>
      <c r="B12" s="426">
        <v>117619981.01616076</v>
      </c>
      <c r="C12" s="427">
        <v>121</v>
      </c>
      <c r="D12" s="427">
        <v>53</v>
      </c>
      <c r="E12" s="427">
        <v>68</v>
      </c>
      <c r="F12" s="427">
        <v>0</v>
      </c>
      <c r="G12" s="427">
        <v>0</v>
      </c>
      <c r="H12" s="427">
        <v>0</v>
      </c>
    </row>
    <row r="13" spans="1:8">
      <c r="A13" s="425" t="s">
        <v>12</v>
      </c>
      <c r="B13" s="426">
        <v>229293028.01000011</v>
      </c>
      <c r="C13" s="427">
        <v>187</v>
      </c>
      <c r="D13" s="427">
        <v>149</v>
      </c>
      <c r="E13" s="427">
        <v>38</v>
      </c>
      <c r="F13" s="429">
        <v>0</v>
      </c>
      <c r="G13" s="427">
        <v>0</v>
      </c>
      <c r="H13" s="427">
        <v>0</v>
      </c>
    </row>
    <row r="14" spans="1:8">
      <c r="A14" s="425" t="s">
        <v>1207</v>
      </c>
      <c r="B14" s="426">
        <v>120820900.19999996</v>
      </c>
      <c r="C14" s="427">
        <v>109</v>
      </c>
      <c r="D14" s="427">
        <v>109</v>
      </c>
      <c r="E14" s="427">
        <v>0</v>
      </c>
      <c r="F14" s="427">
        <v>0</v>
      </c>
      <c r="G14" s="427">
        <v>0</v>
      </c>
      <c r="H14" s="427">
        <v>0</v>
      </c>
    </row>
    <row r="15" spans="1:8">
      <c r="A15" s="425" t="s">
        <v>1202</v>
      </c>
      <c r="B15" s="426">
        <v>40643981.392584205</v>
      </c>
      <c r="C15" s="427">
        <v>34</v>
      </c>
      <c r="D15" s="427">
        <v>25</v>
      </c>
      <c r="E15" s="427">
        <v>9</v>
      </c>
      <c r="F15" s="427">
        <v>0</v>
      </c>
      <c r="G15" s="427">
        <v>0</v>
      </c>
      <c r="H15" s="427">
        <v>0</v>
      </c>
    </row>
    <row r="16" spans="1:8">
      <c r="A16" s="425" t="s">
        <v>350</v>
      </c>
      <c r="B16" s="426">
        <v>147003956.21000004</v>
      </c>
      <c r="C16" s="427">
        <v>96</v>
      </c>
      <c r="D16" s="427">
        <v>27</v>
      </c>
      <c r="E16" s="427">
        <v>69</v>
      </c>
      <c r="F16" s="429">
        <v>0</v>
      </c>
      <c r="G16" s="427">
        <v>0</v>
      </c>
      <c r="H16" s="427">
        <v>0</v>
      </c>
    </row>
    <row r="17" spans="1:8">
      <c r="A17" s="425" t="s">
        <v>1049</v>
      </c>
      <c r="B17" s="426">
        <v>89597405.460000008</v>
      </c>
      <c r="C17" s="427">
        <v>99</v>
      </c>
      <c r="D17" s="427">
        <v>90</v>
      </c>
      <c r="E17" s="427">
        <v>0</v>
      </c>
      <c r="F17" s="428">
        <v>8</v>
      </c>
      <c r="G17" s="427">
        <v>0</v>
      </c>
      <c r="H17" s="427">
        <v>1</v>
      </c>
    </row>
    <row r="18" spans="1:8">
      <c r="A18" s="425" t="s">
        <v>692</v>
      </c>
      <c r="B18" s="426">
        <v>194781958.48999986</v>
      </c>
      <c r="C18" s="427">
        <v>99</v>
      </c>
      <c r="D18" s="427">
        <v>59</v>
      </c>
      <c r="E18" s="427">
        <v>38</v>
      </c>
      <c r="F18" s="428">
        <v>2</v>
      </c>
      <c r="G18" s="427">
        <v>0</v>
      </c>
      <c r="H18" s="427">
        <v>0</v>
      </c>
    </row>
    <row r="19" spans="1:8">
      <c r="A19" s="425" t="s">
        <v>1297</v>
      </c>
      <c r="B19" s="426">
        <v>403086124.00189722</v>
      </c>
      <c r="C19" s="427">
        <v>321</v>
      </c>
      <c r="D19" s="427">
        <v>130</v>
      </c>
      <c r="E19" s="428">
        <v>125</v>
      </c>
      <c r="F19" s="430">
        <v>66</v>
      </c>
      <c r="G19" s="427">
        <v>0</v>
      </c>
      <c r="H19" s="427">
        <v>0</v>
      </c>
    </row>
    <row r="20" spans="1:8">
      <c r="A20" s="425" t="s">
        <v>1311</v>
      </c>
      <c r="B20" s="426">
        <v>340966862.52338111</v>
      </c>
      <c r="C20" s="427">
        <v>232</v>
      </c>
      <c r="D20" s="427">
        <v>159</v>
      </c>
      <c r="E20" s="427">
        <v>66</v>
      </c>
      <c r="F20" s="428">
        <v>4</v>
      </c>
      <c r="G20" s="427">
        <v>0</v>
      </c>
      <c r="H20" s="427">
        <v>3</v>
      </c>
    </row>
    <row r="21" spans="1:8">
      <c r="A21" s="425" t="s">
        <v>826</v>
      </c>
      <c r="B21" s="426">
        <v>297953703.86000013</v>
      </c>
      <c r="C21" s="427">
        <v>162</v>
      </c>
      <c r="D21" s="427">
        <v>157</v>
      </c>
      <c r="E21" s="429">
        <v>5</v>
      </c>
      <c r="F21" s="427">
        <v>0</v>
      </c>
      <c r="G21" s="427">
        <v>0</v>
      </c>
      <c r="H21" s="427">
        <v>0</v>
      </c>
    </row>
    <row r="22" spans="1:8">
      <c r="A22" s="425" t="s">
        <v>526</v>
      </c>
      <c r="B22" s="426">
        <v>173462564.28861794</v>
      </c>
      <c r="C22" s="427">
        <v>59</v>
      </c>
      <c r="D22" s="427">
        <v>17</v>
      </c>
      <c r="E22" s="427">
        <v>42</v>
      </c>
      <c r="F22" s="427">
        <v>0</v>
      </c>
      <c r="G22" s="427">
        <v>0</v>
      </c>
      <c r="H22" s="427">
        <v>0</v>
      </c>
    </row>
    <row r="23" spans="1:8">
      <c r="A23" s="425" t="s">
        <v>598</v>
      </c>
      <c r="B23" s="426">
        <v>280414488.7700001</v>
      </c>
      <c r="C23" s="427">
        <v>130</v>
      </c>
      <c r="D23" s="427">
        <v>77</v>
      </c>
      <c r="E23" s="427">
        <v>49</v>
      </c>
      <c r="F23" s="428">
        <v>4</v>
      </c>
      <c r="G23" s="427">
        <v>0</v>
      </c>
      <c r="H23" s="427">
        <v>0</v>
      </c>
    </row>
    <row r="24" spans="1:8">
      <c r="A24" s="425" t="s">
        <v>1060</v>
      </c>
      <c r="B24" s="426">
        <v>81723848.541306496</v>
      </c>
      <c r="C24" s="427">
        <v>28</v>
      </c>
      <c r="D24" s="427">
        <v>26</v>
      </c>
      <c r="E24" s="427">
        <v>2</v>
      </c>
      <c r="F24" s="427">
        <v>0</v>
      </c>
      <c r="G24" s="429">
        <v>0</v>
      </c>
      <c r="H24" s="427">
        <v>0</v>
      </c>
    </row>
    <row r="25" spans="1:8">
      <c r="A25" s="425" t="s">
        <v>1904</v>
      </c>
      <c r="B25" s="426">
        <v>2969999998.2562065</v>
      </c>
      <c r="C25" s="427">
        <v>1944</v>
      </c>
      <c r="D25" s="427">
        <v>1266</v>
      </c>
      <c r="E25" s="427">
        <v>586</v>
      </c>
      <c r="F25" s="427">
        <v>84</v>
      </c>
      <c r="G25" s="427">
        <v>4</v>
      </c>
      <c r="H25" s="427">
        <v>4</v>
      </c>
    </row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spans="1:1" hidden="1"/>
    <row r="210" spans="1:1" hidden="1"/>
    <row r="212" spans="1:1">
      <c r="A212" s="407"/>
    </row>
  </sheetData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</vt:lpstr>
      <vt:lpstr>ELECTRIFICATION LIST ALL</vt:lpstr>
      <vt:lpstr>PIVOT_Batch123&amp;4</vt:lpstr>
      <vt:lpstr>'ELECTRIFICATION LIST ALL'!Print_Titles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Deped</dc:creator>
  <cp:lastModifiedBy>RICHARD Y. BUQUE</cp:lastModifiedBy>
  <cp:lastPrinted>2019-10-30T01:49:17Z</cp:lastPrinted>
  <dcterms:created xsi:type="dcterms:W3CDTF">2017-04-17T06:37:50Z</dcterms:created>
  <dcterms:modified xsi:type="dcterms:W3CDTF">2020-03-25T09:16:13Z</dcterms:modified>
</cp:coreProperties>
</file>